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functionGroups builtInGroupCount="18"/>
  <calcPr calcId="162913"/>
</workbook>
</file>

<file path=xl/calcChain.xml><?xml version="1.0" encoding="utf-8"?>
<calcChain xmlns="http://schemas.openxmlformats.org/spreadsheetml/2006/main">
  <c r="U481" i="2" l="1"/>
  <c r="V481" i="2"/>
  <c r="AB481" i="2" s="1"/>
  <c r="W481" i="2"/>
  <c r="X481" i="2"/>
  <c r="AA481" i="2" s="1"/>
  <c r="Y481" i="2"/>
  <c r="Z481" i="2"/>
  <c r="AC481" i="2" s="1"/>
  <c r="U482" i="2"/>
  <c r="V482" i="2"/>
  <c r="W482" i="2"/>
  <c r="AC482" i="2" s="1"/>
  <c r="X482" i="2"/>
  <c r="Y482" i="2"/>
  <c r="AB482" i="2" s="1"/>
  <c r="Z482" i="2"/>
  <c r="AA482" i="2"/>
  <c r="U483" i="2"/>
  <c r="V483" i="2"/>
  <c r="W483" i="2"/>
  <c r="X483" i="2"/>
  <c r="AA483" i="2" s="1"/>
  <c r="Y483" i="2"/>
  <c r="Z483" i="2"/>
  <c r="AC483" i="2" s="1"/>
  <c r="AB483" i="2"/>
  <c r="U484" i="2"/>
  <c r="V484" i="2"/>
  <c r="W484" i="2"/>
  <c r="X484" i="2"/>
  <c r="Y484" i="2"/>
  <c r="AB484" i="2" s="1"/>
  <c r="Z484" i="2"/>
  <c r="AA484" i="2"/>
  <c r="AC484" i="2"/>
  <c r="U485" i="2"/>
  <c r="V485" i="2"/>
  <c r="AB485" i="2" s="1"/>
  <c r="W485" i="2"/>
  <c r="X485" i="2"/>
  <c r="AA485" i="2" s="1"/>
  <c r="Y485" i="2"/>
  <c r="Z485" i="2"/>
  <c r="AC485" i="2" s="1"/>
  <c r="U486" i="2"/>
  <c r="V486" i="2"/>
  <c r="W486" i="2"/>
  <c r="AC486" i="2" s="1"/>
  <c r="X486" i="2"/>
  <c r="Y486" i="2"/>
  <c r="AB486" i="2" s="1"/>
  <c r="Z486" i="2"/>
  <c r="AA486" i="2"/>
  <c r="U487" i="2"/>
  <c r="V487" i="2"/>
  <c r="W487" i="2"/>
  <c r="X487" i="2"/>
  <c r="AA487" i="2" s="1"/>
  <c r="Y487" i="2"/>
  <c r="Z487" i="2"/>
  <c r="AC487" i="2" s="1"/>
  <c r="AB487" i="2"/>
  <c r="U488" i="2"/>
  <c r="V488" i="2"/>
  <c r="W488" i="2"/>
  <c r="X488" i="2"/>
  <c r="Y488" i="2"/>
  <c r="AB488" i="2" s="1"/>
  <c r="Z488" i="2"/>
  <c r="AA488" i="2"/>
  <c r="AC488" i="2"/>
  <c r="U489" i="2"/>
  <c r="V489" i="2"/>
  <c r="AB489" i="2" s="1"/>
  <c r="W489" i="2"/>
  <c r="X489" i="2"/>
  <c r="AA489" i="2" s="1"/>
  <c r="Y489" i="2"/>
  <c r="Z489" i="2"/>
  <c r="AC489" i="2" s="1"/>
  <c r="U490" i="2"/>
  <c r="V490" i="2"/>
  <c r="W490" i="2"/>
  <c r="AC490" i="2" s="1"/>
  <c r="X490" i="2"/>
  <c r="Y490" i="2"/>
  <c r="AB490" i="2" s="1"/>
  <c r="Z490" i="2"/>
  <c r="AA490" i="2"/>
  <c r="U491" i="2"/>
  <c r="V491" i="2"/>
  <c r="W491" i="2"/>
  <c r="X491" i="2"/>
  <c r="AA491" i="2" s="1"/>
  <c r="Y491" i="2"/>
  <c r="Z491" i="2"/>
  <c r="AC491" i="2" s="1"/>
  <c r="AB491" i="2"/>
  <c r="U492" i="2"/>
  <c r="V492" i="2"/>
  <c r="W492" i="2"/>
  <c r="X492" i="2"/>
  <c r="Y492" i="2"/>
  <c r="AB492" i="2" s="1"/>
  <c r="Z492" i="2"/>
  <c r="AA492" i="2"/>
  <c r="AC492" i="2"/>
  <c r="U493" i="2"/>
  <c r="V493" i="2"/>
  <c r="AB493" i="2" s="1"/>
  <c r="W493" i="2"/>
  <c r="X493" i="2"/>
  <c r="AA493" i="2" s="1"/>
  <c r="Y493" i="2"/>
  <c r="Z493" i="2"/>
  <c r="AC493" i="2" s="1"/>
  <c r="U494" i="2"/>
  <c r="V494" i="2"/>
  <c r="W494" i="2"/>
  <c r="AC494" i="2" s="1"/>
  <c r="X494" i="2"/>
  <c r="Y494" i="2"/>
  <c r="AB494" i="2" s="1"/>
  <c r="Z494" i="2"/>
  <c r="AA494" i="2"/>
  <c r="U495" i="2"/>
  <c r="V495" i="2"/>
  <c r="W495" i="2"/>
  <c r="X495" i="2"/>
  <c r="AA495" i="2" s="1"/>
  <c r="Y495" i="2"/>
  <c r="Z495" i="2"/>
  <c r="AC495" i="2" s="1"/>
  <c r="AB495" i="2"/>
  <c r="U496" i="2"/>
  <c r="V496" i="2"/>
  <c r="W496" i="2"/>
  <c r="X496" i="2"/>
  <c r="Y496" i="2"/>
  <c r="AB496" i="2" s="1"/>
  <c r="Z496" i="2"/>
  <c r="AA496" i="2"/>
  <c r="AC496" i="2"/>
  <c r="U497" i="2"/>
  <c r="V497" i="2"/>
  <c r="AB497" i="2" s="1"/>
  <c r="W497" i="2"/>
  <c r="X497" i="2"/>
  <c r="AA497" i="2" s="1"/>
  <c r="Y497" i="2"/>
  <c r="Z497" i="2"/>
  <c r="AC497" i="2" s="1"/>
  <c r="U498" i="2"/>
  <c r="V498" i="2"/>
  <c r="W498" i="2"/>
  <c r="AC498" i="2" s="1"/>
  <c r="X498" i="2"/>
  <c r="Y498" i="2"/>
  <c r="AB498" i="2" s="1"/>
  <c r="Z498" i="2"/>
  <c r="AA498" i="2"/>
  <c r="U499" i="2"/>
  <c r="V499" i="2"/>
  <c r="W499" i="2"/>
  <c r="X499" i="2"/>
  <c r="AA499" i="2" s="1"/>
  <c r="Y499" i="2"/>
  <c r="Z499" i="2"/>
  <c r="AC499" i="2" s="1"/>
  <c r="AB499" i="2"/>
  <c r="U500" i="2"/>
  <c r="V500" i="2"/>
  <c r="W500" i="2"/>
  <c r="X500" i="2"/>
  <c r="Y500" i="2"/>
  <c r="AB500" i="2" s="1"/>
  <c r="Z500" i="2"/>
  <c r="AA500" i="2"/>
  <c r="AC500" i="2"/>
  <c r="U501" i="2"/>
  <c r="V501" i="2"/>
  <c r="AB501" i="2" s="1"/>
  <c r="W501" i="2"/>
  <c r="X501" i="2"/>
  <c r="AA501" i="2" s="1"/>
  <c r="Y501" i="2"/>
  <c r="Z501" i="2"/>
  <c r="AC501" i="2" s="1"/>
  <c r="U502" i="2"/>
  <c r="V502" i="2"/>
  <c r="W502" i="2"/>
  <c r="AC502" i="2" s="1"/>
  <c r="X502" i="2"/>
  <c r="Y502" i="2"/>
  <c r="AB502" i="2" s="1"/>
  <c r="Z502" i="2"/>
  <c r="AA502" i="2"/>
  <c r="U503" i="2"/>
  <c r="V503" i="2"/>
  <c r="W503" i="2"/>
  <c r="X503" i="2"/>
  <c r="AA503" i="2" s="1"/>
  <c r="Y503" i="2"/>
  <c r="Z503" i="2"/>
  <c r="AC503" i="2" s="1"/>
  <c r="AB503" i="2"/>
  <c r="U504" i="2"/>
  <c r="V504" i="2"/>
  <c r="W504" i="2"/>
  <c r="X504" i="2"/>
  <c r="Y504" i="2"/>
  <c r="AB504" i="2" s="1"/>
  <c r="Z504" i="2"/>
  <c r="AA504" i="2"/>
  <c r="AC504" i="2"/>
  <c r="U505" i="2"/>
  <c r="V505" i="2"/>
  <c r="AB505" i="2" s="1"/>
  <c r="W505" i="2"/>
  <c r="X505" i="2"/>
  <c r="AA505" i="2" s="1"/>
  <c r="Y505" i="2"/>
  <c r="Z505" i="2"/>
  <c r="AC505" i="2" s="1"/>
  <c r="U506" i="2"/>
  <c r="V506" i="2"/>
  <c r="W506" i="2"/>
  <c r="AC506" i="2" s="1"/>
  <c r="X506" i="2"/>
  <c r="Y506" i="2"/>
  <c r="AB506" i="2" s="1"/>
  <c r="Z506" i="2"/>
  <c r="AA506" i="2"/>
  <c r="U507" i="2"/>
  <c r="V507" i="2"/>
  <c r="W507" i="2"/>
  <c r="X507" i="2"/>
  <c r="AA507" i="2" s="1"/>
  <c r="Y507" i="2"/>
  <c r="Z507" i="2"/>
  <c r="AC507" i="2" s="1"/>
  <c r="AB507" i="2"/>
  <c r="U508" i="2"/>
  <c r="V508" i="2"/>
  <c r="W508" i="2"/>
  <c r="X508" i="2"/>
  <c r="Y508" i="2"/>
  <c r="AB508" i="2" s="1"/>
  <c r="Z508" i="2"/>
  <c r="AA508" i="2"/>
  <c r="AC508" i="2"/>
  <c r="U509" i="2"/>
  <c r="V509" i="2"/>
  <c r="AB509" i="2" s="1"/>
  <c r="W509" i="2"/>
  <c r="X509" i="2"/>
  <c r="AA509" i="2" s="1"/>
  <c r="Y509" i="2"/>
  <c r="Z509" i="2"/>
  <c r="AC509" i="2" s="1"/>
  <c r="U510" i="2"/>
  <c r="V510" i="2"/>
  <c r="W510" i="2"/>
  <c r="AC510" i="2" s="1"/>
  <c r="X510" i="2"/>
  <c r="Y510" i="2"/>
  <c r="AB510" i="2" s="1"/>
  <c r="Z510" i="2"/>
  <c r="AA510" i="2"/>
  <c r="U511" i="2"/>
  <c r="V511" i="2"/>
  <c r="W511" i="2"/>
  <c r="X511" i="2"/>
  <c r="AA511" i="2" s="1"/>
  <c r="Y511" i="2"/>
  <c r="Z511" i="2"/>
  <c r="AC511" i="2" s="1"/>
  <c r="AB511" i="2"/>
  <c r="U512" i="2"/>
  <c r="V512" i="2"/>
  <c r="W512" i="2"/>
  <c r="X512" i="2"/>
  <c r="Y512" i="2"/>
  <c r="AB512" i="2" s="1"/>
  <c r="Z512" i="2"/>
  <c r="AA512" i="2"/>
  <c r="AC512" i="2"/>
  <c r="U513" i="2"/>
  <c r="V513" i="2"/>
  <c r="AB513" i="2" s="1"/>
  <c r="W513" i="2"/>
  <c r="X513" i="2"/>
  <c r="AA513" i="2" s="1"/>
  <c r="Y513" i="2"/>
  <c r="Z513" i="2"/>
  <c r="AC513" i="2" s="1"/>
  <c r="U514" i="2"/>
  <c r="V514" i="2"/>
  <c r="W514" i="2"/>
  <c r="AC514" i="2" s="1"/>
  <c r="X514" i="2"/>
  <c r="Y514" i="2"/>
  <c r="AB514" i="2" s="1"/>
  <c r="Z514" i="2"/>
  <c r="AA514" i="2"/>
  <c r="U515" i="2"/>
  <c r="V515" i="2"/>
  <c r="W515" i="2"/>
  <c r="X515" i="2"/>
  <c r="AA515" i="2" s="1"/>
  <c r="Y515" i="2"/>
  <c r="Z515" i="2"/>
  <c r="AC515" i="2" s="1"/>
  <c r="AB515" i="2"/>
  <c r="U516" i="2"/>
  <c r="V516" i="2"/>
  <c r="W516" i="2"/>
  <c r="X516" i="2"/>
  <c r="Y516" i="2"/>
  <c r="AB516" i="2" s="1"/>
  <c r="Z516" i="2"/>
  <c r="AA516" i="2"/>
  <c r="AC516" i="2"/>
  <c r="U517" i="2"/>
  <c r="V517" i="2"/>
  <c r="AB517" i="2" s="1"/>
  <c r="W517" i="2"/>
  <c r="X517" i="2"/>
  <c r="AA517" i="2" s="1"/>
  <c r="Y517" i="2"/>
  <c r="Z517" i="2"/>
  <c r="AC517" i="2" s="1"/>
  <c r="U518" i="2"/>
  <c r="V518" i="2"/>
  <c r="W518" i="2"/>
  <c r="AC518" i="2" s="1"/>
  <c r="X518" i="2"/>
  <c r="Y518" i="2"/>
  <c r="AB518" i="2" s="1"/>
  <c r="Z518" i="2"/>
  <c r="AA518" i="2"/>
  <c r="U519" i="2"/>
  <c r="V519" i="2"/>
  <c r="W519" i="2"/>
  <c r="X519" i="2"/>
  <c r="AA519" i="2" s="1"/>
  <c r="Y519" i="2"/>
  <c r="Z519" i="2"/>
  <c r="AC519" i="2" s="1"/>
  <c r="AB519" i="2"/>
  <c r="U520" i="2"/>
  <c r="V520" i="2"/>
  <c r="W520" i="2"/>
  <c r="X520" i="2"/>
  <c r="Y520" i="2"/>
  <c r="AB520" i="2" s="1"/>
  <c r="Z520" i="2"/>
  <c r="AA520" i="2"/>
  <c r="AC520" i="2"/>
  <c r="U521" i="2"/>
  <c r="V521" i="2"/>
  <c r="AB521" i="2" s="1"/>
  <c r="W521" i="2"/>
  <c r="X521" i="2"/>
  <c r="AA521" i="2" s="1"/>
  <c r="Y521" i="2"/>
  <c r="Z521" i="2"/>
  <c r="AC521" i="2" s="1"/>
  <c r="U522" i="2"/>
  <c r="V522" i="2"/>
  <c r="W522" i="2"/>
  <c r="AC522" i="2" s="1"/>
  <c r="X522" i="2"/>
  <c r="Y522" i="2"/>
  <c r="AB522" i="2" s="1"/>
  <c r="Z522" i="2"/>
  <c r="AA522" i="2"/>
  <c r="U523" i="2"/>
  <c r="V523" i="2"/>
  <c r="W523" i="2"/>
  <c r="X523" i="2"/>
  <c r="AA523" i="2" s="1"/>
  <c r="Y523" i="2"/>
  <c r="Z523" i="2"/>
  <c r="AC523" i="2" s="1"/>
  <c r="AB523" i="2"/>
  <c r="U524" i="2"/>
  <c r="V524" i="2"/>
  <c r="W524" i="2"/>
  <c r="X524" i="2"/>
  <c r="Y524" i="2"/>
  <c r="AB524" i="2" s="1"/>
  <c r="Z524" i="2"/>
  <c r="AA524" i="2"/>
  <c r="AC524" i="2"/>
  <c r="U525" i="2"/>
  <c r="V525" i="2"/>
  <c r="AB525" i="2" s="1"/>
  <c r="W525" i="2"/>
  <c r="X525" i="2"/>
  <c r="AA525" i="2" s="1"/>
  <c r="Y525" i="2"/>
  <c r="Z525" i="2"/>
  <c r="AC525" i="2" s="1"/>
  <c r="U526" i="2"/>
  <c r="V526" i="2"/>
  <c r="W526" i="2"/>
  <c r="AC526" i="2" s="1"/>
  <c r="X526" i="2"/>
  <c r="Y526" i="2"/>
  <c r="AB526" i="2" s="1"/>
  <c r="Z526" i="2"/>
  <c r="AA526" i="2"/>
  <c r="U527" i="2"/>
  <c r="V527" i="2"/>
  <c r="W527" i="2"/>
  <c r="X527" i="2"/>
  <c r="AA527" i="2" s="1"/>
  <c r="Y527" i="2"/>
  <c r="Z527" i="2"/>
  <c r="AC527" i="2" s="1"/>
  <c r="AB527" i="2"/>
  <c r="U528" i="2"/>
  <c r="V528" i="2"/>
  <c r="W528" i="2"/>
  <c r="X528" i="2"/>
  <c r="Y528" i="2"/>
  <c r="AB528" i="2" s="1"/>
  <c r="Z528" i="2"/>
  <c r="AA528" i="2"/>
  <c r="AC528" i="2"/>
  <c r="U529" i="2"/>
  <c r="V529" i="2"/>
  <c r="AB529" i="2" s="1"/>
  <c r="W529" i="2"/>
  <c r="X529" i="2"/>
  <c r="AA529" i="2" s="1"/>
  <c r="Y529" i="2"/>
  <c r="Z529" i="2"/>
  <c r="AC529" i="2" s="1"/>
  <c r="U530" i="2"/>
  <c r="V530" i="2"/>
  <c r="W530" i="2"/>
  <c r="AC530" i="2" s="1"/>
  <c r="X530" i="2"/>
  <c r="Y530" i="2"/>
  <c r="AB530" i="2" s="1"/>
  <c r="Z530" i="2"/>
  <c r="AA530" i="2"/>
  <c r="U531" i="2"/>
  <c r="V531" i="2"/>
  <c r="W531" i="2"/>
  <c r="X531" i="2"/>
  <c r="AA531" i="2" s="1"/>
  <c r="Y531" i="2"/>
  <c r="Z531" i="2"/>
  <c r="AC531" i="2" s="1"/>
  <c r="AB531" i="2"/>
  <c r="U532" i="2"/>
  <c r="V532" i="2"/>
  <c r="W532" i="2"/>
  <c r="X532" i="2"/>
  <c r="Y532" i="2"/>
  <c r="AB532" i="2" s="1"/>
  <c r="Z532" i="2"/>
  <c r="AA532" i="2"/>
  <c r="AC532" i="2"/>
  <c r="U533" i="2"/>
  <c r="V533" i="2"/>
  <c r="AB533" i="2" s="1"/>
  <c r="W533" i="2"/>
  <c r="X533" i="2"/>
  <c r="AA533" i="2" s="1"/>
  <c r="Y533" i="2"/>
  <c r="Z533" i="2"/>
  <c r="AC533" i="2" s="1"/>
  <c r="U534" i="2"/>
  <c r="V534" i="2"/>
  <c r="W534" i="2"/>
  <c r="AC534" i="2" s="1"/>
  <c r="X534" i="2"/>
  <c r="Y534" i="2"/>
  <c r="AB534" i="2" s="1"/>
  <c r="Z534" i="2"/>
  <c r="AA534" i="2"/>
  <c r="U535" i="2"/>
  <c r="V535" i="2"/>
  <c r="W535" i="2"/>
  <c r="X535" i="2"/>
  <c r="AA535" i="2" s="1"/>
  <c r="Y535" i="2"/>
  <c r="Z535" i="2"/>
  <c r="AC535" i="2" s="1"/>
  <c r="AB535" i="2"/>
  <c r="U536" i="2"/>
  <c r="V536" i="2"/>
  <c r="W536" i="2"/>
  <c r="X536" i="2"/>
  <c r="Y536" i="2"/>
  <c r="AB536" i="2" s="1"/>
  <c r="Z536" i="2"/>
  <c r="AA536" i="2"/>
  <c r="AC536" i="2"/>
  <c r="U537" i="2"/>
  <c r="V537" i="2"/>
  <c r="AB537" i="2" s="1"/>
  <c r="W537" i="2"/>
  <c r="X537" i="2"/>
  <c r="AA537" i="2" s="1"/>
  <c r="Y537" i="2"/>
  <c r="Z537" i="2"/>
  <c r="AC537" i="2"/>
  <c r="U538" i="2"/>
  <c r="V538" i="2"/>
  <c r="W538" i="2"/>
  <c r="X538" i="2"/>
  <c r="AA538" i="2" s="1"/>
  <c r="Y538" i="2"/>
  <c r="Z538" i="2"/>
  <c r="AC538" i="2" s="1"/>
  <c r="AB538" i="2"/>
  <c r="U539" i="2"/>
  <c r="V539" i="2"/>
  <c r="W539" i="2"/>
  <c r="X539" i="2"/>
  <c r="Y539" i="2"/>
  <c r="AB539" i="2" s="1"/>
  <c r="Z539" i="2"/>
  <c r="AA539" i="2"/>
  <c r="AC539" i="2"/>
  <c r="U540" i="2"/>
  <c r="V540" i="2"/>
  <c r="W540" i="2"/>
  <c r="X540" i="2"/>
  <c r="AA540" i="2" s="1"/>
  <c r="Y540" i="2"/>
  <c r="Z540" i="2"/>
  <c r="AC540" i="2" s="1"/>
  <c r="AB540" i="2"/>
  <c r="U541" i="2"/>
  <c r="V541" i="2"/>
  <c r="W541" i="2"/>
  <c r="X541" i="2"/>
  <c r="Y541" i="2"/>
  <c r="AB541" i="2" s="1"/>
  <c r="Z541" i="2"/>
  <c r="AA541" i="2"/>
  <c r="AC541" i="2"/>
  <c r="U542" i="2"/>
  <c r="V542" i="2"/>
  <c r="W542" i="2"/>
  <c r="X542" i="2"/>
  <c r="AA542" i="2" s="1"/>
  <c r="Y542" i="2"/>
  <c r="Z542" i="2"/>
  <c r="AC542" i="2" s="1"/>
  <c r="AB542" i="2"/>
  <c r="U543" i="2"/>
  <c r="V543" i="2"/>
  <c r="W543" i="2"/>
  <c r="X543" i="2"/>
  <c r="Y543" i="2"/>
  <c r="AB543" i="2" s="1"/>
  <c r="Z543" i="2"/>
  <c r="AA543" i="2"/>
  <c r="AC543" i="2"/>
  <c r="U544" i="2"/>
  <c r="V544" i="2"/>
  <c r="W544" i="2"/>
  <c r="X544" i="2"/>
  <c r="AA544" i="2" s="1"/>
  <c r="Y544" i="2"/>
  <c r="Z544" i="2"/>
  <c r="AC544" i="2" s="1"/>
  <c r="AB544" i="2"/>
  <c r="U545" i="2"/>
  <c r="V545" i="2"/>
  <c r="W545" i="2"/>
  <c r="X545" i="2"/>
  <c r="Y545" i="2"/>
  <c r="AB545" i="2" s="1"/>
  <c r="Z545" i="2"/>
  <c r="AA545" i="2"/>
  <c r="AC545" i="2"/>
  <c r="U546" i="2"/>
  <c r="V546" i="2"/>
  <c r="W546" i="2"/>
  <c r="X546" i="2"/>
  <c r="AA546" i="2" s="1"/>
  <c r="Y546" i="2"/>
  <c r="Z546" i="2"/>
  <c r="AC546" i="2" s="1"/>
  <c r="AB546" i="2"/>
  <c r="U547" i="2"/>
  <c r="V547" i="2"/>
  <c r="W547" i="2"/>
  <c r="X547" i="2"/>
  <c r="Y547" i="2"/>
  <c r="AB547" i="2" s="1"/>
  <c r="Z547" i="2"/>
  <c r="AA547" i="2"/>
  <c r="AC547" i="2"/>
  <c r="U548" i="2"/>
  <c r="V548" i="2"/>
  <c r="W548" i="2"/>
  <c r="X548" i="2"/>
  <c r="AA548" i="2" s="1"/>
  <c r="Y548" i="2"/>
  <c r="Z548" i="2"/>
  <c r="AC548" i="2" s="1"/>
  <c r="AB548" i="2"/>
  <c r="U549" i="2"/>
  <c r="V549" i="2"/>
  <c r="W549" i="2"/>
  <c r="X549" i="2"/>
  <c r="Y549" i="2"/>
  <c r="AB549" i="2" s="1"/>
  <c r="Z549" i="2"/>
  <c r="AA549" i="2"/>
  <c r="AC549" i="2"/>
  <c r="U550" i="2"/>
  <c r="V550" i="2"/>
  <c r="W550" i="2"/>
  <c r="X550" i="2"/>
  <c r="AA550" i="2" s="1"/>
  <c r="Y550" i="2"/>
  <c r="Z550" i="2"/>
  <c r="AC550" i="2" s="1"/>
  <c r="AB550" i="2"/>
  <c r="U551" i="2"/>
  <c r="V551" i="2"/>
  <c r="W551" i="2"/>
  <c r="X551" i="2"/>
  <c r="Y551" i="2"/>
  <c r="AB551" i="2" s="1"/>
  <c r="Z551" i="2"/>
  <c r="AA551" i="2"/>
  <c r="AC551" i="2"/>
  <c r="U552" i="2"/>
  <c r="V552" i="2"/>
  <c r="W552" i="2"/>
  <c r="X552" i="2"/>
  <c r="AA552" i="2" s="1"/>
  <c r="Y552" i="2"/>
  <c r="Z552" i="2"/>
  <c r="AC552" i="2" s="1"/>
  <c r="AB552" i="2"/>
  <c r="U553" i="2"/>
  <c r="V553" i="2"/>
  <c r="W553" i="2"/>
  <c r="X553" i="2"/>
  <c r="Y553" i="2"/>
  <c r="AB553" i="2" s="1"/>
  <c r="Z553" i="2"/>
  <c r="AA553" i="2"/>
  <c r="AC553" i="2"/>
  <c r="U554" i="2"/>
  <c r="V554" i="2"/>
  <c r="W554" i="2"/>
  <c r="X554" i="2"/>
  <c r="AA554" i="2" s="1"/>
  <c r="Y554" i="2"/>
  <c r="Z554" i="2"/>
  <c r="AC554" i="2" s="1"/>
  <c r="AB554" i="2"/>
  <c r="U555" i="2"/>
  <c r="V555" i="2"/>
  <c r="W555" i="2"/>
  <c r="X555" i="2"/>
  <c r="Y555" i="2"/>
  <c r="AB555" i="2" s="1"/>
  <c r="Z555" i="2"/>
  <c r="AA555" i="2"/>
  <c r="AC555" i="2"/>
  <c r="U556" i="2"/>
  <c r="V556" i="2"/>
  <c r="W556" i="2"/>
  <c r="X556" i="2"/>
  <c r="AA556" i="2" s="1"/>
  <c r="Y556" i="2"/>
  <c r="Z556" i="2"/>
  <c r="AC556" i="2" s="1"/>
  <c r="AB556" i="2"/>
  <c r="U557" i="2"/>
  <c r="V557" i="2"/>
  <c r="W557" i="2"/>
  <c r="X557" i="2"/>
  <c r="Y557" i="2"/>
  <c r="AB557" i="2" s="1"/>
  <c r="Z557" i="2"/>
  <c r="AA557" i="2"/>
  <c r="AC557" i="2"/>
  <c r="U558" i="2"/>
  <c r="V558" i="2"/>
  <c r="W558" i="2"/>
  <c r="X558" i="2"/>
  <c r="AA558" i="2" s="1"/>
  <c r="Y558" i="2"/>
  <c r="Z558" i="2"/>
  <c r="AC558" i="2" s="1"/>
  <c r="AB558" i="2"/>
  <c r="U559" i="2"/>
  <c r="V559" i="2"/>
  <c r="W559" i="2"/>
  <c r="X559" i="2"/>
  <c r="Y559" i="2"/>
  <c r="AB559" i="2" s="1"/>
  <c r="Z559" i="2"/>
  <c r="AA559" i="2"/>
  <c r="AC559" i="2"/>
  <c r="U560" i="2"/>
  <c r="V560" i="2"/>
  <c r="W560" i="2"/>
  <c r="X560" i="2"/>
  <c r="AA560" i="2" s="1"/>
  <c r="Y560" i="2"/>
  <c r="Z560" i="2"/>
  <c r="AC560" i="2" s="1"/>
  <c r="AB560" i="2"/>
  <c r="U561" i="2"/>
  <c r="V561" i="2"/>
  <c r="W561" i="2"/>
  <c r="X561" i="2"/>
  <c r="Y561" i="2"/>
  <c r="AB561" i="2" s="1"/>
  <c r="Z561" i="2"/>
  <c r="AA561" i="2"/>
  <c r="AC561" i="2"/>
  <c r="U562" i="2"/>
  <c r="V562" i="2"/>
  <c r="W562" i="2"/>
  <c r="X562" i="2"/>
  <c r="AA562" i="2" s="1"/>
  <c r="Y562" i="2"/>
  <c r="Z562" i="2"/>
  <c r="AC562" i="2" s="1"/>
  <c r="AB562" i="2"/>
  <c r="U563" i="2"/>
  <c r="V563" i="2"/>
  <c r="W563" i="2"/>
  <c r="X563" i="2"/>
  <c r="Y563" i="2"/>
  <c r="AB563" i="2" s="1"/>
  <c r="Z563" i="2"/>
  <c r="AA563" i="2"/>
  <c r="AC563" i="2"/>
  <c r="U564" i="2"/>
  <c r="V564" i="2"/>
  <c r="W564" i="2"/>
  <c r="X564" i="2"/>
  <c r="AA564" i="2" s="1"/>
  <c r="Y564" i="2"/>
  <c r="Z564" i="2"/>
  <c r="AC564" i="2" s="1"/>
  <c r="AB564" i="2"/>
  <c r="U565" i="2"/>
  <c r="V565" i="2"/>
  <c r="W565" i="2"/>
  <c r="X565" i="2"/>
  <c r="Y565" i="2"/>
  <c r="AB565" i="2" s="1"/>
  <c r="Z565" i="2"/>
  <c r="AA565" i="2"/>
  <c r="AC565" i="2"/>
  <c r="U566" i="2"/>
  <c r="V566" i="2"/>
  <c r="W566" i="2"/>
  <c r="X566" i="2"/>
  <c r="AA566" i="2" s="1"/>
  <c r="Y566" i="2"/>
  <c r="Z566" i="2"/>
  <c r="AC566" i="2" s="1"/>
  <c r="AB566" i="2"/>
  <c r="U567" i="2"/>
  <c r="V567" i="2"/>
  <c r="W567" i="2"/>
  <c r="X567" i="2"/>
  <c r="Y567" i="2"/>
  <c r="AB567" i="2" s="1"/>
  <c r="Z567" i="2"/>
  <c r="AA567" i="2"/>
  <c r="AC567" i="2"/>
  <c r="U568" i="2"/>
  <c r="V568" i="2"/>
  <c r="W568" i="2"/>
  <c r="X568" i="2"/>
  <c r="AA568" i="2" s="1"/>
  <c r="Y568" i="2"/>
  <c r="Z568" i="2"/>
  <c r="AC568" i="2" s="1"/>
  <c r="AB568" i="2"/>
  <c r="U569" i="2"/>
  <c r="V569" i="2"/>
  <c r="W569" i="2"/>
  <c r="X569" i="2"/>
  <c r="Y569" i="2"/>
  <c r="AB569" i="2" s="1"/>
  <c r="Z569" i="2"/>
  <c r="AA569" i="2"/>
  <c r="AC569" i="2"/>
  <c r="U570" i="2"/>
  <c r="V570" i="2"/>
  <c r="W570" i="2"/>
  <c r="X570" i="2"/>
  <c r="AA570" i="2" s="1"/>
  <c r="Y570" i="2"/>
  <c r="Z570" i="2"/>
  <c r="AC570" i="2" s="1"/>
  <c r="AB570" i="2"/>
  <c r="U571" i="2"/>
  <c r="V571" i="2"/>
  <c r="W571" i="2"/>
  <c r="X571" i="2"/>
  <c r="Y571" i="2"/>
  <c r="AB571" i="2" s="1"/>
  <c r="Z571" i="2"/>
  <c r="AA571" i="2"/>
  <c r="AC571" i="2"/>
  <c r="U572" i="2"/>
  <c r="V572" i="2"/>
  <c r="W572" i="2"/>
  <c r="X572" i="2"/>
  <c r="AA572" i="2" s="1"/>
  <c r="Y572" i="2"/>
  <c r="Z572" i="2"/>
  <c r="AC572" i="2" s="1"/>
  <c r="AB572" i="2"/>
  <c r="U573" i="2"/>
  <c r="V573" i="2"/>
  <c r="W573" i="2"/>
  <c r="X573" i="2"/>
  <c r="Y573" i="2"/>
  <c r="AB573" i="2" s="1"/>
  <c r="Z573" i="2"/>
  <c r="AA573" i="2"/>
  <c r="AC573" i="2"/>
  <c r="U574" i="2"/>
  <c r="V574" i="2"/>
  <c r="W574" i="2"/>
  <c r="X574" i="2"/>
  <c r="AA574" i="2" s="1"/>
  <c r="Y574" i="2"/>
  <c r="Z574" i="2"/>
  <c r="AC574" i="2" s="1"/>
  <c r="AB574" i="2"/>
  <c r="U575" i="2"/>
  <c r="V575" i="2"/>
  <c r="W575" i="2"/>
  <c r="X575" i="2"/>
  <c r="Y575" i="2"/>
  <c r="AB575" i="2" s="1"/>
  <c r="Z575" i="2"/>
  <c r="AA575" i="2"/>
  <c r="AC575" i="2"/>
  <c r="U576" i="2"/>
  <c r="V576" i="2"/>
  <c r="W576" i="2"/>
  <c r="X576" i="2"/>
  <c r="AA576" i="2" s="1"/>
  <c r="Y576" i="2"/>
  <c r="Z576" i="2"/>
  <c r="AC576" i="2" s="1"/>
  <c r="AB576" i="2"/>
  <c r="U577" i="2"/>
  <c r="V577" i="2"/>
  <c r="W577" i="2"/>
  <c r="X577" i="2"/>
  <c r="Y577" i="2"/>
  <c r="AB577" i="2" s="1"/>
  <c r="Z577" i="2"/>
  <c r="AA577" i="2"/>
  <c r="AC577" i="2"/>
  <c r="U578" i="2"/>
  <c r="V578" i="2"/>
  <c r="W578" i="2"/>
  <c r="X578" i="2"/>
  <c r="AA578" i="2" s="1"/>
  <c r="Y578" i="2"/>
  <c r="Z578" i="2"/>
  <c r="AC578" i="2" s="1"/>
  <c r="AB578" i="2"/>
  <c r="U579" i="2"/>
  <c r="V579" i="2"/>
  <c r="W579" i="2"/>
  <c r="X579" i="2"/>
  <c r="Y579" i="2"/>
  <c r="AB579" i="2" s="1"/>
  <c r="Z579" i="2"/>
  <c r="AA579" i="2"/>
  <c r="AC579" i="2"/>
  <c r="U580" i="2"/>
  <c r="V580" i="2"/>
  <c r="W580" i="2"/>
  <c r="X580" i="2"/>
  <c r="AA580" i="2" s="1"/>
  <c r="Y580" i="2"/>
  <c r="Z580" i="2"/>
  <c r="AC580" i="2" s="1"/>
  <c r="AB580" i="2"/>
  <c r="U581" i="2"/>
  <c r="V581" i="2"/>
  <c r="W581" i="2"/>
  <c r="X581" i="2"/>
  <c r="Y581" i="2"/>
  <c r="AB581" i="2" s="1"/>
  <c r="Z581" i="2"/>
  <c r="AA581" i="2"/>
  <c r="AC581" i="2"/>
  <c r="U582" i="2"/>
  <c r="V582" i="2"/>
  <c r="W582" i="2"/>
  <c r="X582" i="2"/>
  <c r="AA582" i="2" s="1"/>
  <c r="Y582" i="2"/>
  <c r="Z582" i="2"/>
  <c r="AC582" i="2" s="1"/>
  <c r="AB582" i="2"/>
  <c r="U583" i="2"/>
  <c r="V583" i="2"/>
  <c r="W583" i="2"/>
  <c r="X583" i="2"/>
  <c r="Y583" i="2"/>
  <c r="AB583" i="2" s="1"/>
  <c r="Z583" i="2"/>
  <c r="AA583" i="2"/>
  <c r="AC583" i="2"/>
  <c r="U584" i="2"/>
  <c r="V584" i="2"/>
  <c r="W584" i="2"/>
  <c r="X584" i="2"/>
  <c r="AA584" i="2" s="1"/>
  <c r="Y584" i="2"/>
  <c r="Z584" i="2"/>
  <c r="AC584" i="2" s="1"/>
  <c r="AB584" i="2"/>
  <c r="U585" i="2"/>
  <c r="V585" i="2"/>
  <c r="W585" i="2"/>
  <c r="X585" i="2"/>
  <c r="Y585" i="2"/>
  <c r="AB585" i="2" s="1"/>
  <c r="Z585" i="2"/>
  <c r="AA585" i="2"/>
  <c r="AC585" i="2"/>
  <c r="U586" i="2"/>
  <c r="V586" i="2"/>
  <c r="W586" i="2"/>
  <c r="X586" i="2"/>
  <c r="AA586" i="2" s="1"/>
  <c r="Y586" i="2"/>
  <c r="Z586" i="2"/>
  <c r="AC586" i="2" s="1"/>
  <c r="AB586" i="2"/>
  <c r="U587" i="2"/>
  <c r="V587" i="2"/>
  <c r="W587" i="2"/>
  <c r="X587" i="2"/>
  <c r="Y587" i="2"/>
  <c r="AB587" i="2" s="1"/>
  <c r="Z587" i="2"/>
  <c r="AA587" i="2"/>
  <c r="AC587" i="2"/>
  <c r="U588" i="2"/>
  <c r="V588" i="2"/>
  <c r="W588" i="2"/>
  <c r="X588" i="2"/>
  <c r="AA588" i="2" s="1"/>
  <c r="Y588" i="2"/>
  <c r="Z588" i="2"/>
  <c r="AC588" i="2" s="1"/>
  <c r="AB588" i="2"/>
  <c r="U589" i="2"/>
  <c r="V589" i="2"/>
  <c r="W589" i="2"/>
  <c r="X589" i="2"/>
  <c r="Y589" i="2"/>
  <c r="AB589" i="2" s="1"/>
  <c r="Z589" i="2"/>
  <c r="AA589" i="2"/>
  <c r="AC589" i="2"/>
  <c r="U590" i="2"/>
  <c r="V590" i="2"/>
  <c r="W590" i="2"/>
  <c r="X590" i="2"/>
  <c r="AA590" i="2" s="1"/>
  <c r="Y590" i="2"/>
  <c r="Z590" i="2"/>
  <c r="AC590" i="2" s="1"/>
  <c r="AB590" i="2"/>
  <c r="U591" i="2"/>
  <c r="V591" i="2"/>
  <c r="W591" i="2"/>
  <c r="X591" i="2"/>
  <c r="Y591" i="2"/>
  <c r="AB591" i="2" s="1"/>
  <c r="Z591" i="2"/>
  <c r="AA591" i="2"/>
  <c r="AC591" i="2"/>
  <c r="U592" i="2"/>
  <c r="V592" i="2"/>
  <c r="W592" i="2"/>
  <c r="X592" i="2"/>
  <c r="AA592" i="2" s="1"/>
  <c r="Y592" i="2"/>
  <c r="Z592" i="2"/>
  <c r="AC592" i="2" s="1"/>
  <c r="AB592" i="2"/>
  <c r="U593" i="2"/>
  <c r="V593" i="2"/>
  <c r="W593" i="2"/>
  <c r="X593" i="2"/>
  <c r="Y593" i="2"/>
  <c r="AB593" i="2" s="1"/>
  <c r="Z593" i="2"/>
  <c r="AA593" i="2"/>
  <c r="AC593" i="2"/>
  <c r="U594" i="2"/>
  <c r="V594" i="2"/>
  <c r="W594" i="2"/>
  <c r="X594" i="2"/>
  <c r="AA594" i="2" s="1"/>
  <c r="Y594" i="2"/>
  <c r="Z594" i="2"/>
  <c r="AC594" i="2" s="1"/>
  <c r="AB594" i="2"/>
  <c r="U595" i="2"/>
  <c r="V595" i="2"/>
  <c r="W595" i="2"/>
  <c r="X595" i="2"/>
  <c r="Y595" i="2"/>
  <c r="AB595" i="2" s="1"/>
  <c r="Z595" i="2"/>
  <c r="AA595" i="2"/>
  <c r="AC595" i="2"/>
  <c r="U596" i="2"/>
  <c r="V596" i="2"/>
  <c r="W596" i="2"/>
  <c r="X596" i="2"/>
  <c r="AA596" i="2" s="1"/>
  <c r="Y596" i="2"/>
  <c r="Z596" i="2"/>
  <c r="AC596" i="2" s="1"/>
  <c r="AB596" i="2"/>
  <c r="U597" i="2"/>
  <c r="V597" i="2"/>
  <c r="W597" i="2"/>
  <c r="X597" i="2"/>
  <c r="Y597" i="2"/>
  <c r="AB597" i="2" s="1"/>
  <c r="Z597" i="2"/>
  <c r="AA597" i="2"/>
  <c r="AC597" i="2"/>
  <c r="U598" i="2"/>
  <c r="V598" i="2"/>
  <c r="W598" i="2"/>
  <c r="X598" i="2"/>
  <c r="AA598" i="2" s="1"/>
  <c r="Y598" i="2"/>
  <c r="Z598" i="2"/>
  <c r="AC598" i="2" s="1"/>
  <c r="AB598" i="2"/>
  <c r="U599" i="2"/>
  <c r="V599" i="2"/>
  <c r="W599" i="2"/>
  <c r="X599" i="2"/>
  <c r="Y599" i="2"/>
  <c r="AB599" i="2" s="1"/>
  <c r="Z599" i="2"/>
  <c r="AA599" i="2"/>
  <c r="AC599" i="2"/>
  <c r="U600" i="2"/>
  <c r="V600" i="2"/>
  <c r="W600" i="2"/>
  <c r="X600" i="2"/>
  <c r="AA600" i="2" s="1"/>
  <c r="Y600" i="2"/>
  <c r="Z600" i="2"/>
  <c r="AC600" i="2" s="1"/>
  <c r="AB600" i="2"/>
  <c r="U601" i="2"/>
  <c r="V601" i="2"/>
  <c r="W601" i="2"/>
  <c r="X601" i="2"/>
  <c r="Y601" i="2"/>
  <c r="AB601" i="2" s="1"/>
  <c r="Z601" i="2"/>
  <c r="AA601" i="2"/>
  <c r="AC601" i="2"/>
  <c r="U602" i="2"/>
  <c r="V602" i="2"/>
  <c r="W602" i="2"/>
  <c r="X602" i="2"/>
  <c r="AA602" i="2" s="1"/>
  <c r="Y602" i="2"/>
  <c r="Z602" i="2"/>
  <c r="AC602" i="2" s="1"/>
  <c r="AB602" i="2"/>
  <c r="U603" i="2"/>
  <c r="V603" i="2"/>
  <c r="W603" i="2"/>
  <c r="X603" i="2"/>
  <c r="Y603" i="2"/>
  <c r="AB603" i="2" s="1"/>
  <c r="Z603" i="2"/>
  <c r="AA603" i="2"/>
  <c r="AC603" i="2"/>
  <c r="U604" i="2"/>
  <c r="V604" i="2"/>
  <c r="W604" i="2"/>
  <c r="X604" i="2"/>
  <c r="AA604" i="2" s="1"/>
  <c r="Y604" i="2"/>
  <c r="Z604" i="2"/>
  <c r="AC604" i="2" s="1"/>
  <c r="AB604" i="2"/>
  <c r="U605" i="2"/>
  <c r="V605" i="2"/>
  <c r="W605" i="2"/>
  <c r="X605" i="2"/>
  <c r="Y605" i="2"/>
  <c r="AB605" i="2" s="1"/>
  <c r="Z605" i="2"/>
  <c r="AA605" i="2"/>
  <c r="AC605" i="2"/>
  <c r="U606" i="2"/>
  <c r="V606" i="2"/>
  <c r="W606" i="2"/>
  <c r="X606" i="2"/>
  <c r="AA606" i="2" s="1"/>
  <c r="Y606" i="2"/>
  <c r="Z606" i="2"/>
  <c r="AC606" i="2" s="1"/>
  <c r="AB606" i="2"/>
  <c r="U607" i="2"/>
  <c r="V607" i="2"/>
  <c r="W607" i="2"/>
  <c r="X607" i="2"/>
  <c r="Y607" i="2"/>
  <c r="AB607" i="2" s="1"/>
  <c r="Z607" i="2"/>
  <c r="AA607" i="2"/>
  <c r="AC607" i="2"/>
  <c r="U608" i="2"/>
  <c r="V608" i="2"/>
  <c r="W608" i="2"/>
  <c r="X608" i="2"/>
  <c r="AA608" i="2" s="1"/>
  <c r="Y608" i="2"/>
  <c r="Z608" i="2"/>
  <c r="AC608" i="2" s="1"/>
  <c r="AB608" i="2"/>
  <c r="U609" i="2"/>
  <c r="V609" i="2"/>
  <c r="W609" i="2"/>
  <c r="X609" i="2"/>
  <c r="Y609" i="2"/>
  <c r="AB609" i="2" s="1"/>
  <c r="Z609" i="2"/>
  <c r="AA609" i="2"/>
  <c r="AC609" i="2"/>
  <c r="U610" i="2"/>
  <c r="V610" i="2"/>
  <c r="W610" i="2"/>
  <c r="X610" i="2"/>
  <c r="AA610" i="2" s="1"/>
  <c r="Y610" i="2"/>
  <c r="Z610" i="2"/>
  <c r="AC610" i="2" s="1"/>
  <c r="AB610" i="2"/>
  <c r="U611" i="2"/>
  <c r="V611" i="2"/>
  <c r="W611" i="2"/>
  <c r="X611" i="2"/>
  <c r="Y611" i="2"/>
  <c r="AB611" i="2" s="1"/>
  <c r="Z611" i="2"/>
  <c r="AA611" i="2"/>
  <c r="AC611" i="2"/>
  <c r="U612" i="2"/>
  <c r="V612" i="2"/>
  <c r="W612" i="2"/>
  <c r="X612" i="2"/>
  <c r="AA612" i="2" s="1"/>
  <c r="Y612" i="2"/>
  <c r="Z612" i="2"/>
  <c r="AC612" i="2" s="1"/>
  <c r="AB612" i="2"/>
  <c r="U613" i="2"/>
  <c r="V613" i="2"/>
  <c r="W613" i="2"/>
  <c r="X613" i="2"/>
  <c r="Y613" i="2"/>
  <c r="AB613" i="2" s="1"/>
  <c r="Z613" i="2"/>
  <c r="AA613" i="2"/>
  <c r="AC613" i="2"/>
  <c r="U614" i="2"/>
  <c r="V614" i="2"/>
  <c r="W614" i="2"/>
  <c r="X614" i="2"/>
  <c r="AA614" i="2" s="1"/>
  <c r="Y614" i="2"/>
  <c r="Z614" i="2"/>
  <c r="AC614" i="2" s="1"/>
  <c r="AB614" i="2"/>
  <c r="U615" i="2"/>
  <c r="V615" i="2"/>
  <c r="W615" i="2"/>
  <c r="X615" i="2"/>
  <c r="Y615" i="2"/>
  <c r="AB615" i="2" s="1"/>
  <c r="Z615" i="2"/>
  <c r="AA615" i="2"/>
  <c r="AC615" i="2"/>
  <c r="U616" i="2"/>
  <c r="V616" i="2"/>
  <c r="W616" i="2"/>
  <c r="X616" i="2"/>
  <c r="AA616" i="2" s="1"/>
  <c r="Y616" i="2"/>
  <c r="Z616" i="2"/>
  <c r="AC616" i="2" s="1"/>
  <c r="AB616" i="2"/>
  <c r="U617" i="2"/>
  <c r="V617" i="2"/>
  <c r="W617" i="2"/>
  <c r="X617" i="2"/>
  <c r="Y617" i="2"/>
  <c r="AB617" i="2" s="1"/>
  <c r="Z617" i="2"/>
  <c r="AA617" i="2"/>
  <c r="AC617" i="2"/>
  <c r="U618" i="2"/>
  <c r="V618" i="2"/>
  <c r="W618" i="2"/>
  <c r="X618" i="2"/>
  <c r="AA618" i="2" s="1"/>
  <c r="Y618" i="2"/>
  <c r="Z618" i="2"/>
  <c r="AC618" i="2" s="1"/>
  <c r="AB618" i="2"/>
  <c r="U619" i="2"/>
  <c r="V619" i="2"/>
  <c r="W619" i="2"/>
  <c r="X619" i="2"/>
  <c r="Y619" i="2"/>
  <c r="AB619" i="2" s="1"/>
  <c r="Z619" i="2"/>
  <c r="AA619" i="2"/>
  <c r="AC619" i="2"/>
  <c r="U620" i="2"/>
  <c r="V620" i="2"/>
  <c r="W620" i="2"/>
  <c r="X620" i="2"/>
  <c r="AA620" i="2" s="1"/>
  <c r="Y620" i="2"/>
  <c r="Z620" i="2"/>
  <c r="AC620" i="2" s="1"/>
  <c r="AB620" i="2"/>
  <c r="U621" i="2"/>
  <c r="V621" i="2"/>
  <c r="W621" i="2"/>
  <c r="X621" i="2"/>
  <c r="Y621" i="2"/>
  <c r="AB621" i="2" s="1"/>
  <c r="Z621" i="2"/>
  <c r="AA621" i="2"/>
  <c r="AC621" i="2"/>
  <c r="U622" i="2"/>
  <c r="V622" i="2"/>
  <c r="W622" i="2"/>
  <c r="X622" i="2"/>
  <c r="AA622" i="2" s="1"/>
  <c r="Y622" i="2"/>
  <c r="Z622" i="2"/>
  <c r="AC622" i="2" s="1"/>
  <c r="AB622" i="2"/>
  <c r="U623" i="2"/>
  <c r="V623" i="2"/>
  <c r="W623" i="2"/>
  <c r="X623" i="2"/>
  <c r="Y623" i="2"/>
  <c r="AB623" i="2" s="1"/>
  <c r="Z623" i="2"/>
  <c r="AA623" i="2"/>
  <c r="AC623" i="2"/>
  <c r="U624" i="2"/>
  <c r="V624" i="2"/>
  <c r="W624" i="2"/>
  <c r="X624" i="2"/>
  <c r="AA624" i="2" s="1"/>
  <c r="Y624" i="2"/>
  <c r="Z624" i="2"/>
  <c r="AC624" i="2" s="1"/>
  <c r="AB624" i="2"/>
  <c r="U625" i="2"/>
  <c r="V625" i="2"/>
  <c r="W625" i="2"/>
  <c r="X625" i="2"/>
  <c r="Y625" i="2"/>
  <c r="AB625" i="2" s="1"/>
  <c r="Z625" i="2"/>
  <c r="AA625" i="2"/>
  <c r="AC625" i="2"/>
  <c r="U626" i="2"/>
  <c r="V626" i="2"/>
  <c r="W626" i="2"/>
  <c r="X626" i="2"/>
  <c r="AA626" i="2" s="1"/>
  <c r="Y626" i="2"/>
  <c r="Z626" i="2"/>
  <c r="AC626" i="2" s="1"/>
  <c r="AB626" i="2"/>
  <c r="U627" i="2"/>
  <c r="V627" i="2"/>
  <c r="W627" i="2"/>
  <c r="X627" i="2"/>
  <c r="Y627" i="2"/>
  <c r="AB627" i="2" s="1"/>
  <c r="Z627" i="2"/>
  <c r="AA627" i="2"/>
  <c r="AC627" i="2"/>
  <c r="U628" i="2"/>
  <c r="V628" i="2"/>
  <c r="W628" i="2"/>
  <c r="X628" i="2"/>
  <c r="AA628" i="2" s="1"/>
  <c r="Y628" i="2"/>
  <c r="Z628" i="2"/>
  <c r="AC628" i="2" s="1"/>
  <c r="AB628" i="2"/>
  <c r="U629" i="2"/>
  <c r="V629" i="2"/>
  <c r="W629" i="2"/>
  <c r="X629" i="2"/>
  <c r="Y629" i="2"/>
  <c r="AB629" i="2" s="1"/>
  <c r="Z629" i="2"/>
  <c r="AA629" i="2"/>
  <c r="AC629" i="2"/>
  <c r="U630" i="2"/>
  <c r="V630" i="2"/>
  <c r="W630" i="2"/>
  <c r="X630" i="2"/>
  <c r="AA630" i="2" s="1"/>
  <c r="Y630" i="2"/>
  <c r="Z630" i="2"/>
  <c r="AC630" i="2" s="1"/>
  <c r="AB630" i="2"/>
  <c r="U478" i="2"/>
  <c r="V478" i="2"/>
  <c r="W478" i="2"/>
  <c r="X478" i="2"/>
  <c r="AA478" i="2" s="1"/>
  <c r="Y478" i="2"/>
  <c r="Z478" i="2"/>
  <c r="AC478" i="2" s="1"/>
  <c r="AB478" i="2"/>
  <c r="U479" i="2"/>
  <c r="V479" i="2"/>
  <c r="W479" i="2"/>
  <c r="X479" i="2"/>
  <c r="Y479" i="2"/>
  <c r="AB479" i="2" s="1"/>
  <c r="Z479" i="2"/>
  <c r="AA479" i="2"/>
  <c r="AC479" i="2"/>
  <c r="U480" i="2"/>
  <c r="V480" i="2"/>
  <c r="W480" i="2"/>
  <c r="X480" i="2"/>
  <c r="AA480" i="2" s="1"/>
  <c r="Y480" i="2"/>
  <c r="Z480" i="2"/>
  <c r="AC480" i="2" s="1"/>
  <c r="AB480" i="2"/>
  <c r="U477" i="2"/>
  <c r="V477" i="2"/>
  <c r="AB477" i="2" s="1"/>
  <c r="W477" i="2"/>
  <c r="X477" i="2"/>
  <c r="AA477" i="2" s="1"/>
  <c r="Y477" i="2"/>
  <c r="Z477" i="2"/>
  <c r="AC477" i="2" s="1"/>
  <c r="N477" i="2"/>
  <c r="O477" i="2"/>
  <c r="P477" i="2"/>
  <c r="N478" i="2"/>
  <c r="O478" i="2"/>
  <c r="P478" i="2"/>
  <c r="N479" i="2"/>
  <c r="O479" i="2"/>
  <c r="P479" i="2"/>
  <c r="N480" i="2"/>
  <c r="O480" i="2"/>
  <c r="P480" i="2"/>
  <c r="N481" i="2"/>
  <c r="O481" i="2"/>
  <c r="P481" i="2"/>
  <c r="N482" i="2"/>
  <c r="O482" i="2"/>
  <c r="P482" i="2"/>
  <c r="N483" i="2"/>
  <c r="O483" i="2"/>
  <c r="P483" i="2"/>
  <c r="N484" i="2"/>
  <c r="O484" i="2"/>
  <c r="P484" i="2"/>
  <c r="N485" i="2"/>
  <c r="O485" i="2"/>
  <c r="P485" i="2"/>
  <c r="N486" i="2"/>
  <c r="O486" i="2"/>
  <c r="P486" i="2"/>
  <c r="N487" i="2"/>
  <c r="O487" i="2"/>
  <c r="P487" i="2"/>
  <c r="N488" i="2"/>
  <c r="O488" i="2"/>
  <c r="P488" i="2"/>
  <c r="N489" i="2"/>
  <c r="O489" i="2"/>
  <c r="P489" i="2"/>
  <c r="N490" i="2"/>
  <c r="O490" i="2"/>
  <c r="P490" i="2"/>
  <c r="N491" i="2"/>
  <c r="O491" i="2"/>
  <c r="P491" i="2"/>
  <c r="N492" i="2"/>
  <c r="O492" i="2"/>
  <c r="P492" i="2"/>
  <c r="N493" i="2"/>
  <c r="O493" i="2"/>
  <c r="P493" i="2"/>
  <c r="N494" i="2"/>
  <c r="O494" i="2"/>
  <c r="P494" i="2"/>
  <c r="N495" i="2"/>
  <c r="O495" i="2"/>
  <c r="P495" i="2"/>
  <c r="N496" i="2"/>
  <c r="O496" i="2"/>
  <c r="P496" i="2"/>
  <c r="N497" i="2"/>
  <c r="O497" i="2"/>
  <c r="P497" i="2"/>
  <c r="N498" i="2"/>
  <c r="O498" i="2"/>
  <c r="P498" i="2"/>
  <c r="N499" i="2"/>
  <c r="O499" i="2"/>
  <c r="P499" i="2"/>
  <c r="N500" i="2"/>
  <c r="O500" i="2"/>
  <c r="P500" i="2"/>
  <c r="N501" i="2"/>
  <c r="O501" i="2"/>
  <c r="P501" i="2"/>
  <c r="N502" i="2"/>
  <c r="O502" i="2"/>
  <c r="P502" i="2"/>
  <c r="N503" i="2"/>
  <c r="O503" i="2"/>
  <c r="P503" i="2"/>
  <c r="N504" i="2"/>
  <c r="O504" i="2"/>
  <c r="P504" i="2"/>
  <c r="N505" i="2"/>
  <c r="O505" i="2"/>
  <c r="P505" i="2"/>
  <c r="N506" i="2"/>
  <c r="O506" i="2"/>
  <c r="P506" i="2"/>
  <c r="N507" i="2"/>
  <c r="O507" i="2"/>
  <c r="P507" i="2"/>
  <c r="N508" i="2"/>
  <c r="O508" i="2"/>
  <c r="P508" i="2"/>
  <c r="N509" i="2"/>
  <c r="O509" i="2"/>
  <c r="P509" i="2"/>
  <c r="N510" i="2"/>
  <c r="O510" i="2"/>
  <c r="P510" i="2"/>
  <c r="N511" i="2"/>
  <c r="O511" i="2"/>
  <c r="P511" i="2"/>
  <c r="N512" i="2"/>
  <c r="O512" i="2"/>
  <c r="P512" i="2"/>
  <c r="N513" i="2"/>
  <c r="O513" i="2"/>
  <c r="P513" i="2"/>
  <c r="N514" i="2"/>
  <c r="O514" i="2"/>
  <c r="P514" i="2"/>
  <c r="N515" i="2"/>
  <c r="O515" i="2"/>
  <c r="P515" i="2"/>
  <c r="N516" i="2"/>
  <c r="O516" i="2"/>
  <c r="P516" i="2"/>
  <c r="N517" i="2"/>
  <c r="O517" i="2"/>
  <c r="P517" i="2"/>
  <c r="N518" i="2"/>
  <c r="O518" i="2"/>
  <c r="P518" i="2"/>
  <c r="N519" i="2"/>
  <c r="O519" i="2"/>
  <c r="P519" i="2"/>
  <c r="N520" i="2"/>
  <c r="O520" i="2"/>
  <c r="P520" i="2"/>
  <c r="N521" i="2"/>
  <c r="O521" i="2"/>
  <c r="P521" i="2"/>
  <c r="N522" i="2"/>
  <c r="O522" i="2"/>
  <c r="P522" i="2"/>
  <c r="N523" i="2"/>
  <c r="O523" i="2"/>
  <c r="P523" i="2"/>
  <c r="N524" i="2"/>
  <c r="O524" i="2"/>
  <c r="P524" i="2"/>
  <c r="N525" i="2"/>
  <c r="O525" i="2"/>
  <c r="P525" i="2"/>
  <c r="N526" i="2"/>
  <c r="O526" i="2"/>
  <c r="P526" i="2"/>
  <c r="N527" i="2"/>
  <c r="O527" i="2"/>
  <c r="P527" i="2"/>
  <c r="N528" i="2"/>
  <c r="O528" i="2"/>
  <c r="P528" i="2"/>
  <c r="N529" i="2"/>
  <c r="O529" i="2"/>
  <c r="P529" i="2"/>
  <c r="N530" i="2"/>
  <c r="O530" i="2"/>
  <c r="P530" i="2"/>
  <c r="N531" i="2"/>
  <c r="O531" i="2"/>
  <c r="P531" i="2"/>
  <c r="N532" i="2"/>
  <c r="O532" i="2"/>
  <c r="P532" i="2"/>
  <c r="N533" i="2"/>
  <c r="O533" i="2"/>
  <c r="P533" i="2"/>
  <c r="N534" i="2"/>
  <c r="O534" i="2"/>
  <c r="P534" i="2"/>
  <c r="N535" i="2"/>
  <c r="O535" i="2"/>
  <c r="P535" i="2"/>
  <c r="N536" i="2"/>
  <c r="O536" i="2"/>
  <c r="P536" i="2"/>
  <c r="N537" i="2"/>
  <c r="O537" i="2"/>
  <c r="P537" i="2"/>
  <c r="N538" i="2"/>
  <c r="O538" i="2"/>
  <c r="P538" i="2"/>
  <c r="N539" i="2"/>
  <c r="O539" i="2"/>
  <c r="P539" i="2"/>
  <c r="N540" i="2"/>
  <c r="O540" i="2"/>
  <c r="P540" i="2"/>
  <c r="N541" i="2"/>
  <c r="O541" i="2"/>
  <c r="P541" i="2"/>
  <c r="N542" i="2"/>
  <c r="O542" i="2"/>
  <c r="P542" i="2"/>
  <c r="N543" i="2"/>
  <c r="O543" i="2"/>
  <c r="P543" i="2"/>
  <c r="N544" i="2"/>
  <c r="O544" i="2"/>
  <c r="P544" i="2"/>
  <c r="N545" i="2"/>
  <c r="O545" i="2"/>
  <c r="P545" i="2"/>
  <c r="N546" i="2"/>
  <c r="O546" i="2"/>
  <c r="P546" i="2"/>
  <c r="N547" i="2"/>
  <c r="O547" i="2"/>
  <c r="P547" i="2"/>
  <c r="N548" i="2"/>
  <c r="O548" i="2"/>
  <c r="P548" i="2"/>
  <c r="N549" i="2"/>
  <c r="O549" i="2"/>
  <c r="P549" i="2"/>
  <c r="N550" i="2"/>
  <c r="O550" i="2"/>
  <c r="P550" i="2"/>
  <c r="N551" i="2"/>
  <c r="O551" i="2"/>
  <c r="P551" i="2"/>
  <c r="N552" i="2"/>
  <c r="O552" i="2"/>
  <c r="P552" i="2"/>
  <c r="N553" i="2"/>
  <c r="O553" i="2"/>
  <c r="P553" i="2"/>
  <c r="N554" i="2"/>
  <c r="O554" i="2"/>
  <c r="P554" i="2"/>
  <c r="N555" i="2"/>
  <c r="O555" i="2"/>
  <c r="P555" i="2"/>
  <c r="N556" i="2"/>
  <c r="O556" i="2"/>
  <c r="P556" i="2"/>
  <c r="N557" i="2"/>
  <c r="O557" i="2"/>
  <c r="P557" i="2"/>
  <c r="N558" i="2"/>
  <c r="O558" i="2"/>
  <c r="P558" i="2"/>
  <c r="N559" i="2"/>
  <c r="O559" i="2"/>
  <c r="P559" i="2"/>
  <c r="N560" i="2"/>
  <c r="O560" i="2"/>
  <c r="P560" i="2"/>
  <c r="N561" i="2"/>
  <c r="O561" i="2"/>
  <c r="P561" i="2"/>
  <c r="N562" i="2"/>
  <c r="O562" i="2"/>
  <c r="P562" i="2"/>
  <c r="N563" i="2"/>
  <c r="O563" i="2"/>
  <c r="P563" i="2"/>
  <c r="N564" i="2"/>
  <c r="O564" i="2"/>
  <c r="P564" i="2"/>
  <c r="N565" i="2"/>
  <c r="O565" i="2"/>
  <c r="P565" i="2"/>
  <c r="N566" i="2"/>
  <c r="O566" i="2"/>
  <c r="P566" i="2"/>
  <c r="N567" i="2"/>
  <c r="O567" i="2"/>
  <c r="P567" i="2"/>
  <c r="N568" i="2"/>
  <c r="O568" i="2"/>
  <c r="P568" i="2"/>
  <c r="N569" i="2"/>
  <c r="O569" i="2"/>
  <c r="P569" i="2"/>
  <c r="N570" i="2"/>
  <c r="O570" i="2"/>
  <c r="P570" i="2"/>
  <c r="N571" i="2"/>
  <c r="O571" i="2"/>
  <c r="P571" i="2"/>
  <c r="N572" i="2"/>
  <c r="O572" i="2"/>
  <c r="P572" i="2"/>
  <c r="N573" i="2"/>
  <c r="O573" i="2"/>
  <c r="P573" i="2"/>
  <c r="N574" i="2"/>
  <c r="O574" i="2"/>
  <c r="P574" i="2"/>
  <c r="N575" i="2"/>
  <c r="O575" i="2"/>
  <c r="P575" i="2"/>
  <c r="N576" i="2"/>
  <c r="O576" i="2"/>
  <c r="P576" i="2"/>
  <c r="N577" i="2"/>
  <c r="O577" i="2"/>
  <c r="P577" i="2"/>
  <c r="N578" i="2"/>
  <c r="O578" i="2"/>
  <c r="P578" i="2"/>
  <c r="N579" i="2"/>
  <c r="O579" i="2"/>
  <c r="P579" i="2"/>
  <c r="N580" i="2"/>
  <c r="O580" i="2"/>
  <c r="P580" i="2"/>
  <c r="N581" i="2"/>
  <c r="O581" i="2"/>
  <c r="P581" i="2"/>
  <c r="N582" i="2"/>
  <c r="O582" i="2"/>
  <c r="P582" i="2"/>
  <c r="N583" i="2"/>
  <c r="O583" i="2"/>
  <c r="P583" i="2"/>
  <c r="N584" i="2"/>
  <c r="O584" i="2"/>
  <c r="P584" i="2"/>
  <c r="N585" i="2"/>
  <c r="O585" i="2"/>
  <c r="P585" i="2"/>
  <c r="N586" i="2"/>
  <c r="O586" i="2"/>
  <c r="P586" i="2"/>
  <c r="N587" i="2"/>
  <c r="O587" i="2"/>
  <c r="P587" i="2"/>
  <c r="N588" i="2"/>
  <c r="O588" i="2"/>
  <c r="P588" i="2"/>
  <c r="N589" i="2"/>
  <c r="O589" i="2"/>
  <c r="P589" i="2"/>
  <c r="N590" i="2"/>
  <c r="O590" i="2"/>
  <c r="P590" i="2"/>
  <c r="N591" i="2"/>
  <c r="O591" i="2"/>
  <c r="P591" i="2"/>
  <c r="N592" i="2"/>
  <c r="O592" i="2"/>
  <c r="P592" i="2"/>
  <c r="N593" i="2"/>
  <c r="O593" i="2"/>
  <c r="P593" i="2"/>
  <c r="N594" i="2"/>
  <c r="O594" i="2"/>
  <c r="P594" i="2"/>
  <c r="N595" i="2"/>
  <c r="O595" i="2"/>
  <c r="P595" i="2"/>
  <c r="N596" i="2"/>
  <c r="O596" i="2"/>
  <c r="P596" i="2"/>
  <c r="N597" i="2"/>
  <c r="O597" i="2"/>
  <c r="P597" i="2"/>
  <c r="N598" i="2"/>
  <c r="O598" i="2"/>
  <c r="P598" i="2"/>
  <c r="N599" i="2"/>
  <c r="O599" i="2"/>
  <c r="P599" i="2"/>
  <c r="N600" i="2"/>
  <c r="O600" i="2"/>
  <c r="P600" i="2"/>
  <c r="N601" i="2"/>
  <c r="O601" i="2"/>
  <c r="P601" i="2"/>
  <c r="N602" i="2"/>
  <c r="O602" i="2"/>
  <c r="P602" i="2"/>
  <c r="N603" i="2"/>
  <c r="O603" i="2"/>
  <c r="P603" i="2"/>
  <c r="N604" i="2"/>
  <c r="O604" i="2"/>
  <c r="P604" i="2"/>
  <c r="N605" i="2"/>
  <c r="O605" i="2"/>
  <c r="P605" i="2"/>
  <c r="N606" i="2"/>
  <c r="O606" i="2"/>
  <c r="P606" i="2"/>
  <c r="N607" i="2"/>
  <c r="O607" i="2"/>
  <c r="P607" i="2"/>
  <c r="N608" i="2"/>
  <c r="O608" i="2"/>
  <c r="P608" i="2"/>
  <c r="N609" i="2"/>
  <c r="O609" i="2"/>
  <c r="P609" i="2"/>
  <c r="N610" i="2"/>
  <c r="O610" i="2"/>
  <c r="P610" i="2"/>
  <c r="N611" i="2"/>
  <c r="O611" i="2"/>
  <c r="P611" i="2"/>
  <c r="N612" i="2"/>
  <c r="O612" i="2"/>
  <c r="P612" i="2"/>
  <c r="N613" i="2"/>
  <c r="O613" i="2"/>
  <c r="P613" i="2"/>
  <c r="N614" i="2"/>
  <c r="O614" i="2"/>
  <c r="P614" i="2"/>
  <c r="N615" i="2"/>
  <c r="O615" i="2"/>
  <c r="P615" i="2"/>
  <c r="N616" i="2"/>
  <c r="O616" i="2"/>
  <c r="P616" i="2"/>
  <c r="N617" i="2"/>
  <c r="O617" i="2"/>
  <c r="P617" i="2"/>
  <c r="N618" i="2"/>
  <c r="O618" i="2"/>
  <c r="P618" i="2"/>
  <c r="N619" i="2"/>
  <c r="O619" i="2"/>
  <c r="P619" i="2"/>
  <c r="N620" i="2"/>
  <c r="O620" i="2"/>
  <c r="P620" i="2"/>
  <c r="N621" i="2"/>
  <c r="O621" i="2"/>
  <c r="P621" i="2"/>
  <c r="N622" i="2"/>
  <c r="O622" i="2"/>
  <c r="P622" i="2"/>
  <c r="N623" i="2"/>
  <c r="O623" i="2"/>
  <c r="P623" i="2"/>
  <c r="N624" i="2"/>
  <c r="O624" i="2"/>
  <c r="P624" i="2"/>
  <c r="N625" i="2"/>
  <c r="O625" i="2"/>
  <c r="P625" i="2"/>
  <c r="N626" i="2"/>
  <c r="O626" i="2"/>
  <c r="P626" i="2"/>
  <c r="N627" i="2"/>
  <c r="O627" i="2"/>
  <c r="P627" i="2"/>
  <c r="N628" i="2"/>
  <c r="O628" i="2"/>
  <c r="P628" i="2"/>
  <c r="N629" i="2"/>
  <c r="O629" i="2"/>
  <c r="P629" i="2"/>
  <c r="N630" i="2"/>
  <c r="O630" i="2"/>
  <c r="P630" i="2"/>
  <c r="U368" i="2" l="1"/>
  <c r="V368" i="2"/>
  <c r="AB368" i="2" s="1"/>
  <c r="W368" i="2"/>
  <c r="X368" i="2"/>
  <c r="AA368" i="2" s="1"/>
  <c r="Y368" i="2"/>
  <c r="Z368" i="2"/>
  <c r="AC368" i="2" s="1"/>
  <c r="U369" i="2"/>
  <c r="V369" i="2"/>
  <c r="W369" i="2"/>
  <c r="AC369" i="2" s="1"/>
  <c r="X369" i="2"/>
  <c r="Y369" i="2"/>
  <c r="AB369" i="2" s="1"/>
  <c r="Z369" i="2"/>
  <c r="AA369" i="2"/>
  <c r="U370" i="2"/>
  <c r="V370" i="2"/>
  <c r="W370" i="2"/>
  <c r="X370" i="2"/>
  <c r="AA370" i="2" s="1"/>
  <c r="Y370" i="2"/>
  <c r="Z370" i="2"/>
  <c r="AC370" i="2" s="1"/>
  <c r="AB370" i="2"/>
  <c r="U371" i="2"/>
  <c r="V371" i="2"/>
  <c r="W371" i="2"/>
  <c r="X371" i="2"/>
  <c r="Y371" i="2"/>
  <c r="AB371" i="2" s="1"/>
  <c r="Z371" i="2"/>
  <c r="AA371" i="2"/>
  <c r="AC371" i="2"/>
  <c r="U372" i="2"/>
  <c r="V372" i="2"/>
  <c r="AB372" i="2" s="1"/>
  <c r="W372" i="2"/>
  <c r="X372" i="2"/>
  <c r="AA372" i="2" s="1"/>
  <c r="Y372" i="2"/>
  <c r="Z372" i="2"/>
  <c r="AC372" i="2" s="1"/>
  <c r="U373" i="2"/>
  <c r="V373" i="2"/>
  <c r="W373" i="2"/>
  <c r="AC373" i="2" s="1"/>
  <c r="X373" i="2"/>
  <c r="Y373" i="2"/>
  <c r="AB373" i="2" s="1"/>
  <c r="Z373" i="2"/>
  <c r="AA373" i="2"/>
  <c r="U374" i="2"/>
  <c r="V374" i="2"/>
  <c r="W374" i="2"/>
  <c r="X374" i="2"/>
  <c r="AA374" i="2" s="1"/>
  <c r="Y374" i="2"/>
  <c r="Z374" i="2"/>
  <c r="AC374" i="2" s="1"/>
  <c r="AB374" i="2"/>
  <c r="U375" i="2"/>
  <c r="V375" i="2"/>
  <c r="W375" i="2"/>
  <c r="X375" i="2"/>
  <c r="Y375" i="2"/>
  <c r="AB375" i="2" s="1"/>
  <c r="Z375" i="2"/>
  <c r="AA375" i="2"/>
  <c r="AC375" i="2"/>
  <c r="U376" i="2"/>
  <c r="V376" i="2"/>
  <c r="AB376" i="2" s="1"/>
  <c r="W376" i="2"/>
  <c r="X376" i="2"/>
  <c r="AA376" i="2" s="1"/>
  <c r="Y376" i="2"/>
  <c r="Z376" i="2"/>
  <c r="AC376" i="2" s="1"/>
  <c r="U377" i="2"/>
  <c r="V377" i="2"/>
  <c r="W377" i="2"/>
  <c r="AC377" i="2" s="1"/>
  <c r="X377" i="2"/>
  <c r="Y377" i="2"/>
  <c r="AB377" i="2" s="1"/>
  <c r="Z377" i="2"/>
  <c r="AA377" i="2"/>
  <c r="U378" i="2"/>
  <c r="V378" i="2"/>
  <c r="W378" i="2"/>
  <c r="X378" i="2"/>
  <c r="AA378" i="2" s="1"/>
  <c r="Y378" i="2"/>
  <c r="Z378" i="2"/>
  <c r="AC378" i="2" s="1"/>
  <c r="AB378" i="2"/>
  <c r="U379" i="2"/>
  <c r="V379" i="2"/>
  <c r="W379" i="2"/>
  <c r="X379" i="2"/>
  <c r="Y379" i="2"/>
  <c r="AB379" i="2" s="1"/>
  <c r="Z379" i="2"/>
  <c r="AA379" i="2"/>
  <c r="AC379" i="2"/>
  <c r="U380" i="2"/>
  <c r="V380" i="2"/>
  <c r="AB380" i="2" s="1"/>
  <c r="W380" i="2"/>
  <c r="X380" i="2"/>
  <c r="AA380" i="2" s="1"/>
  <c r="Y380" i="2"/>
  <c r="Z380" i="2"/>
  <c r="AC380" i="2" s="1"/>
  <c r="U381" i="2"/>
  <c r="V381" i="2"/>
  <c r="W381" i="2"/>
  <c r="AC381" i="2" s="1"/>
  <c r="X381" i="2"/>
  <c r="Y381" i="2"/>
  <c r="AB381" i="2" s="1"/>
  <c r="Z381" i="2"/>
  <c r="AA381" i="2"/>
  <c r="U382" i="2"/>
  <c r="V382" i="2"/>
  <c r="W382" i="2"/>
  <c r="X382" i="2"/>
  <c r="AA382" i="2" s="1"/>
  <c r="Y382" i="2"/>
  <c r="Z382" i="2"/>
  <c r="AC382" i="2" s="1"/>
  <c r="AB382" i="2"/>
  <c r="U383" i="2"/>
  <c r="V383" i="2"/>
  <c r="W383" i="2"/>
  <c r="X383" i="2"/>
  <c r="Y383" i="2"/>
  <c r="AB383" i="2" s="1"/>
  <c r="Z383" i="2"/>
  <c r="AA383" i="2"/>
  <c r="AC383" i="2"/>
  <c r="U384" i="2"/>
  <c r="V384" i="2"/>
  <c r="AB384" i="2" s="1"/>
  <c r="W384" i="2"/>
  <c r="X384" i="2"/>
  <c r="AA384" i="2" s="1"/>
  <c r="Y384" i="2"/>
  <c r="Z384" i="2"/>
  <c r="AC384" i="2" s="1"/>
  <c r="U385" i="2"/>
  <c r="V385" i="2"/>
  <c r="W385" i="2"/>
  <c r="AC385" i="2" s="1"/>
  <c r="X385" i="2"/>
  <c r="Y385" i="2"/>
  <c r="AB385" i="2" s="1"/>
  <c r="Z385" i="2"/>
  <c r="AA385" i="2"/>
  <c r="U386" i="2"/>
  <c r="V386" i="2"/>
  <c r="W386" i="2"/>
  <c r="X386" i="2"/>
  <c r="AA386" i="2" s="1"/>
  <c r="Y386" i="2"/>
  <c r="Z386" i="2"/>
  <c r="AC386" i="2" s="1"/>
  <c r="AB386" i="2"/>
  <c r="U387" i="2"/>
  <c r="V387" i="2"/>
  <c r="W387" i="2"/>
  <c r="X387" i="2"/>
  <c r="Y387" i="2"/>
  <c r="AB387" i="2" s="1"/>
  <c r="Z387" i="2"/>
  <c r="AA387" i="2"/>
  <c r="AC387" i="2"/>
  <c r="U388" i="2"/>
  <c r="V388" i="2"/>
  <c r="AB388" i="2" s="1"/>
  <c r="W388" i="2"/>
  <c r="X388" i="2"/>
  <c r="AA388" i="2" s="1"/>
  <c r="Y388" i="2"/>
  <c r="Z388" i="2"/>
  <c r="AC388" i="2" s="1"/>
  <c r="U389" i="2"/>
  <c r="V389" i="2"/>
  <c r="W389" i="2"/>
  <c r="AC389" i="2" s="1"/>
  <c r="X389" i="2"/>
  <c r="Y389" i="2"/>
  <c r="AB389" i="2" s="1"/>
  <c r="Z389" i="2"/>
  <c r="AA389" i="2"/>
  <c r="U390" i="2"/>
  <c r="V390" i="2"/>
  <c r="W390" i="2"/>
  <c r="X390" i="2"/>
  <c r="AA390" i="2" s="1"/>
  <c r="Y390" i="2"/>
  <c r="Z390" i="2"/>
  <c r="AC390" i="2" s="1"/>
  <c r="AB390" i="2"/>
  <c r="U391" i="2"/>
  <c r="V391" i="2"/>
  <c r="W391" i="2"/>
  <c r="X391" i="2"/>
  <c r="Y391" i="2"/>
  <c r="AB391" i="2" s="1"/>
  <c r="Z391" i="2"/>
  <c r="AA391" i="2"/>
  <c r="AC391" i="2"/>
  <c r="U392" i="2"/>
  <c r="V392" i="2"/>
  <c r="AB392" i="2" s="1"/>
  <c r="W392" i="2"/>
  <c r="X392" i="2"/>
  <c r="AA392" i="2" s="1"/>
  <c r="Y392" i="2"/>
  <c r="Z392" i="2"/>
  <c r="AC392" i="2" s="1"/>
  <c r="U393" i="2"/>
  <c r="V393" i="2"/>
  <c r="W393" i="2"/>
  <c r="AC393" i="2" s="1"/>
  <c r="X393" i="2"/>
  <c r="Y393" i="2"/>
  <c r="AB393" i="2" s="1"/>
  <c r="Z393" i="2"/>
  <c r="AA393" i="2"/>
  <c r="U394" i="2"/>
  <c r="V394" i="2"/>
  <c r="W394" i="2"/>
  <c r="X394" i="2"/>
  <c r="AA394" i="2" s="1"/>
  <c r="Y394" i="2"/>
  <c r="Z394" i="2"/>
  <c r="AC394" i="2" s="1"/>
  <c r="AB394" i="2"/>
  <c r="U395" i="2"/>
  <c r="V395" i="2"/>
  <c r="W395" i="2"/>
  <c r="X395" i="2"/>
  <c r="Y395" i="2"/>
  <c r="AB395" i="2" s="1"/>
  <c r="Z395" i="2"/>
  <c r="AA395" i="2"/>
  <c r="AC395" i="2"/>
  <c r="U396" i="2"/>
  <c r="V396" i="2"/>
  <c r="AB396" i="2" s="1"/>
  <c r="W396" i="2"/>
  <c r="X396" i="2"/>
  <c r="AA396" i="2" s="1"/>
  <c r="Y396" i="2"/>
  <c r="Z396" i="2"/>
  <c r="AC396" i="2" s="1"/>
  <c r="U397" i="2"/>
  <c r="V397" i="2"/>
  <c r="W397" i="2"/>
  <c r="AC397" i="2" s="1"/>
  <c r="X397" i="2"/>
  <c r="Y397" i="2"/>
  <c r="AB397" i="2" s="1"/>
  <c r="Z397" i="2"/>
  <c r="AA397" i="2"/>
  <c r="U398" i="2"/>
  <c r="V398" i="2"/>
  <c r="W398" i="2"/>
  <c r="X398" i="2"/>
  <c r="AA398" i="2" s="1"/>
  <c r="Y398" i="2"/>
  <c r="Z398" i="2"/>
  <c r="AC398" i="2" s="1"/>
  <c r="AB398" i="2"/>
  <c r="U399" i="2"/>
  <c r="V399" i="2"/>
  <c r="W399" i="2"/>
  <c r="X399" i="2"/>
  <c r="Y399" i="2"/>
  <c r="AB399" i="2" s="1"/>
  <c r="Z399" i="2"/>
  <c r="AA399" i="2"/>
  <c r="AC399" i="2"/>
  <c r="U400" i="2"/>
  <c r="V400" i="2"/>
  <c r="AB400" i="2" s="1"/>
  <c r="W400" i="2"/>
  <c r="X400" i="2"/>
  <c r="AA400" i="2" s="1"/>
  <c r="Y400" i="2"/>
  <c r="Z400" i="2"/>
  <c r="AC400" i="2" s="1"/>
  <c r="U401" i="2"/>
  <c r="V401" i="2"/>
  <c r="W401" i="2"/>
  <c r="AC401" i="2" s="1"/>
  <c r="X401" i="2"/>
  <c r="Y401" i="2"/>
  <c r="AB401" i="2" s="1"/>
  <c r="Z401" i="2"/>
  <c r="AA401" i="2"/>
  <c r="U402" i="2"/>
  <c r="V402" i="2"/>
  <c r="W402" i="2"/>
  <c r="X402" i="2"/>
  <c r="AA402" i="2" s="1"/>
  <c r="Y402" i="2"/>
  <c r="Z402" i="2"/>
  <c r="AC402" i="2" s="1"/>
  <c r="AB402" i="2"/>
  <c r="U403" i="2"/>
  <c r="V403" i="2"/>
  <c r="W403" i="2"/>
  <c r="X403" i="2"/>
  <c r="Y403" i="2"/>
  <c r="AB403" i="2" s="1"/>
  <c r="Z403" i="2"/>
  <c r="AA403" i="2"/>
  <c r="AC403" i="2"/>
  <c r="U404" i="2"/>
  <c r="V404" i="2"/>
  <c r="AB404" i="2" s="1"/>
  <c r="W404" i="2"/>
  <c r="X404" i="2"/>
  <c r="AA404" i="2" s="1"/>
  <c r="Y404" i="2"/>
  <c r="Z404" i="2"/>
  <c r="AC404" i="2" s="1"/>
  <c r="U405" i="2"/>
  <c r="V405" i="2"/>
  <c r="W405" i="2"/>
  <c r="AC405" i="2" s="1"/>
  <c r="X405" i="2"/>
  <c r="Y405" i="2"/>
  <c r="AB405" i="2" s="1"/>
  <c r="Z405" i="2"/>
  <c r="AA405" i="2"/>
  <c r="U406" i="2"/>
  <c r="V406" i="2"/>
  <c r="W406" i="2"/>
  <c r="X406" i="2"/>
  <c r="AA406" i="2" s="1"/>
  <c r="Y406" i="2"/>
  <c r="Z406" i="2"/>
  <c r="AC406" i="2" s="1"/>
  <c r="AB406" i="2"/>
  <c r="U407" i="2"/>
  <c r="V407" i="2"/>
  <c r="W407" i="2"/>
  <c r="X407" i="2"/>
  <c r="Y407" i="2"/>
  <c r="AB407" i="2" s="1"/>
  <c r="Z407" i="2"/>
  <c r="AA407" i="2"/>
  <c r="AC407" i="2"/>
  <c r="U408" i="2"/>
  <c r="V408" i="2"/>
  <c r="AB408" i="2" s="1"/>
  <c r="W408" i="2"/>
  <c r="X408" i="2"/>
  <c r="AA408" i="2" s="1"/>
  <c r="Y408" i="2"/>
  <c r="Z408" i="2"/>
  <c r="AC408" i="2" s="1"/>
  <c r="U409" i="2"/>
  <c r="V409" i="2"/>
  <c r="W409" i="2"/>
  <c r="AC409" i="2" s="1"/>
  <c r="X409" i="2"/>
  <c r="Y409" i="2"/>
  <c r="AB409" i="2" s="1"/>
  <c r="Z409" i="2"/>
  <c r="AA409" i="2"/>
  <c r="U410" i="2"/>
  <c r="V410" i="2"/>
  <c r="W410" i="2"/>
  <c r="X410" i="2"/>
  <c r="AA410" i="2" s="1"/>
  <c r="Y410" i="2"/>
  <c r="Z410" i="2"/>
  <c r="AC410" i="2" s="1"/>
  <c r="AB410" i="2"/>
  <c r="U411" i="2"/>
  <c r="V411" i="2"/>
  <c r="W411" i="2"/>
  <c r="X411" i="2"/>
  <c r="Y411" i="2"/>
  <c r="AB411" i="2" s="1"/>
  <c r="Z411" i="2"/>
  <c r="AA411" i="2"/>
  <c r="AC411" i="2"/>
  <c r="U412" i="2"/>
  <c r="V412" i="2"/>
  <c r="AB412" i="2" s="1"/>
  <c r="W412" i="2"/>
  <c r="X412" i="2"/>
  <c r="AA412" i="2" s="1"/>
  <c r="Y412" i="2"/>
  <c r="Z412" i="2"/>
  <c r="AC412" i="2" s="1"/>
  <c r="U413" i="2"/>
  <c r="V413" i="2"/>
  <c r="W413" i="2"/>
  <c r="AC413" i="2" s="1"/>
  <c r="X413" i="2"/>
  <c r="Y413" i="2"/>
  <c r="AB413" i="2" s="1"/>
  <c r="Z413" i="2"/>
  <c r="AA413" i="2"/>
  <c r="U414" i="2"/>
  <c r="V414" i="2"/>
  <c r="W414" i="2"/>
  <c r="X414" i="2"/>
  <c r="AA414" i="2" s="1"/>
  <c r="Y414" i="2"/>
  <c r="Z414" i="2"/>
  <c r="AC414" i="2" s="1"/>
  <c r="AB414" i="2"/>
  <c r="U415" i="2"/>
  <c r="V415" i="2"/>
  <c r="W415" i="2"/>
  <c r="X415" i="2"/>
  <c r="Y415" i="2"/>
  <c r="AB415" i="2" s="1"/>
  <c r="Z415" i="2"/>
  <c r="AA415" i="2"/>
  <c r="AC415" i="2"/>
  <c r="U416" i="2"/>
  <c r="V416" i="2"/>
  <c r="AB416" i="2" s="1"/>
  <c r="W416" i="2"/>
  <c r="X416" i="2"/>
  <c r="AA416" i="2" s="1"/>
  <c r="Y416" i="2"/>
  <c r="Z416" i="2"/>
  <c r="AC416" i="2" s="1"/>
  <c r="U417" i="2"/>
  <c r="V417" i="2"/>
  <c r="W417" i="2"/>
  <c r="AC417" i="2" s="1"/>
  <c r="X417" i="2"/>
  <c r="Y417" i="2"/>
  <c r="AB417" i="2" s="1"/>
  <c r="Z417" i="2"/>
  <c r="AA417" i="2"/>
  <c r="U418" i="2"/>
  <c r="V418" i="2"/>
  <c r="W418" i="2"/>
  <c r="X418" i="2"/>
  <c r="AA418" i="2" s="1"/>
  <c r="Y418" i="2"/>
  <c r="Z418" i="2"/>
  <c r="AC418" i="2" s="1"/>
  <c r="AB418" i="2"/>
  <c r="U419" i="2"/>
  <c r="V419" i="2"/>
  <c r="W419" i="2"/>
  <c r="X419" i="2"/>
  <c r="Y419" i="2"/>
  <c r="AB419" i="2" s="1"/>
  <c r="Z419" i="2"/>
  <c r="AA419" i="2"/>
  <c r="AC419" i="2"/>
  <c r="U420" i="2"/>
  <c r="V420" i="2"/>
  <c r="AB420" i="2" s="1"/>
  <c r="W420" i="2"/>
  <c r="X420" i="2"/>
  <c r="AA420" i="2" s="1"/>
  <c r="Y420" i="2"/>
  <c r="Z420" i="2"/>
  <c r="AC420" i="2" s="1"/>
  <c r="U421" i="2"/>
  <c r="V421" i="2"/>
  <c r="W421" i="2"/>
  <c r="AC421" i="2" s="1"/>
  <c r="X421" i="2"/>
  <c r="Y421" i="2"/>
  <c r="AB421" i="2" s="1"/>
  <c r="Z421" i="2"/>
  <c r="AA421" i="2"/>
  <c r="U422" i="2"/>
  <c r="V422" i="2"/>
  <c r="W422" i="2"/>
  <c r="X422" i="2"/>
  <c r="AA422" i="2" s="1"/>
  <c r="Y422" i="2"/>
  <c r="Z422" i="2"/>
  <c r="AC422" i="2" s="1"/>
  <c r="AB422" i="2"/>
  <c r="U423" i="2"/>
  <c r="V423" i="2"/>
  <c r="W423" i="2"/>
  <c r="X423" i="2"/>
  <c r="Y423" i="2"/>
  <c r="AB423" i="2" s="1"/>
  <c r="Z423" i="2"/>
  <c r="AA423" i="2"/>
  <c r="AC423" i="2"/>
  <c r="U424" i="2"/>
  <c r="V424" i="2"/>
  <c r="AB424" i="2" s="1"/>
  <c r="W424" i="2"/>
  <c r="X424" i="2"/>
  <c r="AA424" i="2" s="1"/>
  <c r="Y424" i="2"/>
  <c r="Z424" i="2"/>
  <c r="AC424" i="2"/>
  <c r="U425" i="2"/>
  <c r="V425" i="2"/>
  <c r="W425" i="2"/>
  <c r="X425" i="2"/>
  <c r="AA425" i="2" s="1"/>
  <c r="Y425" i="2"/>
  <c r="Z425" i="2"/>
  <c r="AC425" i="2" s="1"/>
  <c r="AB425" i="2"/>
  <c r="U426" i="2"/>
  <c r="V426" i="2"/>
  <c r="W426" i="2"/>
  <c r="X426" i="2"/>
  <c r="Y426" i="2"/>
  <c r="AB426" i="2" s="1"/>
  <c r="Z426" i="2"/>
  <c r="AA426" i="2"/>
  <c r="AC426" i="2"/>
  <c r="U427" i="2"/>
  <c r="V427" i="2"/>
  <c r="W427" i="2"/>
  <c r="X427" i="2"/>
  <c r="AA427" i="2" s="1"/>
  <c r="Y427" i="2"/>
  <c r="Z427" i="2"/>
  <c r="AC427" i="2" s="1"/>
  <c r="AB427" i="2"/>
  <c r="U428" i="2"/>
  <c r="V428" i="2"/>
  <c r="W428" i="2"/>
  <c r="X428" i="2"/>
  <c r="Y428" i="2"/>
  <c r="AB428" i="2" s="1"/>
  <c r="Z428" i="2"/>
  <c r="AA428" i="2"/>
  <c r="AC428" i="2"/>
  <c r="U429" i="2"/>
  <c r="V429" i="2"/>
  <c r="W429" i="2"/>
  <c r="X429" i="2"/>
  <c r="AA429" i="2" s="1"/>
  <c r="Y429" i="2"/>
  <c r="Z429" i="2"/>
  <c r="AC429" i="2" s="1"/>
  <c r="AB429" i="2"/>
  <c r="U430" i="2"/>
  <c r="V430" i="2"/>
  <c r="W430" i="2"/>
  <c r="X430" i="2"/>
  <c r="Y430" i="2"/>
  <c r="AB430" i="2" s="1"/>
  <c r="Z430" i="2"/>
  <c r="AA430" i="2"/>
  <c r="AC430" i="2"/>
  <c r="U431" i="2"/>
  <c r="V431" i="2"/>
  <c r="W431" i="2"/>
  <c r="X431" i="2"/>
  <c r="AA431" i="2" s="1"/>
  <c r="Y431" i="2"/>
  <c r="Z431" i="2"/>
  <c r="AC431" i="2" s="1"/>
  <c r="AB431" i="2"/>
  <c r="U432" i="2"/>
  <c r="V432" i="2"/>
  <c r="W432" i="2"/>
  <c r="X432" i="2"/>
  <c r="Y432" i="2"/>
  <c r="AB432" i="2" s="1"/>
  <c r="Z432" i="2"/>
  <c r="AA432" i="2"/>
  <c r="AC432" i="2"/>
  <c r="U433" i="2"/>
  <c r="V433" i="2"/>
  <c r="W433" i="2"/>
  <c r="X433" i="2"/>
  <c r="AA433" i="2" s="1"/>
  <c r="Y433" i="2"/>
  <c r="Z433" i="2"/>
  <c r="AC433" i="2" s="1"/>
  <c r="AB433" i="2"/>
  <c r="U434" i="2"/>
  <c r="V434" i="2"/>
  <c r="W434" i="2"/>
  <c r="X434" i="2"/>
  <c r="Y434" i="2"/>
  <c r="AB434" i="2" s="1"/>
  <c r="Z434" i="2"/>
  <c r="AA434" i="2"/>
  <c r="AC434" i="2"/>
  <c r="U435" i="2"/>
  <c r="V435" i="2"/>
  <c r="W435" i="2"/>
  <c r="X435" i="2"/>
  <c r="AA435" i="2" s="1"/>
  <c r="Y435" i="2"/>
  <c r="Z435" i="2"/>
  <c r="AC435" i="2" s="1"/>
  <c r="AB435" i="2"/>
  <c r="U436" i="2"/>
  <c r="V436" i="2"/>
  <c r="W436" i="2"/>
  <c r="X436" i="2"/>
  <c r="Y436" i="2"/>
  <c r="AB436" i="2" s="1"/>
  <c r="Z436" i="2"/>
  <c r="AA436" i="2"/>
  <c r="AC436" i="2"/>
  <c r="U437" i="2"/>
  <c r="V437" i="2"/>
  <c r="W437" i="2"/>
  <c r="X437" i="2"/>
  <c r="AA437" i="2" s="1"/>
  <c r="Y437" i="2"/>
  <c r="Z437" i="2"/>
  <c r="AC437" i="2" s="1"/>
  <c r="AB437" i="2"/>
  <c r="U438" i="2"/>
  <c r="V438" i="2"/>
  <c r="W438" i="2"/>
  <c r="X438" i="2"/>
  <c r="Y438" i="2"/>
  <c r="AB438" i="2" s="1"/>
  <c r="Z438" i="2"/>
  <c r="AA438" i="2"/>
  <c r="AC438" i="2"/>
  <c r="U439" i="2"/>
  <c r="V439" i="2"/>
  <c r="W439" i="2"/>
  <c r="X439" i="2"/>
  <c r="AA439" i="2" s="1"/>
  <c r="Y439" i="2"/>
  <c r="Z439" i="2"/>
  <c r="AC439" i="2" s="1"/>
  <c r="AB439" i="2"/>
  <c r="U440" i="2"/>
  <c r="V440" i="2"/>
  <c r="W440" i="2"/>
  <c r="X440" i="2"/>
  <c r="Y440" i="2"/>
  <c r="AB440" i="2" s="1"/>
  <c r="Z440" i="2"/>
  <c r="AA440" i="2"/>
  <c r="AC440" i="2"/>
  <c r="U441" i="2"/>
  <c r="V441" i="2"/>
  <c r="W441" i="2"/>
  <c r="X441" i="2"/>
  <c r="AA441" i="2" s="1"/>
  <c r="Y441" i="2"/>
  <c r="Z441" i="2"/>
  <c r="AC441" i="2" s="1"/>
  <c r="AB441" i="2"/>
  <c r="U442" i="2"/>
  <c r="V442" i="2"/>
  <c r="W442" i="2"/>
  <c r="X442" i="2"/>
  <c r="Y442" i="2"/>
  <c r="AB442" i="2" s="1"/>
  <c r="Z442" i="2"/>
  <c r="AA442" i="2"/>
  <c r="AC442" i="2"/>
  <c r="U443" i="2"/>
  <c r="V443" i="2"/>
  <c r="W443" i="2"/>
  <c r="X443" i="2"/>
  <c r="AA443" i="2" s="1"/>
  <c r="Y443" i="2"/>
  <c r="Z443" i="2"/>
  <c r="AC443" i="2" s="1"/>
  <c r="AB443" i="2"/>
  <c r="U444" i="2"/>
  <c r="V444" i="2"/>
  <c r="W444" i="2"/>
  <c r="X444" i="2"/>
  <c r="Y444" i="2"/>
  <c r="AB444" i="2" s="1"/>
  <c r="Z444" i="2"/>
  <c r="AA444" i="2"/>
  <c r="AC444" i="2"/>
  <c r="U445" i="2"/>
  <c r="V445" i="2"/>
  <c r="W445" i="2"/>
  <c r="X445" i="2"/>
  <c r="AA445" i="2" s="1"/>
  <c r="Y445" i="2"/>
  <c r="Z445" i="2"/>
  <c r="AC445" i="2" s="1"/>
  <c r="AB445" i="2"/>
  <c r="U446" i="2"/>
  <c r="V446" i="2"/>
  <c r="W446" i="2"/>
  <c r="X446" i="2"/>
  <c r="Y446" i="2"/>
  <c r="AB446" i="2" s="1"/>
  <c r="Z446" i="2"/>
  <c r="AA446" i="2"/>
  <c r="AC446" i="2"/>
  <c r="U447" i="2"/>
  <c r="V447" i="2"/>
  <c r="W447" i="2"/>
  <c r="X447" i="2"/>
  <c r="AA447" i="2" s="1"/>
  <c r="Y447" i="2"/>
  <c r="Z447" i="2"/>
  <c r="AC447" i="2" s="1"/>
  <c r="AB447" i="2"/>
  <c r="U448" i="2"/>
  <c r="V448" i="2"/>
  <c r="W448" i="2"/>
  <c r="X448" i="2"/>
  <c r="Y448" i="2"/>
  <c r="AB448" i="2" s="1"/>
  <c r="Z448" i="2"/>
  <c r="AA448" i="2"/>
  <c r="AC448" i="2"/>
  <c r="U449" i="2"/>
  <c r="V449" i="2"/>
  <c r="W449" i="2"/>
  <c r="X449" i="2"/>
  <c r="AA449" i="2" s="1"/>
  <c r="Y449" i="2"/>
  <c r="Z449" i="2"/>
  <c r="AC449" i="2" s="1"/>
  <c r="AB449" i="2"/>
  <c r="U450" i="2"/>
  <c r="V450" i="2"/>
  <c r="W450" i="2"/>
  <c r="X450" i="2"/>
  <c r="Y450" i="2"/>
  <c r="AB450" i="2" s="1"/>
  <c r="Z450" i="2"/>
  <c r="AA450" i="2"/>
  <c r="AC450" i="2"/>
  <c r="U451" i="2"/>
  <c r="V451" i="2"/>
  <c r="W451" i="2"/>
  <c r="X451" i="2"/>
  <c r="AA451" i="2" s="1"/>
  <c r="Y451" i="2"/>
  <c r="Z451" i="2"/>
  <c r="AC451" i="2" s="1"/>
  <c r="AB451" i="2"/>
  <c r="U452" i="2"/>
  <c r="V452" i="2"/>
  <c r="W452" i="2"/>
  <c r="X452" i="2"/>
  <c r="Y452" i="2"/>
  <c r="AB452" i="2" s="1"/>
  <c r="Z452" i="2"/>
  <c r="AA452" i="2"/>
  <c r="AC452" i="2"/>
  <c r="U453" i="2"/>
  <c r="V453" i="2"/>
  <c r="W453" i="2"/>
  <c r="X453" i="2"/>
  <c r="AA453" i="2" s="1"/>
  <c r="Y453" i="2"/>
  <c r="Z453" i="2"/>
  <c r="AC453" i="2" s="1"/>
  <c r="AB453" i="2"/>
  <c r="U454" i="2"/>
  <c r="V454" i="2"/>
  <c r="W454" i="2"/>
  <c r="X454" i="2"/>
  <c r="Y454" i="2"/>
  <c r="AB454" i="2" s="1"/>
  <c r="Z454" i="2"/>
  <c r="AA454" i="2"/>
  <c r="AC454" i="2"/>
  <c r="U455" i="2"/>
  <c r="V455" i="2"/>
  <c r="W455" i="2"/>
  <c r="X455" i="2"/>
  <c r="AA455" i="2" s="1"/>
  <c r="Y455" i="2"/>
  <c r="Z455" i="2"/>
  <c r="AC455" i="2" s="1"/>
  <c r="AB455" i="2"/>
  <c r="U456" i="2"/>
  <c r="V456" i="2"/>
  <c r="W456" i="2"/>
  <c r="X456" i="2"/>
  <c r="Y456" i="2"/>
  <c r="AB456" i="2" s="1"/>
  <c r="Z456" i="2"/>
  <c r="AA456" i="2"/>
  <c r="AC456" i="2"/>
  <c r="U457" i="2"/>
  <c r="V457" i="2"/>
  <c r="W457" i="2"/>
  <c r="X457" i="2"/>
  <c r="AA457" i="2" s="1"/>
  <c r="Y457" i="2"/>
  <c r="Z457" i="2"/>
  <c r="AC457" i="2" s="1"/>
  <c r="AB457" i="2"/>
  <c r="U458" i="2"/>
  <c r="V458" i="2"/>
  <c r="W458" i="2"/>
  <c r="X458" i="2"/>
  <c r="Y458" i="2"/>
  <c r="AB458" i="2" s="1"/>
  <c r="Z458" i="2"/>
  <c r="AA458" i="2"/>
  <c r="AC458" i="2"/>
  <c r="U459" i="2"/>
  <c r="V459" i="2"/>
  <c r="W459" i="2"/>
  <c r="X459" i="2"/>
  <c r="AA459" i="2" s="1"/>
  <c r="Y459" i="2"/>
  <c r="Z459" i="2"/>
  <c r="AC459" i="2" s="1"/>
  <c r="AB459" i="2"/>
  <c r="U460" i="2"/>
  <c r="V460" i="2"/>
  <c r="W460" i="2"/>
  <c r="X460" i="2"/>
  <c r="Y460" i="2"/>
  <c r="AB460" i="2" s="1"/>
  <c r="Z460" i="2"/>
  <c r="AA460" i="2"/>
  <c r="AC460" i="2"/>
  <c r="U461" i="2"/>
  <c r="V461" i="2"/>
  <c r="W461" i="2"/>
  <c r="X461" i="2"/>
  <c r="AA461" i="2" s="1"/>
  <c r="Y461" i="2"/>
  <c r="Z461" i="2"/>
  <c r="AC461" i="2" s="1"/>
  <c r="AB461" i="2"/>
  <c r="U462" i="2"/>
  <c r="V462" i="2"/>
  <c r="W462" i="2"/>
  <c r="X462" i="2"/>
  <c r="Y462" i="2"/>
  <c r="AB462" i="2" s="1"/>
  <c r="Z462" i="2"/>
  <c r="AA462" i="2"/>
  <c r="AC462" i="2"/>
  <c r="U463" i="2"/>
  <c r="V463" i="2"/>
  <c r="W463" i="2"/>
  <c r="X463" i="2"/>
  <c r="AA463" i="2" s="1"/>
  <c r="Y463" i="2"/>
  <c r="Z463" i="2"/>
  <c r="AC463" i="2" s="1"/>
  <c r="AB463" i="2"/>
  <c r="U464" i="2"/>
  <c r="V464" i="2"/>
  <c r="W464" i="2"/>
  <c r="X464" i="2"/>
  <c r="Y464" i="2"/>
  <c r="AB464" i="2" s="1"/>
  <c r="Z464" i="2"/>
  <c r="AA464" i="2"/>
  <c r="AC464" i="2"/>
  <c r="U465" i="2"/>
  <c r="V465" i="2"/>
  <c r="W465" i="2"/>
  <c r="X465" i="2"/>
  <c r="AA465" i="2" s="1"/>
  <c r="Y465" i="2"/>
  <c r="Z465" i="2"/>
  <c r="AC465" i="2" s="1"/>
  <c r="AB465" i="2"/>
  <c r="U466" i="2"/>
  <c r="V466" i="2"/>
  <c r="W466" i="2"/>
  <c r="X466" i="2"/>
  <c r="Y466" i="2"/>
  <c r="AB466" i="2" s="1"/>
  <c r="Z466" i="2"/>
  <c r="AA466" i="2"/>
  <c r="AC466" i="2"/>
  <c r="U467" i="2"/>
  <c r="V467" i="2"/>
  <c r="W467" i="2"/>
  <c r="X467" i="2"/>
  <c r="AA467" i="2" s="1"/>
  <c r="Y467" i="2"/>
  <c r="Z467" i="2"/>
  <c r="AC467" i="2" s="1"/>
  <c r="AB467" i="2"/>
  <c r="U468" i="2"/>
  <c r="V468" i="2"/>
  <c r="W468" i="2"/>
  <c r="X468" i="2"/>
  <c r="Y468" i="2"/>
  <c r="AB468" i="2" s="1"/>
  <c r="Z468" i="2"/>
  <c r="AA468" i="2"/>
  <c r="AC468" i="2"/>
  <c r="U469" i="2"/>
  <c r="V469" i="2"/>
  <c r="W469" i="2"/>
  <c r="X469" i="2"/>
  <c r="AA469" i="2" s="1"/>
  <c r="Y469" i="2"/>
  <c r="Z469" i="2"/>
  <c r="AC469" i="2" s="1"/>
  <c r="AB469" i="2"/>
  <c r="U470" i="2"/>
  <c r="V470" i="2"/>
  <c r="W470" i="2"/>
  <c r="X470" i="2"/>
  <c r="Y470" i="2"/>
  <c r="AB470" i="2" s="1"/>
  <c r="Z470" i="2"/>
  <c r="AA470" i="2"/>
  <c r="AC470" i="2"/>
  <c r="U471" i="2"/>
  <c r="V471" i="2"/>
  <c r="W471" i="2"/>
  <c r="X471" i="2"/>
  <c r="AA471" i="2" s="1"/>
  <c r="Y471" i="2"/>
  <c r="Z471" i="2"/>
  <c r="AC471" i="2" s="1"/>
  <c r="AB471" i="2"/>
  <c r="U472" i="2"/>
  <c r="V472" i="2"/>
  <c r="W472" i="2"/>
  <c r="X472" i="2"/>
  <c r="Y472" i="2"/>
  <c r="AB472" i="2" s="1"/>
  <c r="Z472" i="2"/>
  <c r="AA472" i="2"/>
  <c r="AC472" i="2"/>
  <c r="U473" i="2"/>
  <c r="V473" i="2"/>
  <c r="W473" i="2"/>
  <c r="X473" i="2"/>
  <c r="AA473" i="2" s="1"/>
  <c r="Y473" i="2"/>
  <c r="Z473" i="2"/>
  <c r="AC473" i="2" s="1"/>
  <c r="AB473" i="2"/>
  <c r="U474" i="2"/>
  <c r="V474" i="2"/>
  <c r="W474" i="2"/>
  <c r="X474" i="2"/>
  <c r="Y474" i="2"/>
  <c r="AB474" i="2" s="1"/>
  <c r="Z474" i="2"/>
  <c r="AA474" i="2"/>
  <c r="AC474" i="2"/>
  <c r="U475" i="2"/>
  <c r="V475" i="2"/>
  <c r="W475" i="2"/>
  <c r="X475" i="2"/>
  <c r="AA475" i="2" s="1"/>
  <c r="Y475" i="2"/>
  <c r="Z475" i="2"/>
  <c r="AC475" i="2" s="1"/>
  <c r="AB475" i="2"/>
  <c r="U476" i="2"/>
  <c r="V476" i="2"/>
  <c r="W476" i="2"/>
  <c r="X476" i="2"/>
  <c r="Y476" i="2"/>
  <c r="AB476" i="2" s="1"/>
  <c r="Z476" i="2"/>
  <c r="AA476" i="2"/>
  <c r="AC476" i="2"/>
  <c r="U360" i="2"/>
  <c r="V360" i="2"/>
  <c r="W360" i="2"/>
  <c r="X360" i="2"/>
  <c r="AA360" i="2" s="1"/>
  <c r="Y360" i="2"/>
  <c r="Z360" i="2"/>
  <c r="AC360" i="2" s="1"/>
  <c r="AB360" i="2"/>
  <c r="U361" i="2"/>
  <c r="V361" i="2"/>
  <c r="W361" i="2"/>
  <c r="X361" i="2"/>
  <c r="Y361" i="2"/>
  <c r="AB361" i="2" s="1"/>
  <c r="Z361" i="2"/>
  <c r="AA361" i="2"/>
  <c r="AC361" i="2"/>
  <c r="U362" i="2"/>
  <c r="V362" i="2"/>
  <c r="W362" i="2"/>
  <c r="X362" i="2"/>
  <c r="AA362" i="2" s="1"/>
  <c r="Y362" i="2"/>
  <c r="Z362" i="2"/>
  <c r="AC362" i="2" s="1"/>
  <c r="AB362" i="2"/>
  <c r="U363" i="2"/>
  <c r="V363" i="2"/>
  <c r="W363" i="2"/>
  <c r="X363" i="2"/>
  <c r="Y363" i="2"/>
  <c r="AB363" i="2" s="1"/>
  <c r="Z363" i="2"/>
  <c r="AA363" i="2"/>
  <c r="AC363" i="2"/>
  <c r="U364" i="2"/>
  <c r="V364" i="2"/>
  <c r="W364" i="2"/>
  <c r="X364" i="2"/>
  <c r="AA364" i="2" s="1"/>
  <c r="Y364" i="2"/>
  <c r="Z364" i="2"/>
  <c r="AC364" i="2" s="1"/>
  <c r="AB364" i="2"/>
  <c r="U365" i="2"/>
  <c r="V365" i="2"/>
  <c r="W365" i="2"/>
  <c r="X365" i="2"/>
  <c r="Y365" i="2"/>
  <c r="AB365" i="2" s="1"/>
  <c r="Z365" i="2"/>
  <c r="AA365" i="2"/>
  <c r="AC365" i="2"/>
  <c r="U366" i="2"/>
  <c r="V366" i="2"/>
  <c r="W366" i="2"/>
  <c r="X366" i="2"/>
  <c r="AA366" i="2" s="1"/>
  <c r="Y366" i="2"/>
  <c r="Z366" i="2"/>
  <c r="AC366" i="2" s="1"/>
  <c r="AB366" i="2"/>
  <c r="U367" i="2"/>
  <c r="V367" i="2"/>
  <c r="W367" i="2"/>
  <c r="X367" i="2"/>
  <c r="Y367" i="2"/>
  <c r="AB367" i="2" s="1"/>
  <c r="Z367" i="2"/>
  <c r="AA367" i="2"/>
  <c r="AC367" i="2"/>
  <c r="U359" i="2"/>
  <c r="V359" i="2"/>
  <c r="AB359" i="2" s="1"/>
  <c r="W359" i="2"/>
  <c r="X359" i="2"/>
  <c r="AA359" i="2" s="1"/>
  <c r="Y359" i="2"/>
  <c r="Z359" i="2"/>
  <c r="AC359" i="2" s="1"/>
  <c r="N359" i="2"/>
  <c r="O359" i="2"/>
  <c r="P359" i="2"/>
  <c r="N360" i="2"/>
  <c r="O360" i="2"/>
  <c r="P360" i="2"/>
  <c r="N361" i="2"/>
  <c r="O361" i="2"/>
  <c r="P361" i="2"/>
  <c r="N362" i="2"/>
  <c r="O362" i="2"/>
  <c r="P362" i="2"/>
  <c r="N363" i="2"/>
  <c r="O363" i="2"/>
  <c r="P363" i="2"/>
  <c r="N364" i="2"/>
  <c r="O364" i="2"/>
  <c r="P364" i="2"/>
  <c r="N365" i="2"/>
  <c r="O365" i="2"/>
  <c r="P365" i="2"/>
  <c r="N366" i="2"/>
  <c r="O366" i="2"/>
  <c r="P366" i="2"/>
  <c r="N367" i="2"/>
  <c r="O367" i="2"/>
  <c r="P367" i="2"/>
  <c r="N368" i="2"/>
  <c r="O368" i="2"/>
  <c r="P368" i="2"/>
  <c r="N369" i="2"/>
  <c r="O369" i="2"/>
  <c r="P369" i="2"/>
  <c r="N370" i="2"/>
  <c r="O370" i="2"/>
  <c r="P370" i="2"/>
  <c r="N371" i="2"/>
  <c r="O371" i="2"/>
  <c r="P371" i="2"/>
  <c r="N372" i="2"/>
  <c r="O372" i="2"/>
  <c r="P372" i="2"/>
  <c r="N373" i="2"/>
  <c r="O373" i="2"/>
  <c r="P373" i="2"/>
  <c r="N374" i="2"/>
  <c r="O374" i="2"/>
  <c r="P374" i="2"/>
  <c r="N375" i="2"/>
  <c r="O375" i="2"/>
  <c r="P375" i="2"/>
  <c r="N376" i="2"/>
  <c r="O376" i="2"/>
  <c r="P376" i="2"/>
  <c r="N377" i="2"/>
  <c r="O377" i="2"/>
  <c r="P377" i="2"/>
  <c r="N378" i="2"/>
  <c r="O378" i="2"/>
  <c r="P378" i="2"/>
  <c r="N379" i="2"/>
  <c r="O379" i="2"/>
  <c r="P379" i="2"/>
  <c r="N380" i="2"/>
  <c r="O380" i="2"/>
  <c r="P380" i="2"/>
  <c r="N381" i="2"/>
  <c r="O381" i="2"/>
  <c r="P381" i="2"/>
  <c r="N382" i="2"/>
  <c r="O382" i="2"/>
  <c r="P382" i="2"/>
  <c r="N383" i="2"/>
  <c r="O383" i="2"/>
  <c r="P383" i="2"/>
  <c r="N384" i="2"/>
  <c r="O384" i="2"/>
  <c r="P384" i="2"/>
  <c r="N385" i="2"/>
  <c r="O385" i="2"/>
  <c r="P385" i="2"/>
  <c r="N386" i="2"/>
  <c r="O386" i="2"/>
  <c r="P386" i="2"/>
  <c r="N387" i="2"/>
  <c r="O387" i="2"/>
  <c r="P387" i="2"/>
  <c r="N388" i="2"/>
  <c r="O388" i="2"/>
  <c r="P388" i="2"/>
  <c r="N389" i="2"/>
  <c r="O389" i="2"/>
  <c r="P389" i="2"/>
  <c r="N390" i="2"/>
  <c r="O390" i="2"/>
  <c r="P390" i="2"/>
  <c r="N391" i="2"/>
  <c r="O391" i="2"/>
  <c r="P391" i="2"/>
  <c r="N392" i="2"/>
  <c r="O392" i="2"/>
  <c r="P392" i="2"/>
  <c r="N393" i="2"/>
  <c r="O393" i="2"/>
  <c r="P393" i="2"/>
  <c r="N394" i="2"/>
  <c r="O394" i="2"/>
  <c r="P394" i="2"/>
  <c r="N395" i="2"/>
  <c r="O395" i="2"/>
  <c r="P395" i="2"/>
  <c r="N396" i="2"/>
  <c r="O396" i="2"/>
  <c r="P396" i="2"/>
  <c r="N397" i="2"/>
  <c r="O397" i="2"/>
  <c r="P397" i="2"/>
  <c r="N398" i="2"/>
  <c r="O398" i="2"/>
  <c r="P398" i="2"/>
  <c r="N399" i="2"/>
  <c r="O399" i="2"/>
  <c r="P399" i="2"/>
  <c r="N400" i="2"/>
  <c r="O400" i="2"/>
  <c r="P400" i="2"/>
  <c r="N401" i="2"/>
  <c r="O401" i="2"/>
  <c r="P401" i="2"/>
  <c r="N402" i="2"/>
  <c r="O402" i="2"/>
  <c r="P402" i="2"/>
  <c r="N403" i="2"/>
  <c r="O403" i="2"/>
  <c r="P403" i="2"/>
  <c r="N404" i="2"/>
  <c r="O404" i="2"/>
  <c r="P404" i="2"/>
  <c r="N405" i="2"/>
  <c r="O405" i="2"/>
  <c r="P405" i="2"/>
  <c r="N406" i="2"/>
  <c r="O406" i="2"/>
  <c r="P406" i="2"/>
  <c r="N407" i="2"/>
  <c r="O407" i="2"/>
  <c r="P407" i="2"/>
  <c r="N408" i="2"/>
  <c r="O408" i="2"/>
  <c r="P408" i="2"/>
  <c r="N409" i="2"/>
  <c r="O409" i="2"/>
  <c r="P409" i="2"/>
  <c r="N410" i="2"/>
  <c r="O410" i="2"/>
  <c r="P410" i="2"/>
  <c r="N411" i="2"/>
  <c r="O411" i="2"/>
  <c r="P411" i="2"/>
  <c r="N412" i="2"/>
  <c r="O412" i="2"/>
  <c r="P412" i="2"/>
  <c r="N413" i="2"/>
  <c r="O413" i="2"/>
  <c r="P413" i="2"/>
  <c r="N414" i="2"/>
  <c r="O414" i="2"/>
  <c r="P414" i="2"/>
  <c r="N415" i="2"/>
  <c r="O415" i="2"/>
  <c r="P415" i="2"/>
  <c r="N416" i="2"/>
  <c r="O416" i="2"/>
  <c r="P416" i="2"/>
  <c r="N417" i="2"/>
  <c r="O417" i="2"/>
  <c r="P417" i="2"/>
  <c r="N418" i="2"/>
  <c r="O418" i="2"/>
  <c r="P418" i="2"/>
  <c r="N419" i="2"/>
  <c r="O419" i="2"/>
  <c r="P419" i="2"/>
  <c r="N420" i="2"/>
  <c r="O420" i="2"/>
  <c r="P420" i="2"/>
  <c r="N421" i="2"/>
  <c r="O421" i="2"/>
  <c r="P421" i="2"/>
  <c r="N422" i="2"/>
  <c r="O422" i="2"/>
  <c r="P422" i="2"/>
  <c r="N423" i="2"/>
  <c r="O423" i="2"/>
  <c r="P423" i="2"/>
  <c r="N424" i="2"/>
  <c r="O424" i="2"/>
  <c r="P424" i="2"/>
  <c r="N425" i="2"/>
  <c r="O425" i="2"/>
  <c r="P425" i="2"/>
  <c r="N426" i="2"/>
  <c r="O426" i="2"/>
  <c r="P426" i="2"/>
  <c r="N427" i="2"/>
  <c r="O427" i="2"/>
  <c r="P427" i="2"/>
  <c r="N428" i="2"/>
  <c r="O428" i="2"/>
  <c r="P428" i="2"/>
  <c r="N429" i="2"/>
  <c r="O429" i="2"/>
  <c r="P429" i="2"/>
  <c r="N430" i="2"/>
  <c r="O430" i="2"/>
  <c r="P430" i="2"/>
  <c r="N431" i="2"/>
  <c r="O431" i="2"/>
  <c r="P431" i="2"/>
  <c r="N432" i="2"/>
  <c r="O432" i="2"/>
  <c r="P432" i="2"/>
  <c r="N433" i="2"/>
  <c r="O433" i="2"/>
  <c r="P433" i="2"/>
  <c r="N434" i="2"/>
  <c r="O434" i="2"/>
  <c r="P434" i="2"/>
  <c r="N435" i="2"/>
  <c r="O435" i="2"/>
  <c r="P435" i="2"/>
  <c r="N436" i="2"/>
  <c r="O436" i="2"/>
  <c r="P436" i="2"/>
  <c r="N437" i="2"/>
  <c r="O437" i="2"/>
  <c r="P437" i="2"/>
  <c r="N438" i="2"/>
  <c r="O438" i="2"/>
  <c r="P438" i="2"/>
  <c r="N439" i="2"/>
  <c r="O439" i="2"/>
  <c r="P439" i="2"/>
  <c r="N440" i="2"/>
  <c r="O440" i="2"/>
  <c r="P440" i="2"/>
  <c r="N441" i="2"/>
  <c r="O441" i="2"/>
  <c r="P441" i="2"/>
  <c r="N442" i="2"/>
  <c r="O442" i="2"/>
  <c r="P442" i="2"/>
  <c r="N443" i="2"/>
  <c r="O443" i="2"/>
  <c r="P443" i="2"/>
  <c r="N444" i="2"/>
  <c r="O444" i="2"/>
  <c r="P444" i="2"/>
  <c r="N445" i="2"/>
  <c r="O445" i="2"/>
  <c r="P445" i="2"/>
  <c r="N446" i="2"/>
  <c r="O446" i="2"/>
  <c r="P446" i="2"/>
  <c r="N447" i="2"/>
  <c r="O447" i="2"/>
  <c r="P447" i="2"/>
  <c r="N448" i="2"/>
  <c r="O448" i="2"/>
  <c r="P448" i="2"/>
  <c r="N449" i="2"/>
  <c r="O449" i="2"/>
  <c r="P449" i="2"/>
  <c r="N450" i="2"/>
  <c r="O450" i="2"/>
  <c r="P450" i="2"/>
  <c r="N451" i="2"/>
  <c r="O451" i="2"/>
  <c r="P451" i="2"/>
  <c r="N452" i="2"/>
  <c r="O452" i="2"/>
  <c r="P452" i="2"/>
  <c r="N453" i="2"/>
  <c r="O453" i="2"/>
  <c r="P453" i="2"/>
  <c r="N454" i="2"/>
  <c r="O454" i="2"/>
  <c r="P454" i="2"/>
  <c r="N455" i="2"/>
  <c r="O455" i="2"/>
  <c r="P455" i="2"/>
  <c r="N456" i="2"/>
  <c r="O456" i="2"/>
  <c r="P456" i="2"/>
  <c r="N457" i="2"/>
  <c r="O457" i="2"/>
  <c r="P457" i="2"/>
  <c r="N458" i="2"/>
  <c r="O458" i="2"/>
  <c r="P458" i="2"/>
  <c r="N459" i="2"/>
  <c r="O459" i="2"/>
  <c r="P459" i="2"/>
  <c r="N460" i="2"/>
  <c r="O460" i="2"/>
  <c r="P460" i="2"/>
  <c r="N461" i="2"/>
  <c r="O461" i="2"/>
  <c r="P461" i="2"/>
  <c r="N462" i="2"/>
  <c r="O462" i="2"/>
  <c r="P462" i="2"/>
  <c r="N463" i="2"/>
  <c r="O463" i="2"/>
  <c r="P463" i="2"/>
  <c r="N464" i="2"/>
  <c r="O464" i="2"/>
  <c r="P464" i="2"/>
  <c r="N465" i="2"/>
  <c r="O465" i="2"/>
  <c r="P465" i="2"/>
  <c r="N466" i="2"/>
  <c r="O466" i="2"/>
  <c r="P466" i="2"/>
  <c r="N467" i="2"/>
  <c r="O467" i="2"/>
  <c r="P467" i="2"/>
  <c r="N468" i="2"/>
  <c r="O468" i="2"/>
  <c r="P468" i="2"/>
  <c r="N469" i="2"/>
  <c r="O469" i="2"/>
  <c r="P469" i="2"/>
  <c r="N470" i="2"/>
  <c r="O470" i="2"/>
  <c r="P470" i="2"/>
  <c r="N471" i="2"/>
  <c r="O471" i="2"/>
  <c r="P471" i="2"/>
  <c r="N472" i="2"/>
  <c r="O472" i="2"/>
  <c r="P472" i="2"/>
  <c r="N473" i="2"/>
  <c r="O473" i="2"/>
  <c r="P473" i="2"/>
  <c r="N474" i="2"/>
  <c r="O474" i="2"/>
  <c r="P474" i="2"/>
  <c r="N475" i="2"/>
  <c r="O475" i="2"/>
  <c r="P475" i="2"/>
  <c r="N476" i="2"/>
  <c r="O476" i="2"/>
  <c r="P476" i="2"/>
  <c r="N330" i="2" l="1"/>
  <c r="O330" i="2"/>
  <c r="P330" i="2"/>
  <c r="N331" i="2"/>
  <c r="O331" i="2"/>
  <c r="P331" i="2"/>
  <c r="N332" i="2"/>
  <c r="O332" i="2"/>
  <c r="P332" i="2"/>
  <c r="N333" i="2"/>
  <c r="O333" i="2"/>
  <c r="P333" i="2"/>
  <c r="N334" i="2"/>
  <c r="O334" i="2"/>
  <c r="P334" i="2"/>
  <c r="N335" i="2"/>
  <c r="O335" i="2"/>
  <c r="P335" i="2"/>
  <c r="N336" i="2"/>
  <c r="O336" i="2"/>
  <c r="P336" i="2"/>
  <c r="N337" i="2"/>
  <c r="O337" i="2"/>
  <c r="P337" i="2"/>
  <c r="N338" i="2"/>
  <c r="O338" i="2"/>
  <c r="P338" i="2"/>
  <c r="N339" i="2"/>
  <c r="O339" i="2"/>
  <c r="P339" i="2"/>
  <c r="N340" i="2"/>
  <c r="O340" i="2"/>
  <c r="P340" i="2"/>
  <c r="N341" i="2"/>
  <c r="O341" i="2"/>
  <c r="P341" i="2"/>
  <c r="N342" i="2"/>
  <c r="O342" i="2"/>
  <c r="P342" i="2"/>
  <c r="N343" i="2"/>
  <c r="O343" i="2"/>
  <c r="P343" i="2"/>
  <c r="N344" i="2"/>
  <c r="O344" i="2"/>
  <c r="P344" i="2"/>
  <c r="N345" i="2"/>
  <c r="O345" i="2"/>
  <c r="P345" i="2"/>
  <c r="N346" i="2"/>
  <c r="O346" i="2"/>
  <c r="P346" i="2"/>
  <c r="N347" i="2"/>
  <c r="O347" i="2"/>
  <c r="P347" i="2"/>
  <c r="N348" i="2"/>
  <c r="O348" i="2"/>
  <c r="P348" i="2"/>
  <c r="N349" i="2"/>
  <c r="O349" i="2"/>
  <c r="P349" i="2"/>
  <c r="N350" i="2"/>
  <c r="O350" i="2"/>
  <c r="P350" i="2"/>
  <c r="N351" i="2"/>
  <c r="O351" i="2"/>
  <c r="P351" i="2"/>
  <c r="N352" i="2"/>
  <c r="O352" i="2"/>
  <c r="P352" i="2"/>
  <c r="N353" i="2"/>
  <c r="O353" i="2"/>
  <c r="P353" i="2"/>
  <c r="N354" i="2"/>
  <c r="O354" i="2"/>
  <c r="P354" i="2"/>
  <c r="N355" i="2"/>
  <c r="O355" i="2"/>
  <c r="P355" i="2"/>
  <c r="N356" i="2"/>
  <c r="O356" i="2"/>
  <c r="P356" i="2"/>
  <c r="N357" i="2"/>
  <c r="O357" i="2"/>
  <c r="P357" i="2"/>
  <c r="N358" i="2"/>
  <c r="O358" i="2"/>
  <c r="P358" i="2"/>
  <c r="N325" i="2"/>
  <c r="O325" i="2"/>
  <c r="P325" i="2"/>
  <c r="N326" i="2"/>
  <c r="O326" i="2"/>
  <c r="P326" i="2"/>
  <c r="N327" i="2"/>
  <c r="O327" i="2"/>
  <c r="P327" i="2"/>
  <c r="N328" i="2"/>
  <c r="O328" i="2"/>
  <c r="P328" i="2"/>
  <c r="N329" i="2"/>
  <c r="O329" i="2"/>
  <c r="P329" i="2"/>
  <c r="U326" i="2"/>
  <c r="V326" i="2"/>
  <c r="W326" i="2"/>
  <c r="X326" i="2"/>
  <c r="AA326" i="2" s="1"/>
  <c r="Y326" i="2"/>
  <c r="Z326" i="2"/>
  <c r="AC326" i="2" s="1"/>
  <c r="AB326" i="2"/>
  <c r="U327" i="2"/>
  <c r="V327" i="2"/>
  <c r="W327" i="2"/>
  <c r="X327" i="2"/>
  <c r="Y327" i="2"/>
  <c r="AB327" i="2" s="1"/>
  <c r="Z327" i="2"/>
  <c r="AA327" i="2"/>
  <c r="AC327" i="2"/>
  <c r="U328" i="2"/>
  <c r="V328" i="2"/>
  <c r="W328" i="2"/>
  <c r="X328" i="2"/>
  <c r="AA328" i="2" s="1"/>
  <c r="Y328" i="2"/>
  <c r="Z328" i="2"/>
  <c r="AC328" i="2" s="1"/>
  <c r="AB328" i="2"/>
  <c r="U329" i="2"/>
  <c r="V329" i="2"/>
  <c r="W329" i="2"/>
  <c r="X329" i="2"/>
  <c r="Y329" i="2"/>
  <c r="AB329" i="2" s="1"/>
  <c r="Z329" i="2"/>
  <c r="AA329" i="2"/>
  <c r="AC329" i="2"/>
  <c r="U330" i="2"/>
  <c r="V330" i="2"/>
  <c r="W330" i="2"/>
  <c r="X330" i="2"/>
  <c r="AA330" i="2" s="1"/>
  <c r="Y330" i="2"/>
  <c r="Z330" i="2"/>
  <c r="AC330" i="2" s="1"/>
  <c r="AB330" i="2"/>
  <c r="U331" i="2"/>
  <c r="V331" i="2"/>
  <c r="W331" i="2"/>
  <c r="X331" i="2"/>
  <c r="Y331" i="2"/>
  <c r="AB331" i="2" s="1"/>
  <c r="Z331" i="2"/>
  <c r="AA331" i="2"/>
  <c r="AC331" i="2"/>
  <c r="U332" i="2"/>
  <c r="V332" i="2"/>
  <c r="W332" i="2"/>
  <c r="X332" i="2"/>
  <c r="AA332" i="2" s="1"/>
  <c r="Y332" i="2"/>
  <c r="Z332" i="2"/>
  <c r="AC332" i="2" s="1"/>
  <c r="AB332" i="2"/>
  <c r="U333" i="2"/>
  <c r="V333" i="2"/>
  <c r="W333" i="2"/>
  <c r="X333" i="2"/>
  <c r="Y333" i="2"/>
  <c r="AB333" i="2" s="1"/>
  <c r="Z333" i="2"/>
  <c r="AA333" i="2"/>
  <c r="AC333" i="2"/>
  <c r="U334" i="2"/>
  <c r="V334" i="2"/>
  <c r="W334" i="2"/>
  <c r="X334" i="2"/>
  <c r="AA334" i="2" s="1"/>
  <c r="Y334" i="2"/>
  <c r="Z334" i="2"/>
  <c r="AC334" i="2" s="1"/>
  <c r="AB334" i="2"/>
  <c r="U335" i="2"/>
  <c r="V335" i="2"/>
  <c r="W335" i="2"/>
  <c r="X335" i="2"/>
  <c r="Y335" i="2"/>
  <c r="AB335" i="2" s="1"/>
  <c r="Z335" i="2"/>
  <c r="AA335" i="2"/>
  <c r="AC335" i="2"/>
  <c r="U336" i="2"/>
  <c r="V336" i="2"/>
  <c r="W336" i="2"/>
  <c r="X336" i="2"/>
  <c r="AA336" i="2" s="1"/>
  <c r="Y336" i="2"/>
  <c r="Z336" i="2"/>
  <c r="AC336" i="2" s="1"/>
  <c r="AB336" i="2"/>
  <c r="U337" i="2"/>
  <c r="V337" i="2"/>
  <c r="W337" i="2"/>
  <c r="X337" i="2"/>
  <c r="Y337" i="2"/>
  <c r="AB337" i="2" s="1"/>
  <c r="Z337" i="2"/>
  <c r="AA337" i="2"/>
  <c r="AC337" i="2"/>
  <c r="U338" i="2"/>
  <c r="V338" i="2"/>
  <c r="W338" i="2"/>
  <c r="X338" i="2"/>
  <c r="AA338" i="2" s="1"/>
  <c r="Y338" i="2"/>
  <c r="Z338" i="2"/>
  <c r="AC338" i="2" s="1"/>
  <c r="AB338" i="2"/>
  <c r="U339" i="2"/>
  <c r="V339" i="2"/>
  <c r="W339" i="2"/>
  <c r="X339" i="2"/>
  <c r="Y339" i="2"/>
  <c r="AB339" i="2" s="1"/>
  <c r="Z339" i="2"/>
  <c r="AA339" i="2"/>
  <c r="AC339" i="2"/>
  <c r="U340" i="2"/>
  <c r="V340" i="2"/>
  <c r="W340" i="2"/>
  <c r="X340" i="2"/>
  <c r="AA340" i="2" s="1"/>
  <c r="Y340" i="2"/>
  <c r="Z340" i="2"/>
  <c r="AC340" i="2" s="1"/>
  <c r="AB340" i="2"/>
  <c r="U341" i="2"/>
  <c r="V341" i="2"/>
  <c r="W341" i="2"/>
  <c r="X341" i="2"/>
  <c r="Y341" i="2"/>
  <c r="AB341" i="2" s="1"/>
  <c r="Z341" i="2"/>
  <c r="AA341" i="2"/>
  <c r="AC341" i="2"/>
  <c r="U342" i="2"/>
  <c r="V342" i="2"/>
  <c r="W342" i="2"/>
  <c r="X342" i="2"/>
  <c r="AA342" i="2" s="1"/>
  <c r="Y342" i="2"/>
  <c r="Z342" i="2"/>
  <c r="AC342" i="2" s="1"/>
  <c r="AB342" i="2"/>
  <c r="U343" i="2"/>
  <c r="V343" i="2"/>
  <c r="W343" i="2"/>
  <c r="X343" i="2"/>
  <c r="Y343" i="2"/>
  <c r="AB343" i="2" s="1"/>
  <c r="Z343" i="2"/>
  <c r="AA343" i="2"/>
  <c r="AC343" i="2"/>
  <c r="U344" i="2"/>
  <c r="V344" i="2"/>
  <c r="W344" i="2"/>
  <c r="X344" i="2"/>
  <c r="AA344" i="2" s="1"/>
  <c r="Y344" i="2"/>
  <c r="Z344" i="2"/>
  <c r="AC344" i="2" s="1"/>
  <c r="AB344" i="2"/>
  <c r="U345" i="2"/>
  <c r="V345" i="2"/>
  <c r="W345" i="2"/>
  <c r="X345" i="2"/>
  <c r="Y345" i="2"/>
  <c r="AB345" i="2" s="1"/>
  <c r="Z345" i="2"/>
  <c r="AA345" i="2"/>
  <c r="AC345" i="2"/>
  <c r="U346" i="2"/>
  <c r="V346" i="2"/>
  <c r="W346" i="2"/>
  <c r="X346" i="2"/>
  <c r="AA346" i="2" s="1"/>
  <c r="Y346" i="2"/>
  <c r="Z346" i="2"/>
  <c r="AC346" i="2" s="1"/>
  <c r="AB346" i="2"/>
  <c r="U347" i="2"/>
  <c r="V347" i="2"/>
  <c r="W347" i="2"/>
  <c r="X347" i="2"/>
  <c r="Y347" i="2"/>
  <c r="AB347" i="2" s="1"/>
  <c r="Z347" i="2"/>
  <c r="AA347" i="2"/>
  <c r="AC347" i="2"/>
  <c r="U348" i="2"/>
  <c r="V348" i="2"/>
  <c r="W348" i="2"/>
  <c r="X348" i="2"/>
  <c r="AA348" i="2" s="1"/>
  <c r="Y348" i="2"/>
  <c r="Z348" i="2"/>
  <c r="AC348" i="2" s="1"/>
  <c r="AB348" i="2"/>
  <c r="U349" i="2"/>
  <c r="V349" i="2"/>
  <c r="W349" i="2"/>
  <c r="X349" i="2"/>
  <c r="Y349" i="2"/>
  <c r="AB349" i="2" s="1"/>
  <c r="Z349" i="2"/>
  <c r="AA349" i="2"/>
  <c r="AC349" i="2"/>
  <c r="U350" i="2"/>
  <c r="V350" i="2"/>
  <c r="W350" i="2"/>
  <c r="X350" i="2"/>
  <c r="AA350" i="2" s="1"/>
  <c r="Y350" i="2"/>
  <c r="Z350" i="2"/>
  <c r="AC350" i="2" s="1"/>
  <c r="AB350" i="2"/>
  <c r="U351" i="2"/>
  <c r="V351" i="2"/>
  <c r="W351" i="2"/>
  <c r="X351" i="2"/>
  <c r="Y351" i="2"/>
  <c r="AB351" i="2" s="1"/>
  <c r="Z351" i="2"/>
  <c r="AA351" i="2"/>
  <c r="AC351" i="2"/>
  <c r="U352" i="2"/>
  <c r="V352" i="2"/>
  <c r="W352" i="2"/>
  <c r="X352" i="2"/>
  <c r="AA352" i="2" s="1"/>
  <c r="Y352" i="2"/>
  <c r="Z352" i="2"/>
  <c r="AC352" i="2" s="1"/>
  <c r="AB352" i="2"/>
  <c r="U353" i="2"/>
  <c r="V353" i="2"/>
  <c r="W353" i="2"/>
  <c r="X353" i="2"/>
  <c r="Y353" i="2"/>
  <c r="AB353" i="2" s="1"/>
  <c r="Z353" i="2"/>
  <c r="AA353" i="2"/>
  <c r="AC353" i="2"/>
  <c r="U354" i="2"/>
  <c r="V354" i="2"/>
  <c r="W354" i="2"/>
  <c r="X354" i="2"/>
  <c r="AA354" i="2" s="1"/>
  <c r="Y354" i="2"/>
  <c r="Z354" i="2"/>
  <c r="AC354" i="2" s="1"/>
  <c r="AB354" i="2"/>
  <c r="U355" i="2"/>
  <c r="V355" i="2"/>
  <c r="W355" i="2"/>
  <c r="X355" i="2"/>
  <c r="Y355" i="2"/>
  <c r="AB355" i="2" s="1"/>
  <c r="Z355" i="2"/>
  <c r="AA355" i="2"/>
  <c r="AC355" i="2"/>
  <c r="U356" i="2"/>
  <c r="V356" i="2"/>
  <c r="W356" i="2"/>
  <c r="X356" i="2"/>
  <c r="AA356" i="2" s="1"/>
  <c r="Y356" i="2"/>
  <c r="Z356" i="2"/>
  <c r="AC356" i="2" s="1"/>
  <c r="AB356" i="2"/>
  <c r="U357" i="2"/>
  <c r="V357" i="2"/>
  <c r="W357" i="2"/>
  <c r="X357" i="2"/>
  <c r="Y357" i="2"/>
  <c r="AB357" i="2" s="1"/>
  <c r="Z357" i="2"/>
  <c r="AA357" i="2"/>
  <c r="AC357" i="2"/>
  <c r="U358" i="2"/>
  <c r="V358" i="2"/>
  <c r="W358" i="2"/>
  <c r="X358" i="2"/>
  <c r="AA358" i="2" s="1"/>
  <c r="Y358" i="2"/>
  <c r="Z358" i="2"/>
  <c r="AC358" i="2" s="1"/>
  <c r="AB358" i="2"/>
  <c r="U325" i="2"/>
  <c r="V325" i="2"/>
  <c r="AB325" i="2" s="1"/>
  <c r="W325" i="2"/>
  <c r="X325" i="2"/>
  <c r="AA325" i="2" s="1"/>
  <c r="Y325" i="2"/>
  <c r="Z325" i="2"/>
  <c r="AC325" i="2" s="1"/>
  <c r="U293" i="2" l="1"/>
  <c r="V293" i="2"/>
  <c r="W293" i="2"/>
  <c r="X293" i="2"/>
  <c r="AA293" i="2" s="1"/>
  <c r="Y293" i="2"/>
  <c r="Z293" i="2"/>
  <c r="AB293" i="2"/>
  <c r="AC293" i="2"/>
  <c r="U294" i="2"/>
  <c r="V294" i="2"/>
  <c r="W294" i="2"/>
  <c r="AC294" i="2" s="1"/>
  <c r="X294" i="2"/>
  <c r="Y294" i="2"/>
  <c r="Z294" i="2"/>
  <c r="AA294" i="2"/>
  <c r="AB294" i="2"/>
  <c r="U295" i="2"/>
  <c r="V295" i="2"/>
  <c r="AB295" i="2" s="1"/>
  <c r="W295" i="2"/>
  <c r="AC295" i="2" s="1"/>
  <c r="X295" i="2"/>
  <c r="Y295" i="2"/>
  <c r="Z295" i="2"/>
  <c r="AA295" i="2"/>
  <c r="U296" i="2"/>
  <c r="AA296" i="2" s="1"/>
  <c r="V296" i="2"/>
  <c r="AB296" i="2" s="1"/>
  <c r="W296" i="2"/>
  <c r="X296" i="2"/>
  <c r="Y296" i="2"/>
  <c r="Z296" i="2"/>
  <c r="AC296" i="2"/>
  <c r="U297" i="2"/>
  <c r="AA297" i="2" s="1"/>
  <c r="V297" i="2"/>
  <c r="W297" i="2"/>
  <c r="X297" i="2"/>
  <c r="Y297" i="2"/>
  <c r="Z297" i="2"/>
  <c r="AB297" i="2"/>
  <c r="AC297" i="2"/>
  <c r="U298" i="2"/>
  <c r="V298" i="2"/>
  <c r="W298" i="2"/>
  <c r="AC298" i="2" s="1"/>
  <c r="X298" i="2"/>
  <c r="Y298" i="2"/>
  <c r="Z298" i="2"/>
  <c r="AA298" i="2"/>
  <c r="AB298" i="2"/>
  <c r="U299" i="2"/>
  <c r="V299" i="2"/>
  <c r="AB299" i="2" s="1"/>
  <c r="W299" i="2"/>
  <c r="AC299" i="2" s="1"/>
  <c r="X299" i="2"/>
  <c r="Y299" i="2"/>
  <c r="Z299" i="2"/>
  <c r="AA299" i="2"/>
  <c r="U300" i="2"/>
  <c r="AA300" i="2" s="1"/>
  <c r="V300" i="2"/>
  <c r="AB300" i="2" s="1"/>
  <c r="W300" i="2"/>
  <c r="X300" i="2"/>
  <c r="Y300" i="2"/>
  <c r="Z300" i="2"/>
  <c r="AC300" i="2"/>
  <c r="U301" i="2"/>
  <c r="AA301" i="2" s="1"/>
  <c r="V301" i="2"/>
  <c r="W301" i="2"/>
  <c r="X301" i="2"/>
  <c r="Y301" i="2"/>
  <c r="Z301" i="2"/>
  <c r="AB301" i="2"/>
  <c r="AC301" i="2"/>
  <c r="U302" i="2"/>
  <c r="V302" i="2"/>
  <c r="W302" i="2"/>
  <c r="AC302" i="2" s="1"/>
  <c r="X302" i="2"/>
  <c r="Y302" i="2"/>
  <c r="Z302" i="2"/>
  <c r="AA302" i="2"/>
  <c r="AB302" i="2"/>
  <c r="U303" i="2"/>
  <c r="V303" i="2"/>
  <c r="AB303" i="2" s="1"/>
  <c r="W303" i="2"/>
  <c r="AC303" i="2" s="1"/>
  <c r="X303" i="2"/>
  <c r="Y303" i="2"/>
  <c r="Z303" i="2"/>
  <c r="AA303" i="2"/>
  <c r="U304" i="2"/>
  <c r="AA304" i="2" s="1"/>
  <c r="V304" i="2"/>
  <c r="AB304" i="2" s="1"/>
  <c r="W304" i="2"/>
  <c r="X304" i="2"/>
  <c r="Y304" i="2"/>
  <c r="Z304" i="2"/>
  <c r="AC304" i="2"/>
  <c r="U305" i="2"/>
  <c r="AA305" i="2" s="1"/>
  <c r="V305" i="2"/>
  <c r="W305" i="2"/>
  <c r="X305" i="2"/>
  <c r="Y305" i="2"/>
  <c r="Z305" i="2"/>
  <c r="AB305" i="2"/>
  <c r="AC305" i="2"/>
  <c r="U306" i="2"/>
  <c r="V306" i="2"/>
  <c r="W306" i="2"/>
  <c r="AC306" i="2" s="1"/>
  <c r="X306" i="2"/>
  <c r="Y306" i="2"/>
  <c r="Z306" i="2"/>
  <c r="AA306" i="2"/>
  <c r="AB306" i="2"/>
  <c r="U307" i="2"/>
  <c r="V307" i="2"/>
  <c r="AB307" i="2" s="1"/>
  <c r="W307" i="2"/>
  <c r="AC307" i="2" s="1"/>
  <c r="X307" i="2"/>
  <c r="Y307" i="2"/>
  <c r="Z307" i="2"/>
  <c r="AA307" i="2"/>
  <c r="U308" i="2"/>
  <c r="AA308" i="2" s="1"/>
  <c r="V308" i="2"/>
  <c r="AB308" i="2" s="1"/>
  <c r="W308" i="2"/>
  <c r="X308" i="2"/>
  <c r="Y308" i="2"/>
  <c r="Z308" i="2"/>
  <c r="AC308" i="2"/>
  <c r="U309" i="2"/>
  <c r="AA309" i="2" s="1"/>
  <c r="V309" i="2"/>
  <c r="W309" i="2"/>
  <c r="X309" i="2"/>
  <c r="Y309" i="2"/>
  <c r="Z309" i="2"/>
  <c r="AB309" i="2"/>
  <c r="AC309" i="2"/>
  <c r="U310" i="2"/>
  <c r="V310" i="2"/>
  <c r="W310" i="2"/>
  <c r="AC310" i="2" s="1"/>
  <c r="X310" i="2"/>
  <c r="Y310" i="2"/>
  <c r="Z310" i="2"/>
  <c r="AA310" i="2"/>
  <c r="AB310" i="2"/>
  <c r="U311" i="2"/>
  <c r="V311" i="2"/>
  <c r="AB311" i="2" s="1"/>
  <c r="W311" i="2"/>
  <c r="AC311" i="2" s="1"/>
  <c r="X311" i="2"/>
  <c r="Y311" i="2"/>
  <c r="Z311" i="2"/>
  <c r="AA311" i="2"/>
  <c r="U312" i="2"/>
  <c r="AA312" i="2" s="1"/>
  <c r="V312" i="2"/>
  <c r="AB312" i="2" s="1"/>
  <c r="W312" i="2"/>
  <c r="X312" i="2"/>
  <c r="Y312" i="2"/>
  <c r="Z312" i="2"/>
  <c r="AC312" i="2"/>
  <c r="U313" i="2"/>
  <c r="AA313" i="2" s="1"/>
  <c r="V313" i="2"/>
  <c r="W313" i="2"/>
  <c r="X313" i="2"/>
  <c r="Y313" i="2"/>
  <c r="Z313" i="2"/>
  <c r="AB313" i="2"/>
  <c r="AC313" i="2"/>
  <c r="U314" i="2"/>
  <c r="V314" i="2"/>
  <c r="W314" i="2"/>
  <c r="AC314" i="2" s="1"/>
  <c r="X314" i="2"/>
  <c r="Y314" i="2"/>
  <c r="Z314" i="2"/>
  <c r="AA314" i="2"/>
  <c r="AB314" i="2"/>
  <c r="U315" i="2"/>
  <c r="V315" i="2"/>
  <c r="AB315" i="2" s="1"/>
  <c r="W315" i="2"/>
  <c r="AC315" i="2" s="1"/>
  <c r="X315" i="2"/>
  <c r="Y315" i="2"/>
  <c r="Z315" i="2"/>
  <c r="AA315" i="2"/>
  <c r="U316" i="2"/>
  <c r="AA316" i="2" s="1"/>
  <c r="V316" i="2"/>
  <c r="AB316" i="2" s="1"/>
  <c r="W316" i="2"/>
  <c r="X316" i="2"/>
  <c r="Y316" i="2"/>
  <c r="Z316" i="2"/>
  <c r="AC316" i="2"/>
  <c r="U317" i="2"/>
  <c r="AA317" i="2" s="1"/>
  <c r="V317" i="2"/>
  <c r="W317" i="2"/>
  <c r="X317" i="2"/>
  <c r="Y317" i="2"/>
  <c r="Z317" i="2"/>
  <c r="AB317" i="2"/>
  <c r="AC317" i="2"/>
  <c r="U318" i="2"/>
  <c r="V318" i="2"/>
  <c r="W318" i="2"/>
  <c r="AC318" i="2" s="1"/>
  <c r="X318" i="2"/>
  <c r="Y318" i="2"/>
  <c r="Z318" i="2"/>
  <c r="AA318" i="2"/>
  <c r="AB318" i="2"/>
  <c r="U319" i="2"/>
  <c r="V319" i="2"/>
  <c r="AB319" i="2" s="1"/>
  <c r="W319" i="2"/>
  <c r="AC319" i="2" s="1"/>
  <c r="X319" i="2"/>
  <c r="Y319" i="2"/>
  <c r="Z319" i="2"/>
  <c r="AA319" i="2"/>
  <c r="U320" i="2"/>
  <c r="AA320" i="2" s="1"/>
  <c r="V320" i="2"/>
  <c r="AB320" i="2" s="1"/>
  <c r="W320" i="2"/>
  <c r="X320" i="2"/>
  <c r="Y320" i="2"/>
  <c r="Z320" i="2"/>
  <c r="AC320" i="2"/>
  <c r="U321" i="2"/>
  <c r="AA321" i="2" s="1"/>
  <c r="V321" i="2"/>
  <c r="W321" i="2"/>
  <c r="X321" i="2"/>
  <c r="Y321" i="2"/>
  <c r="Z321" i="2"/>
  <c r="AB321" i="2"/>
  <c r="AC321" i="2"/>
  <c r="U322" i="2"/>
  <c r="V322" i="2"/>
  <c r="W322" i="2"/>
  <c r="AC322" i="2" s="1"/>
  <c r="X322" i="2"/>
  <c r="Y322" i="2"/>
  <c r="Z322" i="2"/>
  <c r="AA322" i="2"/>
  <c r="AB322" i="2"/>
  <c r="U323" i="2"/>
  <c r="V323" i="2"/>
  <c r="AB323" i="2" s="1"/>
  <c r="W323" i="2"/>
  <c r="AC323" i="2" s="1"/>
  <c r="X323" i="2"/>
  <c r="Y323" i="2"/>
  <c r="Z323" i="2"/>
  <c r="AA323" i="2"/>
  <c r="U324" i="2"/>
  <c r="AA324" i="2" s="1"/>
  <c r="V324" i="2"/>
  <c r="AB324" i="2" s="1"/>
  <c r="W324" i="2"/>
  <c r="X324" i="2"/>
  <c r="Y324" i="2"/>
  <c r="Z324" i="2"/>
  <c r="AC324" i="2"/>
  <c r="N293" i="2"/>
  <c r="O293" i="2"/>
  <c r="P293" i="2"/>
  <c r="N294" i="2"/>
  <c r="O294" i="2"/>
  <c r="P294" i="2"/>
  <c r="N295" i="2"/>
  <c r="O295" i="2"/>
  <c r="P295" i="2"/>
  <c r="N296" i="2"/>
  <c r="O296" i="2"/>
  <c r="P296" i="2"/>
  <c r="N297" i="2"/>
  <c r="O297" i="2"/>
  <c r="P297" i="2"/>
  <c r="N298" i="2"/>
  <c r="O298" i="2"/>
  <c r="P298" i="2"/>
  <c r="N299" i="2"/>
  <c r="O299" i="2"/>
  <c r="P299" i="2"/>
  <c r="N300" i="2"/>
  <c r="O300" i="2"/>
  <c r="P300" i="2"/>
  <c r="N301" i="2"/>
  <c r="O301" i="2"/>
  <c r="P301" i="2"/>
  <c r="N302" i="2"/>
  <c r="O302" i="2"/>
  <c r="P302" i="2"/>
  <c r="N303" i="2"/>
  <c r="O303" i="2"/>
  <c r="P303" i="2"/>
  <c r="N304" i="2"/>
  <c r="O304" i="2"/>
  <c r="P304" i="2"/>
  <c r="N305" i="2"/>
  <c r="O305" i="2"/>
  <c r="P305" i="2"/>
  <c r="N306" i="2"/>
  <c r="O306" i="2"/>
  <c r="P306" i="2"/>
  <c r="N307" i="2"/>
  <c r="O307" i="2"/>
  <c r="P307" i="2"/>
  <c r="N308" i="2"/>
  <c r="O308" i="2"/>
  <c r="P308" i="2"/>
  <c r="N309" i="2"/>
  <c r="O309" i="2"/>
  <c r="P309" i="2"/>
  <c r="N310" i="2"/>
  <c r="O310" i="2"/>
  <c r="P310" i="2"/>
  <c r="N311" i="2"/>
  <c r="O311" i="2"/>
  <c r="P311" i="2"/>
  <c r="N312" i="2"/>
  <c r="O312" i="2"/>
  <c r="P312" i="2"/>
  <c r="N313" i="2"/>
  <c r="O313" i="2"/>
  <c r="P313" i="2"/>
  <c r="N314" i="2"/>
  <c r="O314" i="2"/>
  <c r="P314" i="2"/>
  <c r="N315" i="2"/>
  <c r="O315" i="2"/>
  <c r="P315" i="2"/>
  <c r="N316" i="2"/>
  <c r="O316" i="2"/>
  <c r="P316" i="2"/>
  <c r="N317" i="2"/>
  <c r="O317" i="2"/>
  <c r="P317" i="2"/>
  <c r="N318" i="2"/>
  <c r="O318" i="2"/>
  <c r="P318" i="2"/>
  <c r="N319" i="2"/>
  <c r="O319" i="2"/>
  <c r="P319" i="2"/>
  <c r="N320" i="2"/>
  <c r="O320" i="2"/>
  <c r="P320" i="2"/>
  <c r="N321" i="2"/>
  <c r="O321" i="2"/>
  <c r="P321" i="2"/>
  <c r="N322" i="2"/>
  <c r="O322" i="2"/>
  <c r="P322" i="2"/>
  <c r="N323" i="2"/>
  <c r="O323" i="2"/>
  <c r="P323" i="2"/>
  <c r="N324" i="2"/>
  <c r="O324" i="2"/>
  <c r="P324" i="2"/>
  <c r="O27" i="8" l="1"/>
  <c r="P27" i="8"/>
  <c r="Q27" i="8"/>
  <c r="R27" i="8"/>
  <c r="T27" i="8" s="1"/>
  <c r="O26" i="8"/>
  <c r="P26" i="8"/>
  <c r="Q26" i="8"/>
  <c r="R26" i="8"/>
  <c r="T26" i="8" s="1"/>
  <c r="S26" i="8"/>
  <c r="L26" i="8"/>
  <c r="M26" i="8"/>
  <c r="S27" i="8" l="1"/>
  <c r="O25" i="8"/>
  <c r="P25" i="8"/>
  <c r="Q25" i="8"/>
  <c r="R25" i="8"/>
  <c r="T25" i="8" s="1"/>
  <c r="S25" i="8"/>
  <c r="U280" i="2"/>
  <c r="V280" i="2"/>
  <c r="W280" i="2"/>
  <c r="X280" i="2"/>
  <c r="AA280" i="2" s="1"/>
  <c r="Y280" i="2"/>
  <c r="Z280" i="2"/>
  <c r="AB280" i="2"/>
  <c r="AC280" i="2"/>
  <c r="U281" i="2"/>
  <c r="V281" i="2"/>
  <c r="W281" i="2"/>
  <c r="AC281" i="2" s="1"/>
  <c r="X281" i="2"/>
  <c r="Y281" i="2"/>
  <c r="Z281" i="2"/>
  <c r="AA281" i="2"/>
  <c r="AB281" i="2"/>
  <c r="U282" i="2"/>
  <c r="AA282" i="2" s="1"/>
  <c r="V282" i="2"/>
  <c r="AB282" i="2" s="1"/>
  <c r="W282" i="2"/>
  <c r="X282" i="2"/>
  <c r="Y282" i="2"/>
  <c r="Z282" i="2"/>
  <c r="AC282" i="2" s="1"/>
  <c r="U283" i="2"/>
  <c r="V283" i="2"/>
  <c r="W283" i="2"/>
  <c r="X283" i="2"/>
  <c r="Y283" i="2"/>
  <c r="Z283" i="2"/>
  <c r="AC283" i="2" s="1"/>
  <c r="U284" i="2"/>
  <c r="V284" i="2"/>
  <c r="AB284" i="2" s="1"/>
  <c r="W284" i="2"/>
  <c r="X284" i="2"/>
  <c r="AA284" i="2" s="1"/>
  <c r="Y284" i="2"/>
  <c r="Z284" i="2"/>
  <c r="AC284" i="2" s="1"/>
  <c r="U285" i="2"/>
  <c r="V285" i="2"/>
  <c r="W285" i="2"/>
  <c r="AC285" i="2" s="1"/>
  <c r="X285" i="2"/>
  <c r="Y285" i="2"/>
  <c r="Z285" i="2"/>
  <c r="AA285" i="2"/>
  <c r="AB285" i="2"/>
  <c r="U286" i="2"/>
  <c r="AA286" i="2" s="1"/>
  <c r="V286" i="2"/>
  <c r="AB286" i="2" s="1"/>
  <c r="W286" i="2"/>
  <c r="X286" i="2"/>
  <c r="Y286" i="2"/>
  <c r="Z286" i="2"/>
  <c r="AC286" i="2" s="1"/>
  <c r="U287" i="2"/>
  <c r="AA287" i="2" s="1"/>
  <c r="V287" i="2"/>
  <c r="W287" i="2"/>
  <c r="X287" i="2"/>
  <c r="Y287" i="2"/>
  <c r="AB287" i="2" s="1"/>
  <c r="Z287" i="2"/>
  <c r="AC287" i="2"/>
  <c r="U288" i="2"/>
  <c r="V288" i="2"/>
  <c r="W288" i="2"/>
  <c r="X288" i="2"/>
  <c r="AA288" i="2" s="1"/>
  <c r="Y288" i="2"/>
  <c r="Z288" i="2"/>
  <c r="AB288" i="2"/>
  <c r="AC288" i="2"/>
  <c r="U289" i="2"/>
  <c r="V289" i="2"/>
  <c r="W289" i="2"/>
  <c r="AC289" i="2" s="1"/>
  <c r="X289" i="2"/>
  <c r="Y289" i="2"/>
  <c r="Z289" i="2"/>
  <c r="AA289" i="2"/>
  <c r="AB289" i="2"/>
  <c r="U290" i="2"/>
  <c r="AA290" i="2" s="1"/>
  <c r="V290" i="2"/>
  <c r="AB290" i="2" s="1"/>
  <c r="W290" i="2"/>
  <c r="X290" i="2"/>
  <c r="Y290" i="2"/>
  <c r="Z290" i="2"/>
  <c r="AC290" i="2" s="1"/>
  <c r="U291" i="2"/>
  <c r="AA291" i="2" s="1"/>
  <c r="V291" i="2"/>
  <c r="W291" i="2"/>
  <c r="X291" i="2"/>
  <c r="Y291" i="2"/>
  <c r="AB291" i="2" s="1"/>
  <c r="Z291" i="2"/>
  <c r="AC291" i="2"/>
  <c r="U292" i="2"/>
  <c r="V292" i="2"/>
  <c r="W292" i="2"/>
  <c r="X292" i="2"/>
  <c r="AA292" i="2" s="1"/>
  <c r="Y292" i="2"/>
  <c r="Z292" i="2"/>
  <c r="AB292" i="2"/>
  <c r="AC292" i="2"/>
  <c r="U279" i="2"/>
  <c r="V279" i="2"/>
  <c r="W279" i="2"/>
  <c r="X279" i="2"/>
  <c r="AA279" i="2" s="1"/>
  <c r="Y279" i="2"/>
  <c r="AB279" i="2" s="1"/>
  <c r="Z279" i="2"/>
  <c r="AC279" i="2" s="1"/>
  <c r="N279" i="2"/>
  <c r="O279" i="2"/>
  <c r="P279" i="2"/>
  <c r="N280" i="2"/>
  <c r="O280" i="2"/>
  <c r="P280" i="2"/>
  <c r="N281" i="2"/>
  <c r="O281" i="2"/>
  <c r="P281" i="2"/>
  <c r="N282" i="2"/>
  <c r="O282" i="2"/>
  <c r="P282" i="2"/>
  <c r="N285" i="2"/>
  <c r="O285" i="2"/>
  <c r="P285" i="2"/>
  <c r="N286" i="2"/>
  <c r="O286" i="2"/>
  <c r="P286" i="2"/>
  <c r="N287" i="2"/>
  <c r="O287" i="2"/>
  <c r="P287" i="2"/>
  <c r="N288" i="2"/>
  <c r="O288" i="2"/>
  <c r="P288" i="2"/>
  <c r="N289" i="2"/>
  <c r="O289" i="2"/>
  <c r="P289" i="2"/>
  <c r="N290" i="2"/>
  <c r="O290" i="2"/>
  <c r="P290" i="2"/>
  <c r="N291" i="2"/>
  <c r="O291" i="2"/>
  <c r="P291" i="2"/>
  <c r="N292" i="2"/>
  <c r="O292" i="2"/>
  <c r="P292" i="2"/>
  <c r="AA283" i="2" l="1"/>
  <c r="AB283" i="2"/>
  <c r="O24" i="8"/>
  <c r="P24" i="8"/>
  <c r="Q24" i="8"/>
  <c r="S24" i="8" s="1"/>
  <c r="R24" i="8"/>
  <c r="T24" i="8" s="1"/>
  <c r="L24" i="8"/>
  <c r="M24" i="8"/>
  <c r="O4" i="8"/>
  <c r="P4" i="8"/>
  <c r="Q4" i="8"/>
  <c r="R4" i="8"/>
  <c r="S4" i="8"/>
  <c r="T4" i="8"/>
  <c r="O5" i="8"/>
  <c r="P5" i="8"/>
  <c r="Q5" i="8"/>
  <c r="S5" i="8" s="1"/>
  <c r="R5" i="8"/>
  <c r="T5" i="8" s="1"/>
  <c r="O6" i="8"/>
  <c r="P6" i="8"/>
  <c r="Q6" i="8"/>
  <c r="R6" i="8"/>
  <c r="S6" i="8"/>
  <c r="T6" i="8"/>
  <c r="O7" i="8"/>
  <c r="P7" i="8"/>
  <c r="Q7" i="8"/>
  <c r="S7" i="8" s="1"/>
  <c r="R7" i="8"/>
  <c r="T7" i="8" s="1"/>
  <c r="O8" i="8"/>
  <c r="P8" i="8"/>
  <c r="T8" i="8" s="1"/>
  <c r="Q8" i="8"/>
  <c r="R8" i="8"/>
  <c r="S8" i="8"/>
  <c r="O9" i="8"/>
  <c r="P9" i="8"/>
  <c r="Q9" i="8"/>
  <c r="S9" i="8" s="1"/>
  <c r="R9" i="8"/>
  <c r="T9" i="8" s="1"/>
  <c r="O10" i="8"/>
  <c r="P10" i="8"/>
  <c r="T10" i="8" s="1"/>
  <c r="Q10" i="8"/>
  <c r="R10" i="8"/>
  <c r="S10" i="8"/>
  <c r="O11" i="8"/>
  <c r="P11" i="8"/>
  <c r="Q11" i="8"/>
  <c r="S11" i="8" s="1"/>
  <c r="R11" i="8"/>
  <c r="T11" i="8" s="1"/>
  <c r="O12" i="8"/>
  <c r="P12" i="8"/>
  <c r="T12" i="8" s="1"/>
  <c r="Q12" i="8"/>
  <c r="R12" i="8"/>
  <c r="S12" i="8"/>
  <c r="O13" i="8"/>
  <c r="P13" i="8"/>
  <c r="Q13" i="8"/>
  <c r="S13" i="8" s="1"/>
  <c r="R13" i="8"/>
  <c r="T13" i="8" s="1"/>
  <c r="O14" i="8"/>
  <c r="P14" i="8"/>
  <c r="T14" i="8" s="1"/>
  <c r="Q14" i="8"/>
  <c r="R14" i="8"/>
  <c r="S14" i="8"/>
  <c r="O15" i="8"/>
  <c r="P15" i="8"/>
  <c r="Q15" i="8"/>
  <c r="S15" i="8" s="1"/>
  <c r="R15" i="8"/>
  <c r="T15" i="8" s="1"/>
  <c r="O16" i="8"/>
  <c r="P16" i="8"/>
  <c r="T16" i="8" s="1"/>
  <c r="Q16" i="8"/>
  <c r="R16" i="8"/>
  <c r="S16" i="8"/>
  <c r="O17" i="8"/>
  <c r="P17" i="8"/>
  <c r="Q17" i="8"/>
  <c r="S17" i="8" s="1"/>
  <c r="R17" i="8"/>
  <c r="T17" i="8" s="1"/>
  <c r="O18" i="8"/>
  <c r="P18" i="8"/>
  <c r="T18" i="8" s="1"/>
  <c r="Q18" i="8"/>
  <c r="R18" i="8"/>
  <c r="S18" i="8"/>
  <c r="O19" i="8"/>
  <c r="P19" i="8"/>
  <c r="Q19" i="8"/>
  <c r="S19" i="8" s="1"/>
  <c r="R19" i="8"/>
  <c r="T19" i="8" s="1"/>
  <c r="O20" i="8"/>
  <c r="P20" i="8"/>
  <c r="T20" i="8" s="1"/>
  <c r="Q20" i="8"/>
  <c r="R20" i="8"/>
  <c r="S20" i="8"/>
  <c r="O21" i="8"/>
  <c r="P21" i="8"/>
  <c r="Q21" i="8"/>
  <c r="S21" i="8" s="1"/>
  <c r="R21" i="8"/>
  <c r="T21" i="8" s="1"/>
  <c r="O22" i="8"/>
  <c r="P22" i="8"/>
  <c r="T22" i="8" s="1"/>
  <c r="Q22" i="8"/>
  <c r="R22" i="8"/>
  <c r="S22" i="8"/>
  <c r="O23" i="8"/>
  <c r="P23" i="8"/>
  <c r="Q23" i="8"/>
  <c r="S23" i="8" s="1"/>
  <c r="R23" i="8"/>
  <c r="T23" i="8" s="1"/>
  <c r="T3" i="8"/>
  <c r="S3" i="8"/>
  <c r="R3" i="8"/>
  <c r="Q3" i="8"/>
  <c r="P3" i="8"/>
  <c r="O3" i="8"/>
  <c r="L23" i="8"/>
  <c r="M23" i="8"/>
  <c r="U253" i="2"/>
  <c r="V253" i="2"/>
  <c r="W253" i="2"/>
  <c r="X253" i="2"/>
  <c r="AA253" i="2" s="1"/>
  <c r="Y253" i="2"/>
  <c r="Z253" i="2"/>
  <c r="AB253" i="2"/>
  <c r="AC253" i="2"/>
  <c r="U254" i="2"/>
  <c r="V254" i="2"/>
  <c r="W254" i="2"/>
  <c r="AC254" i="2" s="1"/>
  <c r="X254" i="2"/>
  <c r="Y254" i="2"/>
  <c r="Z254" i="2"/>
  <c r="AA254" i="2"/>
  <c r="AB254" i="2"/>
  <c r="U255" i="2"/>
  <c r="V255" i="2"/>
  <c r="AB255" i="2" s="1"/>
  <c r="W255" i="2"/>
  <c r="X255" i="2"/>
  <c r="AA255" i="2" s="1"/>
  <c r="Y255" i="2"/>
  <c r="Z255" i="2"/>
  <c r="AC255" i="2" s="1"/>
  <c r="U256" i="2"/>
  <c r="AA256" i="2" s="1"/>
  <c r="V256" i="2"/>
  <c r="AB256" i="2" s="1"/>
  <c r="W256" i="2"/>
  <c r="X256" i="2"/>
  <c r="Y256" i="2"/>
  <c r="Z256" i="2"/>
  <c r="AC256" i="2"/>
  <c r="U257" i="2"/>
  <c r="AA257" i="2" s="1"/>
  <c r="V257" i="2"/>
  <c r="W257" i="2"/>
  <c r="X257" i="2"/>
  <c r="Y257" i="2"/>
  <c r="Z257" i="2"/>
  <c r="AB257" i="2"/>
  <c r="AC257" i="2"/>
  <c r="U258" i="2"/>
  <c r="V258" i="2"/>
  <c r="W258" i="2"/>
  <c r="AC258" i="2" s="1"/>
  <c r="X258" i="2"/>
  <c r="Y258" i="2"/>
  <c r="Z258" i="2"/>
  <c r="AA258" i="2"/>
  <c r="AB258" i="2"/>
  <c r="U259" i="2"/>
  <c r="V259" i="2"/>
  <c r="AB259" i="2" s="1"/>
  <c r="W259" i="2"/>
  <c r="AC259" i="2" s="1"/>
  <c r="X259" i="2"/>
  <c r="Y259" i="2"/>
  <c r="Z259" i="2"/>
  <c r="AA259" i="2"/>
  <c r="U260" i="2"/>
  <c r="AA260" i="2" s="1"/>
  <c r="V260" i="2"/>
  <c r="AB260" i="2" s="1"/>
  <c r="W260" i="2"/>
  <c r="X260" i="2"/>
  <c r="Y260" i="2"/>
  <c r="Z260" i="2"/>
  <c r="AC260" i="2"/>
  <c r="U261" i="2"/>
  <c r="AA261" i="2" s="1"/>
  <c r="V261" i="2"/>
  <c r="W261" i="2"/>
  <c r="X261" i="2"/>
  <c r="Y261" i="2"/>
  <c r="Z261" i="2"/>
  <c r="AB261" i="2"/>
  <c r="AC261" i="2"/>
  <c r="U262" i="2"/>
  <c r="V262" i="2"/>
  <c r="W262" i="2"/>
  <c r="AC262" i="2" s="1"/>
  <c r="X262" i="2"/>
  <c r="Y262" i="2"/>
  <c r="Z262" i="2"/>
  <c r="AA262" i="2"/>
  <c r="AB262" i="2"/>
  <c r="U263" i="2"/>
  <c r="V263" i="2"/>
  <c r="AB263" i="2" s="1"/>
  <c r="W263" i="2"/>
  <c r="AC263" i="2" s="1"/>
  <c r="X263" i="2"/>
  <c r="Y263" i="2"/>
  <c r="Z263" i="2"/>
  <c r="AA263" i="2"/>
  <c r="U264" i="2"/>
  <c r="AA264" i="2" s="1"/>
  <c r="V264" i="2"/>
  <c r="AB264" i="2" s="1"/>
  <c r="W264" i="2"/>
  <c r="X264" i="2"/>
  <c r="Y264" i="2"/>
  <c r="Z264" i="2"/>
  <c r="AC264" i="2"/>
  <c r="U265" i="2"/>
  <c r="AA265" i="2" s="1"/>
  <c r="V265" i="2"/>
  <c r="W265" i="2"/>
  <c r="X265" i="2"/>
  <c r="Y265" i="2"/>
  <c r="Z265" i="2"/>
  <c r="AB265" i="2"/>
  <c r="AC265" i="2"/>
  <c r="U266" i="2"/>
  <c r="V266" i="2"/>
  <c r="W266" i="2"/>
  <c r="AC266" i="2" s="1"/>
  <c r="X266" i="2"/>
  <c r="Y266" i="2"/>
  <c r="Z266" i="2"/>
  <c r="AA266" i="2"/>
  <c r="AB266" i="2"/>
  <c r="U267" i="2"/>
  <c r="V267" i="2"/>
  <c r="AB267" i="2" s="1"/>
  <c r="W267" i="2"/>
  <c r="AC267" i="2" s="1"/>
  <c r="X267" i="2"/>
  <c r="Y267" i="2"/>
  <c r="Z267" i="2"/>
  <c r="AA267" i="2"/>
  <c r="U268" i="2"/>
  <c r="AA268" i="2" s="1"/>
  <c r="V268" i="2"/>
  <c r="AB268" i="2" s="1"/>
  <c r="W268" i="2"/>
  <c r="X268" i="2"/>
  <c r="Y268" i="2"/>
  <c r="Z268" i="2"/>
  <c r="AC268" i="2"/>
  <c r="U269" i="2"/>
  <c r="AA269" i="2" s="1"/>
  <c r="V269" i="2"/>
  <c r="W269" i="2"/>
  <c r="X269" i="2"/>
  <c r="Y269" i="2"/>
  <c r="Z269" i="2"/>
  <c r="AB269" i="2"/>
  <c r="AC269" i="2"/>
  <c r="U270" i="2"/>
  <c r="V270" i="2"/>
  <c r="W270" i="2"/>
  <c r="AC270" i="2" s="1"/>
  <c r="X270" i="2"/>
  <c r="Y270" i="2"/>
  <c r="Z270" i="2"/>
  <c r="AA270" i="2"/>
  <c r="AB270" i="2"/>
  <c r="U271" i="2"/>
  <c r="V271" i="2"/>
  <c r="AB271" i="2" s="1"/>
  <c r="W271" i="2"/>
  <c r="AC271" i="2" s="1"/>
  <c r="X271" i="2"/>
  <c r="Y271" i="2"/>
  <c r="Z271" i="2"/>
  <c r="AA271" i="2"/>
  <c r="U272" i="2"/>
  <c r="AA272" i="2" s="1"/>
  <c r="V272" i="2"/>
  <c r="AB272" i="2" s="1"/>
  <c r="W272" i="2"/>
  <c r="X272" i="2"/>
  <c r="Y272" i="2"/>
  <c r="Z272" i="2"/>
  <c r="AC272" i="2"/>
  <c r="U273" i="2"/>
  <c r="AA273" i="2" s="1"/>
  <c r="V273" i="2"/>
  <c r="W273" i="2"/>
  <c r="X273" i="2"/>
  <c r="Y273" i="2"/>
  <c r="Z273" i="2"/>
  <c r="AB273" i="2"/>
  <c r="AC273" i="2"/>
  <c r="U274" i="2"/>
  <c r="AA274" i="2" s="1"/>
  <c r="V274" i="2"/>
  <c r="W274" i="2"/>
  <c r="X274" i="2"/>
  <c r="Y274" i="2"/>
  <c r="AB274" i="2" s="1"/>
  <c r="Z274" i="2"/>
  <c r="U275" i="2"/>
  <c r="AA275" i="2" s="1"/>
  <c r="V275" i="2"/>
  <c r="AB275" i="2" s="1"/>
  <c r="W275" i="2"/>
  <c r="X275" i="2"/>
  <c r="Y275" i="2"/>
  <c r="Z275" i="2"/>
  <c r="AC275" i="2" s="1"/>
  <c r="U276" i="2"/>
  <c r="AA276" i="2" s="1"/>
  <c r="V276" i="2"/>
  <c r="W276" i="2"/>
  <c r="X276" i="2"/>
  <c r="Y276" i="2"/>
  <c r="AB276" i="2" s="1"/>
  <c r="Z276" i="2"/>
  <c r="AC276" i="2"/>
  <c r="U277" i="2"/>
  <c r="V277" i="2"/>
  <c r="W277" i="2"/>
  <c r="X277" i="2"/>
  <c r="AA277" i="2" s="1"/>
  <c r="Y277" i="2"/>
  <c r="Z277" i="2"/>
  <c r="AB277" i="2"/>
  <c r="AC277" i="2"/>
  <c r="U278" i="2"/>
  <c r="V278" i="2"/>
  <c r="W278" i="2"/>
  <c r="AC278" i="2" s="1"/>
  <c r="X278" i="2"/>
  <c r="Y278" i="2"/>
  <c r="Z278" i="2"/>
  <c r="AA278" i="2"/>
  <c r="AB278" i="2"/>
  <c r="N253" i="2"/>
  <c r="O253" i="2"/>
  <c r="P253" i="2"/>
  <c r="N254" i="2"/>
  <c r="O254" i="2"/>
  <c r="P254" i="2"/>
  <c r="N255" i="2"/>
  <c r="O255" i="2"/>
  <c r="P255" i="2"/>
  <c r="N256" i="2"/>
  <c r="O256" i="2"/>
  <c r="P256" i="2"/>
  <c r="N257" i="2"/>
  <c r="O257" i="2"/>
  <c r="P257" i="2"/>
  <c r="N258" i="2"/>
  <c r="O258" i="2"/>
  <c r="P258" i="2"/>
  <c r="N259" i="2"/>
  <c r="O259" i="2"/>
  <c r="P259" i="2"/>
  <c r="N260" i="2"/>
  <c r="O260" i="2"/>
  <c r="P260" i="2"/>
  <c r="N261" i="2"/>
  <c r="O261" i="2"/>
  <c r="P261" i="2"/>
  <c r="N262" i="2"/>
  <c r="O262" i="2"/>
  <c r="P262" i="2"/>
  <c r="N263" i="2"/>
  <c r="O263" i="2"/>
  <c r="P263" i="2"/>
  <c r="N264" i="2"/>
  <c r="O264" i="2"/>
  <c r="P264" i="2"/>
  <c r="N265" i="2"/>
  <c r="O265" i="2"/>
  <c r="P265" i="2"/>
  <c r="N266" i="2"/>
  <c r="O266" i="2"/>
  <c r="P266" i="2"/>
  <c r="N267" i="2"/>
  <c r="O267" i="2"/>
  <c r="P267" i="2"/>
  <c r="N268" i="2"/>
  <c r="O268" i="2"/>
  <c r="P268" i="2"/>
  <c r="N269" i="2"/>
  <c r="O269" i="2"/>
  <c r="P269" i="2"/>
  <c r="N270" i="2"/>
  <c r="O270" i="2"/>
  <c r="P270" i="2"/>
  <c r="N271" i="2"/>
  <c r="O271" i="2"/>
  <c r="P271" i="2"/>
  <c r="N272" i="2"/>
  <c r="O272" i="2"/>
  <c r="P272" i="2"/>
  <c r="N273" i="2"/>
  <c r="O273" i="2"/>
  <c r="P273" i="2"/>
  <c r="N275" i="2"/>
  <c r="O275" i="2"/>
  <c r="P275" i="2"/>
  <c r="N276" i="2"/>
  <c r="O276" i="2"/>
  <c r="P276" i="2"/>
  <c r="N277" i="2"/>
  <c r="O277" i="2"/>
  <c r="P277" i="2"/>
  <c r="N278" i="2"/>
  <c r="O278" i="2"/>
  <c r="P278" i="2"/>
  <c r="AC274" i="2" l="1"/>
  <c r="U180" i="2"/>
  <c r="AA180" i="2" s="1"/>
  <c r="V180" i="2"/>
  <c r="AB180" i="2" s="1"/>
  <c r="W180" i="2"/>
  <c r="X180" i="2"/>
  <c r="Y180" i="2"/>
  <c r="Z180" i="2"/>
  <c r="AC180" i="2"/>
  <c r="U181" i="2"/>
  <c r="V181" i="2"/>
  <c r="W181" i="2"/>
  <c r="AC181" i="2" s="1"/>
  <c r="X181" i="2"/>
  <c r="AA181" i="2" s="1"/>
  <c r="Y181" i="2"/>
  <c r="Z181" i="2"/>
  <c r="AB181" i="2"/>
  <c r="U182" i="2"/>
  <c r="V182" i="2"/>
  <c r="AB182" i="2" s="1"/>
  <c r="W182" i="2"/>
  <c r="AC182" i="2" s="1"/>
  <c r="X182" i="2"/>
  <c r="Y182" i="2"/>
  <c r="Z182" i="2"/>
  <c r="AA182" i="2"/>
  <c r="U183" i="2"/>
  <c r="AA183" i="2" s="1"/>
  <c r="V183" i="2"/>
  <c r="AB183" i="2" s="1"/>
  <c r="W183" i="2"/>
  <c r="X183" i="2"/>
  <c r="Y183" i="2"/>
  <c r="Z183" i="2"/>
  <c r="AC183" i="2" s="1"/>
  <c r="U184" i="2"/>
  <c r="AA184" i="2" s="1"/>
  <c r="V184" i="2"/>
  <c r="W184" i="2"/>
  <c r="X184" i="2"/>
  <c r="Y184" i="2"/>
  <c r="AB184" i="2" s="1"/>
  <c r="Z184" i="2"/>
  <c r="AC184" i="2"/>
  <c r="U185" i="2"/>
  <c r="V185" i="2"/>
  <c r="W185" i="2"/>
  <c r="AC185" i="2" s="1"/>
  <c r="X185" i="2"/>
  <c r="AA185" i="2" s="1"/>
  <c r="Y185" i="2"/>
  <c r="Z185" i="2"/>
  <c r="AB185" i="2"/>
  <c r="U186" i="2"/>
  <c r="V186" i="2"/>
  <c r="AB186" i="2" s="1"/>
  <c r="W186" i="2"/>
  <c r="AC186" i="2" s="1"/>
  <c r="X186" i="2"/>
  <c r="Y186" i="2"/>
  <c r="Z186" i="2"/>
  <c r="AA186" i="2"/>
  <c r="U187" i="2"/>
  <c r="AA187" i="2" s="1"/>
  <c r="V187" i="2"/>
  <c r="AB187" i="2" s="1"/>
  <c r="W187" i="2"/>
  <c r="X187" i="2"/>
  <c r="Y187" i="2"/>
  <c r="Z187" i="2"/>
  <c r="AC187" i="2" s="1"/>
  <c r="U188" i="2"/>
  <c r="AA188" i="2" s="1"/>
  <c r="V188" i="2"/>
  <c r="W188" i="2"/>
  <c r="X188" i="2"/>
  <c r="Y188" i="2"/>
  <c r="AB188" i="2" s="1"/>
  <c r="Z188" i="2"/>
  <c r="AC188" i="2"/>
  <c r="U189" i="2"/>
  <c r="V189" i="2"/>
  <c r="W189" i="2"/>
  <c r="AC189" i="2" s="1"/>
  <c r="X189" i="2"/>
  <c r="AA189" i="2" s="1"/>
  <c r="Y189" i="2"/>
  <c r="Z189" i="2"/>
  <c r="AB189" i="2"/>
  <c r="U190" i="2"/>
  <c r="V190" i="2"/>
  <c r="AB190" i="2" s="1"/>
  <c r="W190" i="2"/>
  <c r="AC190" i="2" s="1"/>
  <c r="X190" i="2"/>
  <c r="Y190" i="2"/>
  <c r="Z190" i="2"/>
  <c r="AA190" i="2"/>
  <c r="U191" i="2"/>
  <c r="AA191" i="2" s="1"/>
  <c r="V191" i="2"/>
  <c r="AB191" i="2" s="1"/>
  <c r="W191" i="2"/>
  <c r="X191" i="2"/>
  <c r="Y191" i="2"/>
  <c r="Z191" i="2"/>
  <c r="AC191" i="2" s="1"/>
  <c r="U192" i="2"/>
  <c r="AA192" i="2" s="1"/>
  <c r="V192" i="2"/>
  <c r="W192" i="2"/>
  <c r="X192" i="2"/>
  <c r="Y192" i="2"/>
  <c r="AB192" i="2" s="1"/>
  <c r="Z192" i="2"/>
  <c r="AC192" i="2"/>
  <c r="U193" i="2"/>
  <c r="V193" i="2"/>
  <c r="W193" i="2"/>
  <c r="AC193" i="2" s="1"/>
  <c r="X193" i="2"/>
  <c r="AA193" i="2" s="1"/>
  <c r="Y193" i="2"/>
  <c r="Z193" i="2"/>
  <c r="AB193" i="2"/>
  <c r="U194" i="2"/>
  <c r="V194" i="2"/>
  <c r="AB194" i="2" s="1"/>
  <c r="W194" i="2"/>
  <c r="AC194" i="2" s="1"/>
  <c r="X194" i="2"/>
  <c r="Y194" i="2"/>
  <c r="Z194" i="2"/>
  <c r="AA194" i="2"/>
  <c r="U195" i="2"/>
  <c r="AA195" i="2" s="1"/>
  <c r="V195" i="2"/>
  <c r="AB195" i="2" s="1"/>
  <c r="W195" i="2"/>
  <c r="X195" i="2"/>
  <c r="Y195" i="2"/>
  <c r="Z195" i="2"/>
  <c r="AC195" i="2" s="1"/>
  <c r="U196" i="2"/>
  <c r="AA196" i="2" s="1"/>
  <c r="V196" i="2"/>
  <c r="W196" i="2"/>
  <c r="X196" i="2"/>
  <c r="Y196" i="2"/>
  <c r="AB196" i="2" s="1"/>
  <c r="Z196" i="2"/>
  <c r="AC196" i="2"/>
  <c r="U197" i="2"/>
  <c r="V197" i="2"/>
  <c r="W197" i="2"/>
  <c r="AC197" i="2" s="1"/>
  <c r="X197" i="2"/>
  <c r="AA197" i="2" s="1"/>
  <c r="Y197" i="2"/>
  <c r="Z197" i="2"/>
  <c r="AB197" i="2"/>
  <c r="U198" i="2"/>
  <c r="V198" i="2"/>
  <c r="AB198" i="2" s="1"/>
  <c r="W198" i="2"/>
  <c r="AC198" i="2" s="1"/>
  <c r="X198" i="2"/>
  <c r="Y198" i="2"/>
  <c r="Z198" i="2"/>
  <c r="AA198" i="2"/>
  <c r="U199" i="2"/>
  <c r="AA199" i="2" s="1"/>
  <c r="V199" i="2"/>
  <c r="AB199" i="2" s="1"/>
  <c r="W199" i="2"/>
  <c r="X199" i="2"/>
  <c r="Y199" i="2"/>
  <c r="Z199" i="2"/>
  <c r="AC199" i="2" s="1"/>
  <c r="U200" i="2"/>
  <c r="AA200" i="2" s="1"/>
  <c r="V200" i="2"/>
  <c r="W200" i="2"/>
  <c r="X200" i="2"/>
  <c r="Y200" i="2"/>
  <c r="AB200" i="2" s="1"/>
  <c r="Z200" i="2"/>
  <c r="AC200" i="2"/>
  <c r="U201" i="2"/>
  <c r="V201" i="2"/>
  <c r="W201" i="2"/>
  <c r="AC201" i="2" s="1"/>
  <c r="X201" i="2"/>
  <c r="AA201" i="2" s="1"/>
  <c r="Y201" i="2"/>
  <c r="Z201" i="2"/>
  <c r="AB201" i="2"/>
  <c r="U202" i="2"/>
  <c r="V202" i="2"/>
  <c r="AB202" i="2" s="1"/>
  <c r="W202" i="2"/>
  <c r="AC202" i="2" s="1"/>
  <c r="X202" i="2"/>
  <c r="Y202" i="2"/>
  <c r="Z202" i="2"/>
  <c r="AA202" i="2"/>
  <c r="U203" i="2"/>
  <c r="AA203" i="2" s="1"/>
  <c r="V203" i="2"/>
  <c r="AB203" i="2" s="1"/>
  <c r="W203" i="2"/>
  <c r="X203" i="2"/>
  <c r="Y203" i="2"/>
  <c r="Z203" i="2"/>
  <c r="AC203" i="2" s="1"/>
  <c r="U204" i="2"/>
  <c r="AA204" i="2" s="1"/>
  <c r="V204" i="2"/>
  <c r="W204" i="2"/>
  <c r="X204" i="2"/>
  <c r="Y204" i="2"/>
  <c r="AB204" i="2" s="1"/>
  <c r="Z204" i="2"/>
  <c r="AC204" i="2"/>
  <c r="U205" i="2"/>
  <c r="V205" i="2"/>
  <c r="W205" i="2"/>
  <c r="AC205" i="2" s="1"/>
  <c r="X205" i="2"/>
  <c r="AA205" i="2" s="1"/>
  <c r="Y205" i="2"/>
  <c r="Z205" i="2"/>
  <c r="AB205" i="2"/>
  <c r="U206" i="2"/>
  <c r="V206" i="2"/>
  <c r="AB206" i="2" s="1"/>
  <c r="W206" i="2"/>
  <c r="AC206" i="2" s="1"/>
  <c r="X206" i="2"/>
  <c r="Y206" i="2"/>
  <c r="Z206" i="2"/>
  <c r="AA206" i="2"/>
  <c r="U207" i="2"/>
  <c r="AA207" i="2" s="1"/>
  <c r="V207" i="2"/>
  <c r="AB207" i="2" s="1"/>
  <c r="W207" i="2"/>
  <c r="X207" i="2"/>
  <c r="Y207" i="2"/>
  <c r="Z207" i="2"/>
  <c r="AC207" i="2" s="1"/>
  <c r="U208" i="2"/>
  <c r="AA208" i="2" s="1"/>
  <c r="V208" i="2"/>
  <c r="W208" i="2"/>
  <c r="X208" i="2"/>
  <c r="Y208" i="2"/>
  <c r="AB208" i="2" s="1"/>
  <c r="Z208" i="2"/>
  <c r="AC208" i="2"/>
  <c r="U209" i="2"/>
  <c r="V209" i="2"/>
  <c r="W209" i="2"/>
  <c r="AC209" i="2" s="1"/>
  <c r="X209" i="2"/>
  <c r="AA209" i="2" s="1"/>
  <c r="Y209" i="2"/>
  <c r="Z209" i="2"/>
  <c r="AB209" i="2"/>
  <c r="U210" i="2"/>
  <c r="V210" i="2"/>
  <c r="AB210" i="2" s="1"/>
  <c r="W210" i="2"/>
  <c r="AC210" i="2" s="1"/>
  <c r="X210" i="2"/>
  <c r="Y210" i="2"/>
  <c r="Z210" i="2"/>
  <c r="AA210" i="2"/>
  <c r="U211" i="2"/>
  <c r="AA211" i="2" s="1"/>
  <c r="V211" i="2"/>
  <c r="AB211" i="2" s="1"/>
  <c r="W211" i="2"/>
  <c r="X211" i="2"/>
  <c r="Y211" i="2"/>
  <c r="Z211" i="2"/>
  <c r="AC211" i="2" s="1"/>
  <c r="U212" i="2"/>
  <c r="AA212" i="2" s="1"/>
  <c r="V212" i="2"/>
  <c r="W212" i="2"/>
  <c r="X212" i="2"/>
  <c r="Y212" i="2"/>
  <c r="AB212" i="2" s="1"/>
  <c r="Z212" i="2"/>
  <c r="AC212" i="2"/>
  <c r="U213" i="2"/>
  <c r="V213" i="2"/>
  <c r="W213" i="2"/>
  <c r="AC213" i="2" s="1"/>
  <c r="X213" i="2"/>
  <c r="AA213" i="2" s="1"/>
  <c r="Y213" i="2"/>
  <c r="Z213" i="2"/>
  <c r="AB213" i="2"/>
  <c r="U214" i="2"/>
  <c r="V214" i="2"/>
  <c r="AB214" i="2" s="1"/>
  <c r="W214" i="2"/>
  <c r="AC214" i="2" s="1"/>
  <c r="X214" i="2"/>
  <c r="Y214" i="2"/>
  <c r="Z214" i="2"/>
  <c r="AA214" i="2"/>
  <c r="U215" i="2"/>
  <c r="AA215" i="2" s="1"/>
  <c r="V215" i="2"/>
  <c r="AB215" i="2" s="1"/>
  <c r="W215" i="2"/>
  <c r="X215" i="2"/>
  <c r="Y215" i="2"/>
  <c r="Z215" i="2"/>
  <c r="AC215" i="2" s="1"/>
  <c r="U216" i="2"/>
  <c r="AA216" i="2" s="1"/>
  <c r="V216" i="2"/>
  <c r="W216" i="2"/>
  <c r="X216" i="2"/>
  <c r="Y216" i="2"/>
  <c r="AB216" i="2" s="1"/>
  <c r="Z216" i="2"/>
  <c r="AC216" i="2"/>
  <c r="U217" i="2"/>
  <c r="V217" i="2"/>
  <c r="W217" i="2"/>
  <c r="AC217" i="2" s="1"/>
  <c r="X217" i="2"/>
  <c r="AA217" i="2" s="1"/>
  <c r="Y217" i="2"/>
  <c r="Z217" i="2"/>
  <c r="AB217" i="2"/>
  <c r="U218" i="2"/>
  <c r="V218" i="2"/>
  <c r="AB218" i="2" s="1"/>
  <c r="W218" i="2"/>
  <c r="AC218" i="2" s="1"/>
  <c r="X218" i="2"/>
  <c r="Y218" i="2"/>
  <c r="Z218" i="2"/>
  <c r="AA218" i="2"/>
  <c r="U219" i="2"/>
  <c r="AA219" i="2" s="1"/>
  <c r="V219" i="2"/>
  <c r="AB219" i="2" s="1"/>
  <c r="W219" i="2"/>
  <c r="X219" i="2"/>
  <c r="Y219" i="2"/>
  <c r="Z219" i="2"/>
  <c r="AC219" i="2" s="1"/>
  <c r="U220" i="2"/>
  <c r="AA220" i="2" s="1"/>
  <c r="V220" i="2"/>
  <c r="W220" i="2"/>
  <c r="X220" i="2"/>
  <c r="Y220" i="2"/>
  <c r="AB220" i="2" s="1"/>
  <c r="Z220" i="2"/>
  <c r="AC220" i="2"/>
  <c r="U221" i="2"/>
  <c r="V221" i="2"/>
  <c r="W221" i="2"/>
  <c r="AC221" i="2" s="1"/>
  <c r="X221" i="2"/>
  <c r="AA221" i="2" s="1"/>
  <c r="Y221" i="2"/>
  <c r="Z221" i="2"/>
  <c r="AB221" i="2"/>
  <c r="U222" i="2"/>
  <c r="V222" i="2"/>
  <c r="AB222" i="2" s="1"/>
  <c r="W222" i="2"/>
  <c r="AC222" i="2" s="1"/>
  <c r="X222" i="2"/>
  <c r="Y222" i="2"/>
  <c r="Z222" i="2"/>
  <c r="AA222" i="2"/>
  <c r="U223" i="2"/>
  <c r="AA223" i="2" s="1"/>
  <c r="V223" i="2"/>
  <c r="AB223" i="2" s="1"/>
  <c r="W223" i="2"/>
  <c r="X223" i="2"/>
  <c r="Y223" i="2"/>
  <c r="Z223" i="2"/>
  <c r="AC223" i="2" s="1"/>
  <c r="U224" i="2"/>
  <c r="AA224" i="2" s="1"/>
  <c r="V224" i="2"/>
  <c r="W224" i="2"/>
  <c r="X224" i="2"/>
  <c r="Y224" i="2"/>
  <c r="AB224" i="2" s="1"/>
  <c r="Z224" i="2"/>
  <c r="AC224" i="2"/>
  <c r="U225" i="2"/>
  <c r="V225" i="2"/>
  <c r="W225" i="2"/>
  <c r="AC225" i="2" s="1"/>
  <c r="X225" i="2"/>
  <c r="AA225" i="2" s="1"/>
  <c r="Y225" i="2"/>
  <c r="Z225" i="2"/>
  <c r="AB225" i="2"/>
  <c r="U226" i="2"/>
  <c r="V226" i="2"/>
  <c r="AB226" i="2" s="1"/>
  <c r="W226" i="2"/>
  <c r="AC226" i="2" s="1"/>
  <c r="X226" i="2"/>
  <c r="Y226" i="2"/>
  <c r="Z226" i="2"/>
  <c r="AA226" i="2"/>
  <c r="U227" i="2"/>
  <c r="AA227" i="2" s="1"/>
  <c r="V227" i="2"/>
  <c r="AB227" i="2" s="1"/>
  <c r="W227" i="2"/>
  <c r="X227" i="2"/>
  <c r="Y227" i="2"/>
  <c r="Z227" i="2"/>
  <c r="AC227" i="2" s="1"/>
  <c r="U228" i="2"/>
  <c r="AA228" i="2" s="1"/>
  <c r="V228" i="2"/>
  <c r="W228" i="2"/>
  <c r="X228" i="2"/>
  <c r="Y228" i="2"/>
  <c r="AB228" i="2" s="1"/>
  <c r="Z228" i="2"/>
  <c r="AC228" i="2"/>
  <c r="U229" i="2"/>
  <c r="V229" i="2"/>
  <c r="W229" i="2"/>
  <c r="AC229" i="2" s="1"/>
  <c r="X229" i="2"/>
  <c r="AA229" i="2" s="1"/>
  <c r="Y229" i="2"/>
  <c r="Z229" i="2"/>
  <c r="AB229" i="2"/>
  <c r="U230" i="2"/>
  <c r="V230" i="2"/>
  <c r="AB230" i="2" s="1"/>
  <c r="W230" i="2"/>
  <c r="AC230" i="2" s="1"/>
  <c r="X230" i="2"/>
  <c r="Y230" i="2"/>
  <c r="Z230" i="2"/>
  <c r="AA230" i="2"/>
  <c r="U231" i="2"/>
  <c r="AA231" i="2" s="1"/>
  <c r="V231" i="2"/>
  <c r="AB231" i="2" s="1"/>
  <c r="W231" i="2"/>
  <c r="X231" i="2"/>
  <c r="Y231" i="2"/>
  <c r="Z231" i="2"/>
  <c r="AC231" i="2" s="1"/>
  <c r="U232" i="2"/>
  <c r="AA232" i="2" s="1"/>
  <c r="V232" i="2"/>
  <c r="W232" i="2"/>
  <c r="X232" i="2"/>
  <c r="Y232" i="2"/>
  <c r="AB232" i="2" s="1"/>
  <c r="Z232" i="2"/>
  <c r="AC232" i="2"/>
  <c r="U233" i="2"/>
  <c r="V233" i="2"/>
  <c r="W233" i="2"/>
  <c r="AC233" i="2" s="1"/>
  <c r="X233" i="2"/>
  <c r="AA233" i="2" s="1"/>
  <c r="Y233" i="2"/>
  <c r="Z233" i="2"/>
  <c r="AB233" i="2"/>
  <c r="U234" i="2"/>
  <c r="V234" i="2"/>
  <c r="AB234" i="2" s="1"/>
  <c r="W234" i="2"/>
  <c r="AC234" i="2" s="1"/>
  <c r="X234" i="2"/>
  <c r="Y234" i="2"/>
  <c r="Z234" i="2"/>
  <c r="AA234" i="2"/>
  <c r="U235" i="2"/>
  <c r="AA235" i="2" s="1"/>
  <c r="V235" i="2"/>
  <c r="AB235" i="2" s="1"/>
  <c r="W235" i="2"/>
  <c r="X235" i="2"/>
  <c r="Y235" i="2"/>
  <c r="Z235" i="2"/>
  <c r="AC235" i="2" s="1"/>
  <c r="U236" i="2"/>
  <c r="AA236" i="2" s="1"/>
  <c r="V236" i="2"/>
  <c r="W236" i="2"/>
  <c r="X236" i="2"/>
  <c r="Y236" i="2"/>
  <c r="AB236" i="2" s="1"/>
  <c r="Z236" i="2"/>
  <c r="AC236" i="2"/>
  <c r="U237" i="2"/>
  <c r="V237" i="2"/>
  <c r="W237" i="2"/>
  <c r="AC237" i="2" s="1"/>
  <c r="X237" i="2"/>
  <c r="AA237" i="2" s="1"/>
  <c r="Y237" i="2"/>
  <c r="Z237" i="2"/>
  <c r="AB237" i="2"/>
  <c r="U238" i="2"/>
  <c r="V238" i="2"/>
  <c r="AB238" i="2" s="1"/>
  <c r="W238" i="2"/>
  <c r="AC238" i="2" s="1"/>
  <c r="X238" i="2"/>
  <c r="Y238" i="2"/>
  <c r="Z238" i="2"/>
  <c r="AA238" i="2"/>
  <c r="U239" i="2"/>
  <c r="AA239" i="2" s="1"/>
  <c r="V239" i="2"/>
  <c r="AB239" i="2" s="1"/>
  <c r="W239" i="2"/>
  <c r="X239" i="2"/>
  <c r="Y239" i="2"/>
  <c r="Z239" i="2"/>
  <c r="AC239" i="2" s="1"/>
  <c r="U240" i="2"/>
  <c r="AA240" i="2" s="1"/>
  <c r="V240" i="2"/>
  <c r="W240" i="2"/>
  <c r="X240" i="2"/>
  <c r="Y240" i="2"/>
  <c r="AB240" i="2" s="1"/>
  <c r="Z240" i="2"/>
  <c r="AC240" i="2"/>
  <c r="U241" i="2"/>
  <c r="V241" i="2"/>
  <c r="W241" i="2"/>
  <c r="AC241" i="2" s="1"/>
  <c r="X241" i="2"/>
  <c r="AA241" i="2" s="1"/>
  <c r="Y241" i="2"/>
  <c r="Z241" i="2"/>
  <c r="AB241" i="2"/>
  <c r="U242" i="2"/>
  <c r="V242" i="2"/>
  <c r="AB242" i="2" s="1"/>
  <c r="W242" i="2"/>
  <c r="AC242" i="2" s="1"/>
  <c r="X242" i="2"/>
  <c r="Y242" i="2"/>
  <c r="Z242" i="2"/>
  <c r="AA242" i="2"/>
  <c r="U243" i="2"/>
  <c r="AA243" i="2" s="1"/>
  <c r="V243" i="2"/>
  <c r="AB243" i="2" s="1"/>
  <c r="W243" i="2"/>
  <c r="X243" i="2"/>
  <c r="Y243" i="2"/>
  <c r="Z243" i="2"/>
  <c r="AC243" i="2" s="1"/>
  <c r="U244" i="2"/>
  <c r="AA244" i="2" s="1"/>
  <c r="V244" i="2"/>
  <c r="W244" i="2"/>
  <c r="X244" i="2"/>
  <c r="Y244" i="2"/>
  <c r="AB244" i="2" s="1"/>
  <c r="Z244" i="2"/>
  <c r="AC244" i="2"/>
  <c r="U245" i="2"/>
  <c r="V245" i="2"/>
  <c r="W245" i="2"/>
  <c r="AC245" i="2" s="1"/>
  <c r="X245" i="2"/>
  <c r="AA245" i="2" s="1"/>
  <c r="Y245" i="2"/>
  <c r="Z245" i="2"/>
  <c r="AB245" i="2"/>
  <c r="U246" i="2"/>
  <c r="V246" i="2"/>
  <c r="AB246" i="2" s="1"/>
  <c r="W246" i="2"/>
  <c r="AC246" i="2" s="1"/>
  <c r="X246" i="2"/>
  <c r="Y246" i="2"/>
  <c r="Z246" i="2"/>
  <c r="AA246" i="2"/>
  <c r="U247" i="2"/>
  <c r="AA247" i="2" s="1"/>
  <c r="V247" i="2"/>
  <c r="AB247" i="2" s="1"/>
  <c r="W247" i="2"/>
  <c r="X247" i="2"/>
  <c r="Y247" i="2"/>
  <c r="Z247" i="2"/>
  <c r="AC247" i="2" s="1"/>
  <c r="U248" i="2"/>
  <c r="AA248" i="2" s="1"/>
  <c r="V248" i="2"/>
  <c r="W248" i="2"/>
  <c r="X248" i="2"/>
  <c r="Y248" i="2"/>
  <c r="AB248" i="2" s="1"/>
  <c r="Z248" i="2"/>
  <c r="AC248" i="2"/>
  <c r="U249" i="2"/>
  <c r="V249" i="2"/>
  <c r="W249" i="2"/>
  <c r="AC249" i="2" s="1"/>
  <c r="X249" i="2"/>
  <c r="AA249" i="2" s="1"/>
  <c r="Y249" i="2"/>
  <c r="Z249" i="2"/>
  <c r="AB249" i="2"/>
  <c r="U250" i="2"/>
  <c r="V250" i="2"/>
  <c r="AB250" i="2" s="1"/>
  <c r="W250" i="2"/>
  <c r="AC250" i="2" s="1"/>
  <c r="X250" i="2"/>
  <c r="Y250" i="2"/>
  <c r="Z250" i="2"/>
  <c r="AA250" i="2"/>
  <c r="U251" i="2"/>
  <c r="AA251" i="2" s="1"/>
  <c r="V251" i="2"/>
  <c r="AB251" i="2" s="1"/>
  <c r="W251" i="2"/>
  <c r="X251" i="2"/>
  <c r="Y251" i="2"/>
  <c r="Z251" i="2"/>
  <c r="AC251" i="2" s="1"/>
  <c r="U252" i="2"/>
  <c r="AA252" i="2" s="1"/>
  <c r="V252" i="2"/>
  <c r="W252" i="2"/>
  <c r="X252" i="2"/>
  <c r="Y252" i="2"/>
  <c r="AB252" i="2" s="1"/>
  <c r="Z252" i="2"/>
  <c r="AC252" i="2"/>
  <c r="U171" i="2"/>
  <c r="V171" i="2"/>
  <c r="W171" i="2"/>
  <c r="X171" i="2"/>
  <c r="AA171" i="2" s="1"/>
  <c r="Y171" i="2"/>
  <c r="Z171" i="2"/>
  <c r="AB171" i="2"/>
  <c r="AC171" i="2"/>
  <c r="U172" i="2"/>
  <c r="V172" i="2"/>
  <c r="W172" i="2"/>
  <c r="X172" i="2"/>
  <c r="AA172" i="2" s="1"/>
  <c r="Y172" i="2"/>
  <c r="AB172" i="2" s="1"/>
  <c r="Z172" i="2"/>
  <c r="U173" i="2"/>
  <c r="V173" i="2"/>
  <c r="AB173" i="2" s="1"/>
  <c r="W173" i="2"/>
  <c r="AC173" i="2" s="1"/>
  <c r="X173" i="2"/>
  <c r="Y173" i="2"/>
  <c r="Z173" i="2"/>
  <c r="AA173" i="2"/>
  <c r="U174" i="2"/>
  <c r="AA174" i="2" s="1"/>
  <c r="V174" i="2"/>
  <c r="AB174" i="2" s="1"/>
  <c r="W174" i="2"/>
  <c r="X174" i="2"/>
  <c r="Y174" i="2"/>
  <c r="Z174" i="2"/>
  <c r="AC174" i="2"/>
  <c r="U175" i="2"/>
  <c r="AA175" i="2" s="1"/>
  <c r="V175" i="2"/>
  <c r="W175" i="2"/>
  <c r="X175" i="2"/>
  <c r="Y175" i="2"/>
  <c r="Z175" i="2"/>
  <c r="AB175" i="2"/>
  <c r="AC175" i="2"/>
  <c r="U176" i="2"/>
  <c r="V176" i="2"/>
  <c r="W176" i="2"/>
  <c r="AC176" i="2" s="1"/>
  <c r="X176" i="2"/>
  <c r="Y176" i="2"/>
  <c r="Z176" i="2"/>
  <c r="AA176" i="2"/>
  <c r="AB176" i="2"/>
  <c r="U177" i="2"/>
  <c r="V177" i="2"/>
  <c r="AB177" i="2" s="1"/>
  <c r="W177" i="2"/>
  <c r="AC177" i="2" s="1"/>
  <c r="X177" i="2"/>
  <c r="Y177" i="2"/>
  <c r="Z177" i="2"/>
  <c r="AA177" i="2"/>
  <c r="U178" i="2"/>
  <c r="AA178" i="2" s="1"/>
  <c r="V178" i="2"/>
  <c r="AB178" i="2" s="1"/>
  <c r="W178" i="2"/>
  <c r="X178" i="2"/>
  <c r="Y178" i="2"/>
  <c r="Z178" i="2"/>
  <c r="AC178" i="2"/>
  <c r="U179" i="2"/>
  <c r="V179" i="2"/>
  <c r="W179" i="2"/>
  <c r="X179" i="2"/>
  <c r="Y179" i="2"/>
  <c r="Z179" i="2"/>
  <c r="AC179" i="2" s="1"/>
  <c r="AC170" i="2"/>
  <c r="AB170" i="2"/>
  <c r="AA170" i="2"/>
  <c r="Z170" i="2"/>
  <c r="Y170" i="2"/>
  <c r="X170" i="2"/>
  <c r="W170" i="2"/>
  <c r="V170" i="2"/>
  <c r="U170" i="2"/>
  <c r="AB179" i="2" l="1"/>
  <c r="AA179" i="2"/>
  <c r="AC172" i="2"/>
  <c r="L22" i="8" l="1"/>
  <c r="M22" i="8"/>
  <c r="L21" i="8" l="1"/>
  <c r="M21" i="8"/>
  <c r="D239" i="2" l="1"/>
  <c r="L20" i="8" l="1"/>
  <c r="M20" i="8"/>
  <c r="L19" i="8" l="1"/>
  <c r="M19" i="8"/>
  <c r="L18" i="8" l="1"/>
  <c r="M18" i="8"/>
  <c r="L17" i="8" l="1"/>
  <c r="M17" i="8"/>
  <c r="L4" i="8"/>
  <c r="M4" i="8"/>
  <c r="L5" i="8"/>
  <c r="M5" i="8"/>
  <c r="L6" i="8"/>
  <c r="M6" i="8"/>
  <c r="L7" i="8"/>
  <c r="M7" i="8"/>
  <c r="L8" i="8"/>
  <c r="M8" i="8"/>
  <c r="L9" i="8"/>
  <c r="M9" i="8"/>
  <c r="L10" i="8"/>
  <c r="M10" i="8"/>
  <c r="L11" i="8"/>
  <c r="M11" i="8"/>
  <c r="L12" i="8"/>
  <c r="M12" i="8"/>
  <c r="L13" i="8"/>
  <c r="M13" i="8"/>
  <c r="L14" i="8"/>
  <c r="M14" i="8"/>
  <c r="L15" i="8"/>
  <c r="M15" i="8"/>
  <c r="L16" i="8"/>
  <c r="M16" i="8"/>
  <c r="M3" i="8"/>
  <c r="L3" i="8"/>
  <c r="D13" i="2" l="1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B3" i="11"/>
  <c r="C3" i="11"/>
  <c r="D3" i="11"/>
  <c r="E3" i="11" s="1"/>
  <c r="A4" i="11"/>
  <c r="B4" i="11"/>
  <c r="C4" i="11"/>
  <c r="D4" i="11"/>
  <c r="F4" i="11" s="1"/>
  <c r="A5" i="11"/>
  <c r="B5" i="11"/>
  <c r="C5" i="11"/>
  <c r="D5" i="11"/>
  <c r="A6" i="11"/>
  <c r="B6" i="11"/>
  <c r="C6" i="11"/>
  <c r="D6" i="11"/>
  <c r="A7" i="11"/>
  <c r="B7" i="11"/>
  <c r="C7" i="11"/>
  <c r="D7" i="11"/>
  <c r="A8" i="11"/>
  <c r="B8" i="11"/>
  <c r="C8" i="11"/>
  <c r="D8" i="11"/>
  <c r="A9" i="11"/>
  <c r="B9" i="11"/>
  <c r="C9" i="11"/>
  <c r="D9" i="11"/>
  <c r="A10" i="11"/>
  <c r="B10" i="11"/>
  <c r="C10" i="11"/>
  <c r="D10" i="11"/>
  <c r="A11" i="11"/>
  <c r="B11" i="11"/>
  <c r="D11" i="11" s="1"/>
  <c r="F11" i="11" s="1"/>
  <c r="C11" i="1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B18" i="11"/>
  <c r="D18" i="11" s="1"/>
  <c r="C18" i="11"/>
  <c r="A19" i="11"/>
  <c r="B19" i="11"/>
  <c r="D19" i="11" s="1"/>
  <c r="C19" i="11"/>
  <c r="A20" i="11"/>
  <c r="B20" i="11"/>
  <c r="D20" i="11" s="1"/>
  <c r="C20" i="1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H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/>
  <c r="A39" i="11"/>
  <c r="C39" i="11" s="1"/>
  <c r="B39" i="11"/>
  <c r="D39" i="11"/>
  <c r="A40" i="11"/>
  <c r="C40" i="11" s="1"/>
  <c r="B40" i="11"/>
  <c r="D40" i="11"/>
  <c r="A41" i="11"/>
  <c r="C41" i="11" s="1"/>
  <c r="B41" i="11"/>
  <c r="D41" i="11"/>
  <c r="A42" i="11"/>
  <c r="C42" i="11" s="1"/>
  <c r="B42" i="11"/>
  <c r="D42" i="11"/>
  <c r="A43" i="11"/>
  <c r="C43" i="11" s="1"/>
  <c r="B43" i="11"/>
  <c r="D43" i="11"/>
  <c r="A44" i="11"/>
  <c r="C44" i="11" s="1"/>
  <c r="B44" i="11"/>
  <c r="D44" i="11"/>
  <c r="A45" i="11"/>
  <c r="C45" i="11" s="1"/>
  <c r="B45" i="11"/>
  <c r="D45" i="11"/>
  <c r="A46" i="11"/>
  <c r="C46" i="11" s="1"/>
  <c r="B46" i="11"/>
  <c r="D46" i="11"/>
  <c r="A47" i="11"/>
  <c r="C47" i="11" s="1"/>
  <c r="B47" i="11"/>
  <c r="D47" i="11"/>
  <c r="A48" i="11"/>
  <c r="C48" i="11" s="1"/>
  <c r="B48" i="11"/>
  <c r="D48" i="11"/>
  <c r="A49" i="11"/>
  <c r="C49" i="11" s="1"/>
  <c r="B49" i="11"/>
  <c r="D49" i="11"/>
  <c r="A50" i="11"/>
  <c r="C50" i="11" s="1"/>
  <c r="B50" i="11"/>
  <c r="D50" i="11"/>
  <c r="A51" i="11"/>
  <c r="C51" i="11" s="1"/>
  <c r="B51" i="11"/>
  <c r="D51" i="11"/>
  <c r="A52" i="11"/>
  <c r="C52" i="11" s="1"/>
  <c r="B52" i="11"/>
  <c r="D52" i="11"/>
  <c r="A53" i="11"/>
  <c r="C53" i="11" s="1"/>
  <c r="B53" i="11"/>
  <c r="D53" i="11"/>
  <c r="A54" i="11"/>
  <c r="C54" i="11" s="1"/>
  <c r="B54" i="11"/>
  <c r="D54" i="11"/>
  <c r="A55" i="11"/>
  <c r="C55" i="11" s="1"/>
  <c r="B55" i="11"/>
  <c r="D55" i="11"/>
  <c r="A56" i="11"/>
  <c r="C56" i="11" s="1"/>
  <c r="B56" i="11"/>
  <c r="D56" i="11"/>
  <c r="A57" i="11"/>
  <c r="C57" i="11" s="1"/>
  <c r="B57" i="11"/>
  <c r="D57" i="11"/>
  <c r="A58" i="11"/>
  <c r="C58" i="11" s="1"/>
  <c r="B58" i="11"/>
  <c r="D58" i="11"/>
  <c r="A59" i="11"/>
  <c r="C59" i="11" s="1"/>
  <c r="B59" i="11"/>
  <c r="D59" i="11"/>
  <c r="A60" i="11"/>
  <c r="C60" i="11" s="1"/>
  <c r="B60" i="11"/>
  <c r="D60" i="11"/>
  <c r="A61" i="11"/>
  <c r="C61" i="11" s="1"/>
  <c r="B61" i="11"/>
  <c r="D61" i="11"/>
  <c r="A62" i="11"/>
  <c r="C62" i="11" s="1"/>
  <c r="B62" i="11"/>
  <c r="D62" i="11"/>
  <c r="A63" i="11"/>
  <c r="C63" i="11" s="1"/>
  <c r="B63" i="11"/>
  <c r="D63" i="11"/>
  <c r="A64" i="11"/>
  <c r="C64" i="11" s="1"/>
  <c r="B64" i="11"/>
  <c r="D64" i="11"/>
  <c r="A65" i="11"/>
  <c r="C65" i="11" s="1"/>
  <c r="B65" i="11"/>
  <c r="D65" i="11"/>
  <c r="A66" i="11"/>
  <c r="C66" i="11" s="1"/>
  <c r="B66" i="11"/>
  <c r="D66" i="11"/>
  <c r="A67" i="11"/>
  <c r="C67" i="11" s="1"/>
  <c r="B67" i="11"/>
  <c r="D67" i="11"/>
  <c r="A68" i="11"/>
  <c r="C68" i="11" s="1"/>
  <c r="B68" i="11"/>
  <c r="D68" i="11"/>
  <c r="A69" i="11"/>
  <c r="C69" i="11" s="1"/>
  <c r="B69" i="11"/>
  <c r="D69" i="11"/>
  <c r="A70" i="11"/>
  <c r="B70" i="11"/>
  <c r="C70" i="11"/>
  <c r="D70" i="11"/>
  <c r="A71" i="11"/>
  <c r="B71" i="11"/>
  <c r="C71" i="11"/>
  <c r="D71" i="11"/>
  <c r="A72" i="11"/>
  <c r="B72" i="11"/>
  <c r="C72" i="11"/>
  <c r="D72" i="11"/>
  <c r="A73" i="11"/>
  <c r="B73" i="11"/>
  <c r="C73" i="11"/>
  <c r="D73" i="11"/>
  <c r="A74" i="11"/>
  <c r="B74" i="11"/>
  <c r="C74" i="11"/>
  <c r="D74" i="11"/>
  <c r="A75" i="11"/>
  <c r="B75" i="11"/>
  <c r="C75" i="11"/>
  <c r="D75" i="11"/>
  <c r="A76" i="11"/>
  <c r="B76" i="11"/>
  <c r="C76" i="11"/>
  <c r="D76" i="11"/>
  <c r="A77" i="11"/>
  <c r="B77" i="11"/>
  <c r="C77" i="11"/>
  <c r="D77" i="11"/>
  <c r="A78" i="11"/>
  <c r="B78" i="11"/>
  <c r="C78" i="11"/>
  <c r="D78" i="11"/>
  <c r="A79" i="11"/>
  <c r="B79" i="11"/>
  <c r="C79" i="11"/>
  <c r="D79" i="11"/>
  <c r="A80" i="11"/>
  <c r="B80" i="11"/>
  <c r="C80" i="11"/>
  <c r="D80" i="11"/>
  <c r="A81" i="11"/>
  <c r="B81" i="11"/>
  <c r="C81" i="11"/>
  <c r="D81" i="11"/>
  <c r="A82" i="11"/>
  <c r="B82" i="11"/>
  <c r="C82" i="11"/>
  <c r="D82" i="11"/>
  <c r="A83" i="11"/>
  <c r="B83" i="11"/>
  <c r="C83" i="11"/>
  <c r="D83" i="11"/>
  <c r="A84" i="11"/>
  <c r="B84" i="11"/>
  <c r="C84" i="11"/>
  <c r="D84" i="11"/>
  <c r="A85" i="11"/>
  <c r="B85" i="11"/>
  <c r="C85" i="11"/>
  <c r="D85" i="11"/>
  <c r="A86" i="11"/>
  <c r="B86" i="11"/>
  <c r="C86" i="11"/>
  <c r="D86" i="11"/>
  <c r="A87" i="11"/>
  <c r="B87" i="11"/>
  <c r="C87" i="11"/>
  <c r="D87" i="11"/>
  <c r="A88" i="11"/>
  <c r="B88" i="11"/>
  <c r="C88" i="11"/>
  <c r="D88" i="11"/>
  <c r="A89" i="11"/>
  <c r="B89" i="11"/>
  <c r="C89" i="11"/>
  <c r="D89" i="11"/>
  <c r="A90" i="11"/>
  <c r="B90" i="11"/>
  <c r="C90" i="11"/>
  <c r="D90" i="11"/>
  <c r="A91" i="11"/>
  <c r="B91" i="11"/>
  <c r="C91" i="11"/>
  <c r="D91" i="11"/>
  <c r="A92" i="11"/>
  <c r="B92" i="11"/>
  <c r="C92" i="11"/>
  <c r="D92" i="11"/>
  <c r="A93" i="11"/>
  <c r="B93" i="11"/>
  <c r="C93" i="11"/>
  <c r="D93" i="11"/>
  <c r="A94" i="11"/>
  <c r="B94" i="11"/>
  <c r="C94" i="11"/>
  <c r="D94" i="11"/>
  <c r="A95" i="11"/>
  <c r="B95" i="11"/>
  <c r="C95" i="11"/>
  <c r="D95" i="11"/>
  <c r="A96" i="11"/>
  <c r="B96" i="11"/>
  <c r="C96" i="11"/>
  <c r="D96" i="11"/>
  <c r="A97" i="11"/>
  <c r="B97" i="11"/>
  <c r="C97" i="11"/>
  <c r="D97" i="11"/>
  <c r="A98" i="11"/>
  <c r="B98" i="11"/>
  <c r="C98" i="11"/>
  <c r="D98" i="11"/>
  <c r="A99" i="11"/>
  <c r="B99" i="11"/>
  <c r="C99" i="11"/>
  <c r="D99" i="11"/>
  <c r="A100" i="11"/>
  <c r="B100" i="11"/>
  <c r="C100" i="11"/>
  <c r="D100" i="11"/>
  <c r="A101" i="11"/>
  <c r="B101" i="11"/>
  <c r="C101" i="11"/>
  <c r="D101" i="11"/>
  <c r="A102" i="11"/>
  <c r="B102" i="11"/>
  <c r="C102" i="11"/>
  <c r="D102" i="11"/>
  <c r="A103" i="11"/>
  <c r="B103" i="11"/>
  <c r="C103" i="11"/>
  <c r="D103" i="11"/>
  <c r="A104" i="11"/>
  <c r="B104" i="11"/>
  <c r="C104" i="11"/>
  <c r="D104" i="11"/>
  <c r="A105" i="11"/>
  <c r="B105" i="11"/>
  <c r="C105" i="11"/>
  <c r="D105" i="11"/>
  <c r="A106" i="11"/>
  <c r="B106" i="11"/>
  <c r="C106" i="11"/>
  <c r="D106" i="11"/>
  <c r="A107" i="11"/>
  <c r="B107" i="11"/>
  <c r="C107" i="11"/>
  <c r="D107" i="11"/>
  <c r="A108" i="11"/>
  <c r="B108" i="11"/>
  <c r="C108" i="11"/>
  <c r="D108" i="11"/>
  <c r="A109" i="11"/>
  <c r="B109" i="11"/>
  <c r="C109" i="11"/>
  <c r="D109" i="11"/>
  <c r="A110" i="11"/>
  <c r="B110" i="11"/>
  <c r="C110" i="11"/>
  <c r="D110" i="11"/>
  <c r="A111" i="11"/>
  <c r="B111" i="11"/>
  <c r="C111" i="11"/>
  <c r="D111" i="11"/>
  <c r="A112" i="11"/>
  <c r="B112" i="11"/>
  <c r="C112" i="11"/>
  <c r="D112" i="11"/>
  <c r="A113" i="11"/>
  <c r="B113" i="11"/>
  <c r="C113" i="11"/>
  <c r="D113" i="11"/>
  <c r="A114" i="11"/>
  <c r="B114" i="11"/>
  <c r="C114" i="11"/>
  <c r="D114" i="11"/>
  <c r="A115" i="11"/>
  <c r="B115" i="11"/>
  <c r="C115" i="11"/>
  <c r="D115" i="11"/>
  <c r="A116" i="11"/>
  <c r="B116" i="11"/>
  <c r="C116" i="11"/>
  <c r="D116" i="11"/>
  <c r="A117" i="11"/>
  <c r="B117" i="11"/>
  <c r="C117" i="11"/>
  <c r="D117" i="11"/>
  <c r="A118" i="11"/>
  <c r="B118" i="11"/>
  <c r="C118" i="11"/>
  <c r="D118" i="11"/>
  <c r="A119" i="11"/>
  <c r="B119" i="11"/>
  <c r="C119" i="11"/>
  <c r="D119" i="11"/>
  <c r="A120" i="11"/>
  <c r="B120" i="11"/>
  <c r="C120" i="11"/>
  <c r="D120" i="11"/>
  <c r="A121" i="11"/>
  <c r="B121" i="11"/>
  <c r="C121" i="11"/>
  <c r="D121" i="11"/>
  <c r="A122" i="11"/>
  <c r="B122" i="11"/>
  <c r="C122" i="11"/>
  <c r="F122" i="11" s="1"/>
  <c r="D122" i="11"/>
  <c r="A123" i="11"/>
  <c r="B123" i="11"/>
  <c r="D123" i="11" s="1"/>
  <c r="C123" i="11"/>
  <c r="A124" i="11"/>
  <c r="B124" i="11"/>
  <c r="D124" i="11" s="1"/>
  <c r="C124" i="11"/>
  <c r="A125" i="11"/>
  <c r="B125" i="11"/>
  <c r="D125" i="11" s="1"/>
  <c r="E125" i="11" s="1"/>
  <c r="C125" i="11"/>
  <c r="A126" i="11"/>
  <c r="B126" i="11"/>
  <c r="D126" i="11" s="1"/>
  <c r="C126" i="11"/>
  <c r="A127" i="11"/>
  <c r="B127" i="11"/>
  <c r="D127" i="11" s="1"/>
  <c r="C127" i="11"/>
  <c r="A128" i="11"/>
  <c r="B128" i="11"/>
  <c r="D128" i="11" s="1"/>
  <c r="C128" i="11"/>
  <c r="A129" i="11"/>
  <c r="B129" i="11"/>
  <c r="D129" i="11" s="1"/>
  <c r="E129" i="11" s="1"/>
  <c r="C129" i="11"/>
  <c r="A130" i="11"/>
  <c r="B130" i="11"/>
  <c r="D130" i="11" s="1"/>
  <c r="F130" i="11" s="1"/>
  <c r="C130" i="11"/>
  <c r="A131" i="11"/>
  <c r="B131" i="11"/>
  <c r="D131" i="11" s="1"/>
  <c r="C131" i="11"/>
  <c r="A132" i="11"/>
  <c r="B132" i="11"/>
  <c r="D132" i="11" s="1"/>
  <c r="C132" i="11"/>
  <c r="A133" i="11"/>
  <c r="B133" i="11"/>
  <c r="D133" i="11" s="1"/>
  <c r="E133" i="11" s="1"/>
  <c r="C133" i="11"/>
  <c r="A134" i="11"/>
  <c r="B134" i="11"/>
  <c r="D134" i="11" s="1"/>
  <c r="C134" i="11"/>
  <c r="A135" i="11"/>
  <c r="B135" i="11"/>
  <c r="D135" i="11" s="1"/>
  <c r="C135" i="11"/>
  <c r="A136" i="11"/>
  <c r="B136" i="11"/>
  <c r="D136" i="11" s="1"/>
  <c r="C136" i="11"/>
  <c r="A137" i="11"/>
  <c r="B137" i="11"/>
  <c r="D137" i="11" s="1"/>
  <c r="C137" i="11"/>
  <c r="A138" i="11"/>
  <c r="B138" i="11"/>
  <c r="D138" i="11" s="1"/>
  <c r="F138" i="11" s="1"/>
  <c r="C138" i="11"/>
  <c r="A139" i="11"/>
  <c r="B139" i="11"/>
  <c r="D139" i="11" s="1"/>
  <c r="C139" i="11"/>
  <c r="A140" i="11"/>
  <c r="B140" i="11"/>
  <c r="D140" i="11" s="1"/>
  <c r="C140" i="11"/>
  <c r="A141" i="11"/>
  <c r="B141" i="11"/>
  <c r="D141" i="11" s="1"/>
  <c r="E141" i="11" s="1"/>
  <c r="C141" i="11"/>
  <c r="A142" i="11"/>
  <c r="B142" i="11"/>
  <c r="D142" i="11" s="1"/>
  <c r="C142" i="11"/>
  <c r="A143" i="11"/>
  <c r="B143" i="11"/>
  <c r="D143" i="11" s="1"/>
  <c r="C143" i="11"/>
  <c r="A144" i="11"/>
  <c r="B144" i="11"/>
  <c r="D144" i="11" s="1"/>
  <c r="C144" i="11"/>
  <c r="A145" i="11"/>
  <c r="B145" i="11"/>
  <c r="D145" i="11" s="1"/>
  <c r="E145" i="11" s="1"/>
  <c r="C145" i="11"/>
  <c r="A146" i="11"/>
  <c r="B146" i="11"/>
  <c r="D146" i="11" s="1"/>
  <c r="F146" i="11" s="1"/>
  <c r="C146" i="11"/>
  <c r="A147" i="11"/>
  <c r="B147" i="11"/>
  <c r="D147" i="11" s="1"/>
  <c r="C147" i="11"/>
  <c r="A148" i="11"/>
  <c r="B148" i="11"/>
  <c r="D148" i="11" s="1"/>
  <c r="C148" i="11"/>
  <c r="A149" i="11"/>
  <c r="B149" i="11"/>
  <c r="D149" i="11" s="1"/>
  <c r="C149" i="11"/>
  <c r="A150" i="11"/>
  <c r="B150" i="11"/>
  <c r="D150" i="11" s="1"/>
  <c r="F150" i="11" s="1"/>
  <c r="C150" i="11"/>
  <c r="A151" i="11"/>
  <c r="B151" i="11"/>
  <c r="D151" i="11" s="1"/>
  <c r="C151" i="11"/>
  <c r="A152" i="11"/>
  <c r="B152" i="11"/>
  <c r="D152" i="11" s="1"/>
  <c r="C152" i="11"/>
  <c r="A153" i="11"/>
  <c r="B153" i="11"/>
  <c r="D153" i="11" s="1"/>
  <c r="C153" i="11"/>
  <c r="A154" i="11"/>
  <c r="B154" i="11"/>
  <c r="D154" i="11" s="1"/>
  <c r="F154" i="11" s="1"/>
  <c r="C154" i="11"/>
  <c r="A155" i="11"/>
  <c r="B155" i="11"/>
  <c r="D155" i="11" s="1"/>
  <c r="C155" i="11"/>
  <c r="A156" i="11"/>
  <c r="B156" i="11"/>
  <c r="D156" i="11" s="1"/>
  <c r="C156" i="11"/>
  <c r="A157" i="11"/>
  <c r="B157" i="11"/>
  <c r="D157" i="11" s="1"/>
  <c r="H157" i="11" s="1"/>
  <c r="C157" i="11"/>
  <c r="A158" i="11"/>
  <c r="B158" i="11"/>
  <c r="D158" i="11" s="1"/>
  <c r="C158" i="11"/>
  <c r="A159" i="11"/>
  <c r="B159" i="11"/>
  <c r="D159" i="11" s="1"/>
  <c r="C159" i="11"/>
  <c r="A160" i="11"/>
  <c r="B160" i="11"/>
  <c r="D160" i="11" s="1"/>
  <c r="C160" i="11"/>
  <c r="A161" i="11"/>
  <c r="B161" i="11"/>
  <c r="D161" i="11" s="1"/>
  <c r="C161" i="11"/>
  <c r="A162" i="11"/>
  <c r="B162" i="11"/>
  <c r="D162" i="11" s="1"/>
  <c r="C162" i="11"/>
  <c r="A163" i="11"/>
  <c r="B163" i="11"/>
  <c r="D163" i="11" s="1"/>
  <c r="C163" i="11"/>
  <c r="A164" i="11"/>
  <c r="B164" i="11"/>
  <c r="D164" i="11" s="1"/>
  <c r="C164" i="11"/>
  <c r="A165" i="11"/>
  <c r="C165" i="11" s="1"/>
  <c r="B165" i="11"/>
  <c r="D165" i="11" s="1"/>
  <c r="A166" i="11"/>
  <c r="B166" i="11"/>
  <c r="D166" i="11" s="1"/>
  <c r="C166" i="11"/>
  <c r="A167" i="11"/>
  <c r="B167" i="11"/>
  <c r="D167" i="11" s="1"/>
  <c r="C167" i="11"/>
  <c r="A168" i="11"/>
  <c r="C168" i="11" s="1"/>
  <c r="B168" i="11"/>
  <c r="D168" i="11" s="1"/>
  <c r="A169" i="11"/>
  <c r="C169" i="11" s="1"/>
  <c r="B169" i="11"/>
  <c r="D169" i="11" s="1"/>
  <c r="A170" i="11"/>
  <c r="B170" i="11"/>
  <c r="D170" i="11" s="1"/>
  <c r="C170" i="11"/>
  <c r="A171" i="11"/>
  <c r="B171" i="11"/>
  <c r="D171" i="11" s="1"/>
  <c r="C171" i="11"/>
  <c r="A172" i="11"/>
  <c r="C172" i="11" s="1"/>
  <c r="B172" i="11"/>
  <c r="D172" i="11" s="1"/>
  <c r="A173" i="11"/>
  <c r="C173" i="11" s="1"/>
  <c r="B173" i="11"/>
  <c r="D173" i="11" s="1"/>
  <c r="A174" i="11"/>
  <c r="B174" i="11"/>
  <c r="D174" i="11" s="1"/>
  <c r="C174" i="11"/>
  <c r="A175" i="11"/>
  <c r="B175" i="11"/>
  <c r="D175" i="11" s="1"/>
  <c r="C175" i="11"/>
  <c r="A176" i="11"/>
  <c r="C176" i="11" s="1"/>
  <c r="B176" i="11"/>
  <c r="D176" i="11" s="1"/>
  <c r="A177" i="11"/>
  <c r="C177" i="11" s="1"/>
  <c r="B177" i="11"/>
  <c r="D177" i="11" s="1"/>
  <c r="A178" i="11"/>
  <c r="B178" i="11"/>
  <c r="D178" i="11" s="1"/>
  <c r="C178" i="11"/>
  <c r="A179" i="11"/>
  <c r="B179" i="11"/>
  <c r="C179" i="11"/>
  <c r="D179" i="11"/>
  <c r="A180" i="11"/>
  <c r="B180" i="11"/>
  <c r="C180" i="11"/>
  <c r="D180" i="11"/>
  <c r="A181" i="11"/>
  <c r="B181" i="11"/>
  <c r="C181" i="11"/>
  <c r="D181" i="11"/>
  <c r="A182" i="11"/>
  <c r="B182" i="11"/>
  <c r="C182" i="11"/>
  <c r="D182" i="11"/>
  <c r="A183" i="11"/>
  <c r="B183" i="11"/>
  <c r="C183" i="11"/>
  <c r="D183" i="11"/>
  <c r="A184" i="11"/>
  <c r="B184" i="11"/>
  <c r="C184" i="11"/>
  <c r="D184" i="11"/>
  <c r="A185" i="11"/>
  <c r="B185" i="11"/>
  <c r="C185" i="11"/>
  <c r="D185" i="11"/>
  <c r="A186" i="11"/>
  <c r="B186" i="11"/>
  <c r="C186" i="11"/>
  <c r="D186" i="11"/>
  <c r="A187" i="11"/>
  <c r="B187" i="11"/>
  <c r="C187" i="11"/>
  <c r="D187" i="11"/>
  <c r="A188" i="11"/>
  <c r="B188" i="11"/>
  <c r="C188" i="11"/>
  <c r="D188" i="11"/>
  <c r="A189" i="11"/>
  <c r="B189" i="11"/>
  <c r="C189" i="11"/>
  <c r="D189" i="11"/>
  <c r="A190" i="11"/>
  <c r="B190" i="11"/>
  <c r="C190" i="11"/>
  <c r="D190" i="11"/>
  <c r="A191" i="11"/>
  <c r="B191" i="11"/>
  <c r="C191" i="11"/>
  <c r="D191" i="11"/>
  <c r="A192" i="11"/>
  <c r="B192" i="11"/>
  <c r="C192" i="11"/>
  <c r="D192" i="11"/>
  <c r="A193" i="11"/>
  <c r="B193" i="11"/>
  <c r="C193" i="11"/>
  <c r="D193" i="11"/>
  <c r="A194" i="11"/>
  <c r="B194" i="11"/>
  <c r="C194" i="11"/>
  <c r="D194" i="11"/>
  <c r="A195" i="11"/>
  <c r="B195" i="11"/>
  <c r="C195" i="11"/>
  <c r="D195" i="11"/>
  <c r="A196" i="11"/>
  <c r="B196" i="11"/>
  <c r="C196" i="11"/>
  <c r="D196" i="11"/>
  <c r="A197" i="11"/>
  <c r="B197" i="11"/>
  <c r="C197" i="11"/>
  <c r="D197" i="11"/>
  <c r="A198" i="11"/>
  <c r="B198" i="11"/>
  <c r="C198" i="11"/>
  <c r="D198" i="11"/>
  <c r="A199" i="11"/>
  <c r="B199" i="11"/>
  <c r="C199" i="11"/>
  <c r="D199" i="11"/>
  <c r="A200" i="11"/>
  <c r="B200" i="11"/>
  <c r="C200" i="11"/>
  <c r="D200" i="11"/>
  <c r="A201" i="11"/>
  <c r="B201" i="11"/>
  <c r="C201" i="11"/>
  <c r="D201" i="11"/>
  <c r="A202" i="11"/>
  <c r="B202" i="11"/>
  <c r="C202" i="11"/>
  <c r="D202" i="11"/>
  <c r="A203" i="11"/>
  <c r="B203" i="11"/>
  <c r="C203" i="11"/>
  <c r="D203" i="11"/>
  <c r="A204" i="11"/>
  <c r="B204" i="11"/>
  <c r="C204" i="11"/>
  <c r="D204" i="11"/>
  <c r="A205" i="11"/>
  <c r="B205" i="11"/>
  <c r="C205" i="11"/>
  <c r="D205" i="11"/>
  <c r="A206" i="11"/>
  <c r="B206" i="11"/>
  <c r="C206" i="11"/>
  <c r="D206" i="11"/>
  <c r="A207" i="11"/>
  <c r="B207" i="11"/>
  <c r="C207" i="11"/>
  <c r="D207" i="11"/>
  <c r="A208" i="11"/>
  <c r="B208" i="11"/>
  <c r="C208" i="11"/>
  <c r="D208" i="11"/>
  <c r="A209" i="11"/>
  <c r="B209" i="11"/>
  <c r="C209" i="11"/>
  <c r="D209" i="11"/>
  <c r="A210" i="11"/>
  <c r="B210" i="11"/>
  <c r="C210" i="11"/>
  <c r="D210" i="11"/>
  <c r="A211" i="11"/>
  <c r="B211" i="11"/>
  <c r="C211" i="11"/>
  <c r="D211" i="11"/>
  <c r="A212" i="11"/>
  <c r="B212" i="11"/>
  <c r="C212" i="11"/>
  <c r="D212" i="11"/>
  <c r="A213" i="11"/>
  <c r="B213" i="11"/>
  <c r="C213" i="11"/>
  <c r="D213" i="11"/>
  <c r="A214" i="11"/>
  <c r="B214" i="11"/>
  <c r="C214" i="11"/>
  <c r="D214" i="11"/>
  <c r="A215" i="11"/>
  <c r="B215" i="11"/>
  <c r="C215" i="11"/>
  <c r="D215" i="11"/>
  <c r="A216" i="11"/>
  <c r="B216" i="11"/>
  <c r="C216" i="11"/>
  <c r="D216" i="11"/>
  <c r="A217" i="11"/>
  <c r="B217" i="11"/>
  <c r="C217" i="11"/>
  <c r="D217" i="11"/>
  <c r="A218" i="11"/>
  <c r="B218" i="11"/>
  <c r="C218" i="11"/>
  <c r="D218" i="11"/>
  <c r="A219" i="11"/>
  <c r="B219" i="11"/>
  <c r="C219" i="11"/>
  <c r="D219" i="11"/>
  <c r="A220" i="11"/>
  <c r="B220" i="11"/>
  <c r="C220" i="11"/>
  <c r="D220" i="11"/>
  <c r="A221" i="11"/>
  <c r="B221" i="11"/>
  <c r="C221" i="11"/>
  <c r="D221" i="11"/>
  <c r="A222" i="11"/>
  <c r="B222" i="11"/>
  <c r="C222" i="11"/>
  <c r="D222" i="11"/>
  <c r="A223" i="11"/>
  <c r="B223" i="11"/>
  <c r="C223" i="11"/>
  <c r="D223" i="11"/>
  <c r="A224" i="11"/>
  <c r="B224" i="11"/>
  <c r="C224" i="11"/>
  <c r="D224" i="11"/>
  <c r="A225" i="11"/>
  <c r="B225" i="11"/>
  <c r="C225" i="11"/>
  <c r="D225" i="11"/>
  <c r="A226" i="11"/>
  <c r="B226" i="11"/>
  <c r="C226" i="11"/>
  <c r="D226" i="11"/>
  <c r="A227" i="11"/>
  <c r="B227" i="11"/>
  <c r="C227" i="11"/>
  <c r="D227" i="11"/>
  <c r="A228" i="11"/>
  <c r="B228" i="11"/>
  <c r="C228" i="11"/>
  <c r="F228" i="11" s="1"/>
  <c r="D228" i="11"/>
  <c r="A229" i="11"/>
  <c r="B229" i="11"/>
  <c r="D229" i="11" s="1"/>
  <c r="H229" i="11" s="1"/>
  <c r="C229" i="11"/>
  <c r="A230" i="11"/>
  <c r="B230" i="11"/>
  <c r="D230" i="11" s="1"/>
  <c r="C230" i="11"/>
  <c r="A231" i="11"/>
  <c r="B231" i="11"/>
  <c r="D231" i="11" s="1"/>
  <c r="E231" i="11" s="1"/>
  <c r="C231" i="11"/>
  <c r="A232" i="11"/>
  <c r="B232" i="11"/>
  <c r="D232" i="11" s="1"/>
  <c r="C232" i="11"/>
  <c r="A233" i="11"/>
  <c r="B233" i="11"/>
  <c r="D233" i="11" s="1"/>
  <c r="H233" i="11" s="1"/>
  <c r="C233" i="11"/>
  <c r="A234" i="11"/>
  <c r="B234" i="11"/>
  <c r="D234" i="11" s="1"/>
  <c r="C234" i="11"/>
  <c r="A235" i="11"/>
  <c r="B235" i="11"/>
  <c r="D235" i="11" s="1"/>
  <c r="C235" i="11"/>
  <c r="A236" i="11"/>
  <c r="B236" i="11"/>
  <c r="D236" i="11" s="1"/>
  <c r="C236" i="11"/>
  <c r="A237" i="11"/>
  <c r="B237" i="11"/>
  <c r="D237" i="11" s="1"/>
  <c r="C237" i="11"/>
  <c r="A238" i="11"/>
  <c r="B238" i="11"/>
  <c r="D238" i="11" s="1"/>
  <c r="C238" i="11"/>
  <c r="A239" i="11"/>
  <c r="B239" i="11"/>
  <c r="D239" i="11" s="1"/>
  <c r="C239" i="11"/>
  <c r="A240" i="11"/>
  <c r="B240" i="11"/>
  <c r="D240" i="11" s="1"/>
  <c r="C240" i="11"/>
  <c r="A241" i="11"/>
  <c r="B241" i="11"/>
  <c r="D241" i="11" s="1"/>
  <c r="C241" i="11"/>
  <c r="A242" i="11"/>
  <c r="B242" i="11"/>
  <c r="D242" i="11" s="1"/>
  <c r="C242" i="11"/>
  <c r="A243" i="11"/>
  <c r="B243" i="11"/>
  <c r="D243" i="11" s="1"/>
  <c r="C243" i="11"/>
  <c r="A244" i="11"/>
  <c r="B244" i="11"/>
  <c r="D244" i="11" s="1"/>
  <c r="C244" i="11"/>
  <c r="A245" i="11"/>
  <c r="B245" i="11"/>
  <c r="D245" i="11" s="1"/>
  <c r="C245" i="11"/>
  <c r="A246" i="11"/>
  <c r="B246" i="11"/>
  <c r="D246" i="11" s="1"/>
  <c r="C246" i="11"/>
  <c r="A247" i="11"/>
  <c r="B247" i="11"/>
  <c r="D247" i="11" s="1"/>
  <c r="C247" i="11"/>
  <c r="A248" i="11"/>
  <c r="B248" i="11"/>
  <c r="D248" i="11" s="1"/>
  <c r="C248" i="11"/>
  <c r="A249" i="11"/>
  <c r="B249" i="11"/>
  <c r="D249" i="11" s="1"/>
  <c r="C249" i="11"/>
  <c r="A250" i="11"/>
  <c r="B250" i="11"/>
  <c r="D250" i="11" s="1"/>
  <c r="C250" i="11"/>
  <c r="A251" i="11"/>
  <c r="B251" i="11"/>
  <c r="D251" i="11" s="1"/>
  <c r="C251" i="11"/>
  <c r="A252" i="11"/>
  <c r="B252" i="11"/>
  <c r="D252" i="11" s="1"/>
  <c r="C252" i="11"/>
  <c r="A253" i="11"/>
  <c r="B253" i="11"/>
  <c r="D253" i="11" s="1"/>
  <c r="C253" i="11"/>
  <c r="H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E257" i="11" s="1"/>
  <c r="A258" i="11"/>
  <c r="C258" i="11" s="1"/>
  <c r="B258" i="11"/>
  <c r="D258" i="11" s="1"/>
  <c r="A259" i="11"/>
  <c r="C259" i="11" s="1"/>
  <c r="B259" i="11"/>
  <c r="D259" i="11" s="1"/>
  <c r="H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/>
  <c r="H264" i="11" s="1"/>
  <c r="A265" i="11"/>
  <c r="C265" i="11" s="1"/>
  <c r="B265" i="11"/>
  <c r="D265" i="11"/>
  <c r="A266" i="11"/>
  <c r="C266" i="11" s="1"/>
  <c r="B266" i="11"/>
  <c r="D266" i="11"/>
  <c r="A267" i="11"/>
  <c r="C267" i="11" s="1"/>
  <c r="B267" i="11"/>
  <c r="D267" i="11"/>
  <c r="A268" i="11"/>
  <c r="C268" i="11" s="1"/>
  <c r="B268" i="11"/>
  <c r="D268" i="11"/>
  <c r="H268" i="11" s="1"/>
  <c r="A269" i="11"/>
  <c r="C269" i="11" s="1"/>
  <c r="B269" i="11"/>
  <c r="D269" i="11"/>
  <c r="A270" i="11"/>
  <c r="C270" i="11" s="1"/>
  <c r="B270" i="11"/>
  <c r="D270" i="11"/>
  <c r="A271" i="11"/>
  <c r="C271" i="11" s="1"/>
  <c r="B271" i="11"/>
  <c r="D271" i="11"/>
  <c r="A272" i="11"/>
  <c r="C272" i="11" s="1"/>
  <c r="B272" i="11"/>
  <c r="D272" i="11"/>
  <c r="A273" i="11"/>
  <c r="C273" i="11" s="1"/>
  <c r="B273" i="11"/>
  <c r="D273" i="11"/>
  <c r="A274" i="11"/>
  <c r="C274" i="11" s="1"/>
  <c r="B274" i="11"/>
  <c r="D274" i="11"/>
  <c r="A275" i="11"/>
  <c r="C275" i="11" s="1"/>
  <c r="B275" i="11"/>
  <c r="D275" i="11"/>
  <c r="A276" i="11"/>
  <c r="C276" i="11" s="1"/>
  <c r="B276" i="11"/>
  <c r="D276" i="11"/>
  <c r="H276" i="11" s="1"/>
  <c r="A277" i="11"/>
  <c r="C277" i="11" s="1"/>
  <c r="B277" i="11"/>
  <c r="D277" i="11"/>
  <c r="A278" i="11"/>
  <c r="C278" i="11" s="1"/>
  <c r="B278" i="11"/>
  <c r="D278" i="11"/>
  <c r="A279" i="11"/>
  <c r="C279" i="11" s="1"/>
  <c r="B279" i="11"/>
  <c r="D279" i="11"/>
  <c r="A280" i="11"/>
  <c r="C280" i="11" s="1"/>
  <c r="B280" i="11"/>
  <c r="D280" i="11"/>
  <c r="A281" i="11"/>
  <c r="C281" i="11" s="1"/>
  <c r="B281" i="11"/>
  <c r="D281" i="11"/>
  <c r="A282" i="11"/>
  <c r="C282" i="11" s="1"/>
  <c r="B282" i="11"/>
  <c r="D282" i="11"/>
  <c r="A283" i="11"/>
  <c r="C283" i="11" s="1"/>
  <c r="B283" i="11"/>
  <c r="D283" i="11"/>
  <c r="A284" i="11"/>
  <c r="C284" i="11" s="1"/>
  <c r="B284" i="11"/>
  <c r="D284" i="11"/>
  <c r="H284" i="11" s="1"/>
  <c r="A285" i="11"/>
  <c r="C285" i="11" s="1"/>
  <c r="B285" i="11"/>
  <c r="D285" i="11"/>
  <c r="A286" i="11"/>
  <c r="C286" i="11" s="1"/>
  <c r="B286" i="11"/>
  <c r="D286" i="11"/>
  <c r="A287" i="11"/>
  <c r="C287" i="11" s="1"/>
  <c r="B287" i="11"/>
  <c r="D287" i="11"/>
  <c r="A288" i="11"/>
  <c r="C288" i="11" s="1"/>
  <c r="B288" i="11"/>
  <c r="D288" i="11"/>
  <c r="A289" i="11"/>
  <c r="C289" i="11" s="1"/>
  <c r="B289" i="11"/>
  <c r="D289" i="11"/>
  <c r="A290" i="11"/>
  <c r="C290" i="11" s="1"/>
  <c r="B290" i="11"/>
  <c r="D290" i="11"/>
  <c r="A291" i="11"/>
  <c r="C291" i="11" s="1"/>
  <c r="B291" i="11"/>
  <c r="D291" i="11"/>
  <c r="A292" i="11"/>
  <c r="C292" i="11" s="1"/>
  <c r="B292" i="11"/>
  <c r="D292" i="11"/>
  <c r="A293" i="11"/>
  <c r="C293" i="11" s="1"/>
  <c r="B293" i="11"/>
  <c r="D293" i="11"/>
  <c r="A294" i="11"/>
  <c r="C294" i="11" s="1"/>
  <c r="B294" i="11"/>
  <c r="D294" i="11"/>
  <c r="A295" i="11"/>
  <c r="C295" i="11" s="1"/>
  <c r="F295" i="11" s="1"/>
  <c r="B295" i="11"/>
  <c r="D295" i="11"/>
  <c r="A296" i="11"/>
  <c r="B296" i="11"/>
  <c r="C296" i="11"/>
  <c r="D296" i="11"/>
  <c r="A297" i="11"/>
  <c r="B297" i="11"/>
  <c r="C297" i="11"/>
  <c r="D297" i="11"/>
  <c r="A298" i="11"/>
  <c r="B298" i="11"/>
  <c r="C298" i="11"/>
  <c r="D298" i="11"/>
  <c r="E298" i="11" s="1"/>
  <c r="A299" i="11"/>
  <c r="B299" i="11"/>
  <c r="C299" i="11"/>
  <c r="D299" i="11"/>
  <c r="A300" i="11"/>
  <c r="B300" i="11"/>
  <c r="C300" i="11"/>
  <c r="D300" i="11"/>
  <c r="H300" i="11" s="1"/>
  <c r="A301" i="11"/>
  <c r="B301" i="11"/>
  <c r="C301" i="11"/>
  <c r="D301" i="11"/>
  <c r="A302" i="11"/>
  <c r="B302" i="11"/>
  <c r="C302" i="11"/>
  <c r="D302" i="11"/>
  <c r="A303" i="11"/>
  <c r="B303" i="11"/>
  <c r="C303" i="11"/>
  <c r="D303" i="11"/>
  <c r="A304" i="11"/>
  <c r="B304" i="11"/>
  <c r="C304" i="11"/>
  <c r="D304" i="11"/>
  <c r="A305" i="11"/>
  <c r="B305" i="11"/>
  <c r="C305" i="11"/>
  <c r="D305" i="11"/>
  <c r="A306" i="11"/>
  <c r="B306" i="11"/>
  <c r="C306" i="11"/>
  <c r="D306" i="11"/>
  <c r="E306" i="11" s="1"/>
  <c r="A307" i="11"/>
  <c r="B307" i="11"/>
  <c r="C307" i="11"/>
  <c r="D307" i="11"/>
  <c r="A308" i="11"/>
  <c r="B308" i="11"/>
  <c r="C308" i="11"/>
  <c r="D308" i="11"/>
  <c r="A309" i="11"/>
  <c r="B309" i="11"/>
  <c r="C309" i="11"/>
  <c r="D309" i="11"/>
  <c r="A310" i="11"/>
  <c r="B310" i="11"/>
  <c r="C310" i="11"/>
  <c r="D310" i="11"/>
  <c r="A311" i="11"/>
  <c r="B311" i="11"/>
  <c r="C311" i="11"/>
  <c r="D311" i="11"/>
  <c r="A312" i="11"/>
  <c r="B312" i="11"/>
  <c r="C312" i="11"/>
  <c r="D312" i="11"/>
  <c r="A313" i="11"/>
  <c r="B313" i="11"/>
  <c r="C313" i="11"/>
  <c r="D313" i="11"/>
  <c r="A314" i="11"/>
  <c r="B314" i="11"/>
  <c r="C314" i="11"/>
  <c r="D314" i="11"/>
  <c r="A315" i="11"/>
  <c r="B315" i="11"/>
  <c r="C315" i="11"/>
  <c r="D315" i="11"/>
  <c r="A316" i="11"/>
  <c r="B316" i="11"/>
  <c r="C316" i="11"/>
  <c r="D316" i="11"/>
  <c r="A317" i="11"/>
  <c r="B317" i="11"/>
  <c r="C317" i="11"/>
  <c r="D317" i="11"/>
  <c r="A318" i="11"/>
  <c r="B318" i="11"/>
  <c r="C318" i="11"/>
  <c r="D318" i="11"/>
  <c r="A319" i="11"/>
  <c r="B319" i="11"/>
  <c r="C319" i="11"/>
  <c r="D319" i="11"/>
  <c r="A320" i="11"/>
  <c r="B320" i="11"/>
  <c r="C320" i="11"/>
  <c r="D320" i="11"/>
  <c r="A321" i="11"/>
  <c r="B321" i="11"/>
  <c r="C321" i="11"/>
  <c r="D321" i="11"/>
  <c r="A322" i="11"/>
  <c r="B322" i="11"/>
  <c r="C322" i="11"/>
  <c r="D322" i="11"/>
  <c r="A323" i="11"/>
  <c r="B323" i="11"/>
  <c r="C323" i="11"/>
  <c r="D323" i="11"/>
  <c r="A324" i="11"/>
  <c r="B324" i="11"/>
  <c r="C324" i="11"/>
  <c r="D324" i="11"/>
  <c r="A325" i="11"/>
  <c r="B325" i="11"/>
  <c r="C325" i="11"/>
  <c r="D325" i="11"/>
  <c r="A326" i="11"/>
  <c r="B326" i="11"/>
  <c r="C326" i="11"/>
  <c r="D326" i="11"/>
  <c r="A327" i="11"/>
  <c r="B327" i="11"/>
  <c r="C327" i="11"/>
  <c r="F327" i="11" s="1"/>
  <c r="D327" i="11"/>
  <c r="A328" i="11"/>
  <c r="B328" i="11"/>
  <c r="D328" i="11" s="1"/>
  <c r="H328" i="11" s="1"/>
  <c r="C328" i="11"/>
  <c r="A329" i="11"/>
  <c r="B329" i="11"/>
  <c r="D329" i="11" s="1"/>
  <c r="C329" i="11"/>
  <c r="A330" i="11"/>
  <c r="B330" i="11"/>
  <c r="D330" i="11" s="1"/>
  <c r="C330" i="11"/>
  <c r="A331" i="11"/>
  <c r="B331" i="11"/>
  <c r="D331" i="11" s="1"/>
  <c r="C331" i="11"/>
  <c r="A332" i="11"/>
  <c r="B332" i="11"/>
  <c r="D332" i="11" s="1"/>
  <c r="H332" i="11" s="1"/>
  <c r="C332" i="11"/>
  <c r="A333" i="11"/>
  <c r="B333" i="11"/>
  <c r="D333" i="11" s="1"/>
  <c r="C333" i="11"/>
  <c r="A334" i="11"/>
  <c r="B334" i="11"/>
  <c r="D334" i="11" s="1"/>
  <c r="C334" i="11"/>
  <c r="A335" i="11"/>
  <c r="B335" i="11"/>
  <c r="D335" i="11" s="1"/>
  <c r="C335" i="11"/>
  <c r="A336" i="11"/>
  <c r="B336" i="11"/>
  <c r="D336" i="11" s="1"/>
  <c r="C336" i="11"/>
  <c r="A337" i="11"/>
  <c r="B337" i="11"/>
  <c r="D337" i="11" s="1"/>
  <c r="C337" i="11"/>
  <c r="A338" i="11"/>
  <c r="B338" i="11"/>
  <c r="D338" i="11" s="1"/>
  <c r="C338" i="11"/>
  <c r="A339" i="11"/>
  <c r="B339" i="11"/>
  <c r="D339" i="11" s="1"/>
  <c r="F339" i="11" s="1"/>
  <c r="C339" i="11"/>
  <c r="A340" i="11"/>
  <c r="B340" i="11"/>
  <c r="D340" i="11" s="1"/>
  <c r="H340" i="11" s="1"/>
  <c r="C340" i="11"/>
  <c r="A341" i="11"/>
  <c r="B341" i="11"/>
  <c r="D341" i="11" s="1"/>
  <c r="C341" i="11"/>
  <c r="A342" i="11"/>
  <c r="B342" i="11"/>
  <c r="D342" i="11" s="1"/>
  <c r="C342" i="11"/>
  <c r="A343" i="11"/>
  <c r="C343" i="11" s="1"/>
  <c r="B343" i="11"/>
  <c r="D343" i="11" s="1"/>
  <c r="A344" i="11"/>
  <c r="C344" i="11" s="1"/>
  <c r="B344" i="11"/>
  <c r="D344" i="11" s="1"/>
  <c r="A345" i="11"/>
  <c r="B345" i="11"/>
  <c r="D345" i="11" s="1"/>
  <c r="C345" i="11"/>
  <c r="A346" i="11"/>
  <c r="B346" i="11"/>
  <c r="D346" i="11" s="1"/>
  <c r="C346" i="11"/>
  <c r="A347" i="11"/>
  <c r="C347" i="11" s="1"/>
  <c r="B347" i="11"/>
  <c r="D347" i="11" s="1"/>
  <c r="A348" i="11"/>
  <c r="C348" i="11" s="1"/>
  <c r="B348" i="11"/>
  <c r="D348" i="11" s="1"/>
  <c r="H348" i="11" s="1"/>
  <c r="A349" i="11"/>
  <c r="B349" i="11"/>
  <c r="D349" i="11" s="1"/>
  <c r="C349" i="11"/>
  <c r="A350" i="11"/>
  <c r="B350" i="11"/>
  <c r="D350" i="11" s="1"/>
  <c r="C350" i="11"/>
  <c r="A351" i="11"/>
  <c r="C351" i="11" s="1"/>
  <c r="B351" i="11"/>
  <c r="D351" i="11" s="1"/>
  <c r="A352" i="11"/>
  <c r="C352" i="11" s="1"/>
  <c r="B352" i="11"/>
  <c r="D352" i="11" s="1"/>
  <c r="A353" i="11"/>
  <c r="B353" i="11"/>
  <c r="D353" i="11" s="1"/>
  <c r="C353" i="11"/>
  <c r="A354" i="11"/>
  <c r="B354" i="11"/>
  <c r="D354" i="11" s="1"/>
  <c r="C354" i="11"/>
  <c r="A355" i="11"/>
  <c r="C355" i="11" s="1"/>
  <c r="B355" i="11"/>
  <c r="D355" i="11" s="1"/>
  <c r="A356" i="11"/>
  <c r="C356" i="11" s="1"/>
  <c r="B356" i="11"/>
  <c r="D356" i="11" s="1"/>
  <c r="A357" i="11"/>
  <c r="B357" i="11"/>
  <c r="D357" i="11" s="1"/>
  <c r="C357" i="11"/>
  <c r="A358" i="11"/>
  <c r="B358" i="11"/>
  <c r="D358" i="11" s="1"/>
  <c r="C358" i="11"/>
  <c r="A359" i="11"/>
  <c r="C359" i="11" s="1"/>
  <c r="B359" i="11"/>
  <c r="D359" i="11" s="1"/>
  <c r="A360" i="11"/>
  <c r="C360" i="11" s="1"/>
  <c r="B360" i="11"/>
  <c r="D360" i="11" s="1"/>
  <c r="A361" i="11"/>
  <c r="B361" i="11"/>
  <c r="D361" i="11" s="1"/>
  <c r="C361" i="11"/>
  <c r="A362" i="11"/>
  <c r="B362" i="11"/>
  <c r="D362" i="11" s="1"/>
  <c r="C362" i="11"/>
  <c r="A363" i="11"/>
  <c r="C363" i="11" s="1"/>
  <c r="B363" i="11"/>
  <c r="D363" i="11" s="1"/>
  <c r="A364" i="11"/>
  <c r="C364" i="11" s="1"/>
  <c r="B364" i="11"/>
  <c r="D364" i="11" s="1"/>
  <c r="H364" i="11" s="1"/>
  <c r="A365" i="11"/>
  <c r="B365" i="11"/>
  <c r="D365" i="11" s="1"/>
  <c r="C365" i="11"/>
  <c r="A366" i="11"/>
  <c r="B366" i="11"/>
  <c r="D366" i="11" s="1"/>
  <c r="C366" i="11"/>
  <c r="A367" i="11"/>
  <c r="C367" i="11" s="1"/>
  <c r="B367" i="11"/>
  <c r="D367" i="11" s="1"/>
  <c r="A368" i="11"/>
  <c r="C368" i="11" s="1"/>
  <c r="B368" i="11"/>
  <c r="D368" i="11" s="1"/>
  <c r="A369" i="11"/>
  <c r="C369" i="11" s="1"/>
  <c r="B369" i="11"/>
  <c r="D369" i="11" s="1"/>
  <c r="A370" i="11"/>
  <c r="C370" i="11" s="1"/>
  <c r="B370" i="11"/>
  <c r="D370" i="11" s="1"/>
  <c r="A371" i="11"/>
  <c r="C371" i="11" s="1"/>
  <c r="B371" i="11"/>
  <c r="D371" i="11" s="1"/>
  <c r="A372" i="11"/>
  <c r="C372" i="11" s="1"/>
  <c r="B372" i="11"/>
  <c r="D372" i="11" s="1"/>
  <c r="A373" i="11"/>
  <c r="C373" i="11" s="1"/>
  <c r="B373" i="11"/>
  <c r="D373" i="11" s="1"/>
  <c r="A374" i="11"/>
  <c r="C374" i="11" s="1"/>
  <c r="B374" i="11"/>
  <c r="D374" i="11" s="1"/>
  <c r="A375" i="11"/>
  <c r="C375" i="11" s="1"/>
  <c r="B375" i="11"/>
  <c r="D375" i="11" s="1"/>
  <c r="A376" i="11"/>
  <c r="C376" i="11" s="1"/>
  <c r="B376" i="11"/>
  <c r="D376" i="11" s="1"/>
  <c r="A377" i="11"/>
  <c r="C377" i="11" s="1"/>
  <c r="B377" i="11"/>
  <c r="D377" i="11" s="1"/>
  <c r="A378" i="11"/>
  <c r="C378" i="11" s="1"/>
  <c r="B378" i="11"/>
  <c r="D378" i="11" s="1"/>
  <c r="A379" i="11"/>
  <c r="C379" i="11" s="1"/>
  <c r="B379" i="11"/>
  <c r="D379" i="11" s="1"/>
  <c r="A380" i="11"/>
  <c r="C380" i="11" s="1"/>
  <c r="B380" i="11"/>
  <c r="D380" i="11" s="1"/>
  <c r="A381" i="11"/>
  <c r="C381" i="11" s="1"/>
  <c r="B381" i="11"/>
  <c r="D381" i="11" s="1"/>
  <c r="A382" i="11"/>
  <c r="C382" i="11" s="1"/>
  <c r="B382" i="11"/>
  <c r="D382" i="11" s="1"/>
  <c r="A383" i="11"/>
  <c r="C383" i="11" s="1"/>
  <c r="B383" i="11"/>
  <c r="D383" i="11" s="1"/>
  <c r="A384" i="11"/>
  <c r="C384" i="11" s="1"/>
  <c r="B384" i="11"/>
  <c r="D384" i="11" s="1"/>
  <c r="A385" i="11"/>
  <c r="C385" i="11" s="1"/>
  <c r="B385" i="11"/>
  <c r="D385" i="11" s="1"/>
  <c r="A386" i="11"/>
  <c r="C386" i="11" s="1"/>
  <c r="E386" i="11" s="1"/>
  <c r="B386" i="11"/>
  <c r="D386" i="11" s="1"/>
  <c r="A387" i="11"/>
  <c r="C387" i="11" s="1"/>
  <c r="B387" i="11"/>
  <c r="D387" i="11"/>
  <c r="A388" i="11"/>
  <c r="C388" i="11" s="1"/>
  <c r="B388" i="11"/>
  <c r="D388" i="11"/>
  <c r="A389" i="11"/>
  <c r="C389" i="11" s="1"/>
  <c r="B389" i="11"/>
  <c r="D389" i="11"/>
  <c r="A390" i="11"/>
  <c r="C390" i="11" s="1"/>
  <c r="B390" i="11"/>
  <c r="D390" i="11"/>
  <c r="A391" i="11"/>
  <c r="C391" i="11" s="1"/>
  <c r="B391" i="11"/>
  <c r="D391" i="11"/>
  <c r="A392" i="11"/>
  <c r="C392" i="11" s="1"/>
  <c r="B392" i="11"/>
  <c r="D392" i="11"/>
  <c r="A393" i="11"/>
  <c r="C393" i="11" s="1"/>
  <c r="B393" i="11"/>
  <c r="D393" i="11"/>
  <c r="A394" i="11"/>
  <c r="C394" i="11" s="1"/>
  <c r="B394" i="11"/>
  <c r="D394" i="11"/>
  <c r="A395" i="11"/>
  <c r="C395" i="11" s="1"/>
  <c r="B395" i="11"/>
  <c r="D395" i="11"/>
  <c r="A396" i="11"/>
  <c r="C396" i="11" s="1"/>
  <c r="B396" i="11"/>
  <c r="D396" i="11"/>
  <c r="A397" i="11"/>
  <c r="C397" i="11" s="1"/>
  <c r="B397" i="11"/>
  <c r="D397" i="11"/>
  <c r="A398" i="11"/>
  <c r="C398" i="11" s="1"/>
  <c r="B398" i="11"/>
  <c r="D398" i="11"/>
  <c r="A399" i="11"/>
  <c r="C399" i="11" s="1"/>
  <c r="B399" i="11"/>
  <c r="D399" i="11"/>
  <c r="A400" i="11"/>
  <c r="C400" i="11" s="1"/>
  <c r="B400" i="11"/>
  <c r="D400" i="11"/>
  <c r="A401" i="11"/>
  <c r="C401" i="11" s="1"/>
  <c r="B401" i="11"/>
  <c r="D401" i="11"/>
  <c r="A402" i="11"/>
  <c r="C402" i="11" s="1"/>
  <c r="B402" i="11"/>
  <c r="D402" i="11"/>
  <c r="A403" i="11"/>
  <c r="C403" i="11" s="1"/>
  <c r="B403" i="11"/>
  <c r="D403" i="11"/>
  <c r="F403" i="11" s="1"/>
  <c r="A404" i="11"/>
  <c r="C404" i="11" s="1"/>
  <c r="B404" i="11"/>
  <c r="D404" i="11"/>
  <c r="H404" i="11" s="1"/>
  <c r="A405" i="11"/>
  <c r="C405" i="11" s="1"/>
  <c r="B405" i="11"/>
  <c r="D405" i="11"/>
  <c r="A406" i="11"/>
  <c r="C406" i="11" s="1"/>
  <c r="B406" i="11"/>
  <c r="D406" i="11"/>
  <c r="A407" i="11"/>
  <c r="C407" i="11" s="1"/>
  <c r="B407" i="11"/>
  <c r="D407" i="11"/>
  <c r="F407" i="11" s="1"/>
  <c r="A408" i="11"/>
  <c r="C408" i="11" s="1"/>
  <c r="B408" i="11"/>
  <c r="D408" i="11"/>
  <c r="H408" i="11" s="1"/>
  <c r="A409" i="11"/>
  <c r="C409" i="11" s="1"/>
  <c r="B409" i="11"/>
  <c r="D409" i="11"/>
  <c r="A410" i="11"/>
  <c r="C410" i="11" s="1"/>
  <c r="B410" i="11"/>
  <c r="D410" i="11"/>
  <c r="A411" i="11"/>
  <c r="C411" i="11" s="1"/>
  <c r="B411" i="11"/>
  <c r="D411" i="11"/>
  <c r="A412" i="11"/>
  <c r="C412" i="11" s="1"/>
  <c r="B412" i="11"/>
  <c r="D412" i="11"/>
  <c r="H412" i="11" s="1"/>
  <c r="A413" i="11"/>
  <c r="C413" i="11" s="1"/>
  <c r="B413" i="11"/>
  <c r="D413" i="11"/>
  <c r="A414" i="11"/>
  <c r="C414" i="11" s="1"/>
  <c r="B414" i="11"/>
  <c r="D414" i="11"/>
  <c r="A415" i="11"/>
  <c r="C415" i="11" s="1"/>
  <c r="B415" i="11"/>
  <c r="D415" i="11"/>
  <c r="F415" i="11" s="1"/>
  <c r="A416" i="11"/>
  <c r="C416" i="11" s="1"/>
  <c r="B416" i="11"/>
  <c r="D416" i="11"/>
  <c r="A417" i="11"/>
  <c r="C417" i="11" s="1"/>
  <c r="B417" i="11"/>
  <c r="D417" i="11"/>
  <c r="A418" i="11"/>
  <c r="C418" i="11" s="1"/>
  <c r="B418" i="11"/>
  <c r="D418" i="11"/>
  <c r="A419" i="11"/>
  <c r="C419" i="11" s="1"/>
  <c r="B419" i="11"/>
  <c r="D419" i="11"/>
  <c r="F419" i="11" s="1"/>
  <c r="A420" i="11"/>
  <c r="C420" i="11" s="1"/>
  <c r="B420" i="11"/>
  <c r="D420" i="11"/>
  <c r="A421" i="11"/>
  <c r="C421" i="11" s="1"/>
  <c r="B421" i="11"/>
  <c r="D421" i="11"/>
  <c r="A422" i="11"/>
  <c r="C422" i="11" s="1"/>
  <c r="B422" i="11"/>
  <c r="D422" i="11"/>
  <c r="A423" i="11"/>
  <c r="C423" i="11" s="1"/>
  <c r="B423" i="11"/>
  <c r="D423" i="11"/>
  <c r="F423" i="11" s="1"/>
  <c r="A424" i="11"/>
  <c r="C424" i="11" s="1"/>
  <c r="B424" i="11"/>
  <c r="D424" i="11"/>
  <c r="A425" i="11"/>
  <c r="C425" i="11" s="1"/>
  <c r="B425" i="11"/>
  <c r="D425" i="11"/>
  <c r="A426" i="11"/>
  <c r="C426" i="11" s="1"/>
  <c r="B426" i="11"/>
  <c r="D426" i="11"/>
  <c r="A427" i="11"/>
  <c r="C427" i="11" s="1"/>
  <c r="B427" i="11"/>
  <c r="D427" i="11"/>
  <c r="F427" i="11" s="1"/>
  <c r="A428" i="11"/>
  <c r="C428" i="11" s="1"/>
  <c r="B428" i="11"/>
  <c r="D428" i="11"/>
  <c r="A429" i="11"/>
  <c r="C429" i="11" s="1"/>
  <c r="B429" i="11"/>
  <c r="D429" i="11"/>
  <c r="A430" i="11"/>
  <c r="C430" i="11" s="1"/>
  <c r="B430" i="11"/>
  <c r="D430" i="11"/>
  <c r="A431" i="11"/>
  <c r="C431" i="11" s="1"/>
  <c r="B431" i="11"/>
  <c r="D431" i="11"/>
  <c r="F431" i="11" s="1"/>
  <c r="A432" i="11"/>
  <c r="C432" i="11" s="1"/>
  <c r="B432" i="11"/>
  <c r="D432" i="11"/>
  <c r="A433" i="11"/>
  <c r="C433" i="11" s="1"/>
  <c r="B433" i="11"/>
  <c r="D433" i="11"/>
  <c r="A434" i="11"/>
  <c r="C434" i="11" s="1"/>
  <c r="B434" i="11"/>
  <c r="D434" i="11"/>
  <c r="A435" i="11"/>
  <c r="C435" i="11" s="1"/>
  <c r="B435" i="11"/>
  <c r="D435" i="11"/>
  <c r="F435" i="11" s="1"/>
  <c r="A436" i="11"/>
  <c r="C436" i="11" s="1"/>
  <c r="B436" i="11"/>
  <c r="D436" i="11"/>
  <c r="H436" i="11" s="1"/>
  <c r="A437" i="11"/>
  <c r="C437" i="11" s="1"/>
  <c r="B437" i="11"/>
  <c r="D437" i="11"/>
  <c r="A438" i="11"/>
  <c r="C438" i="11" s="1"/>
  <c r="B438" i="11"/>
  <c r="D438" i="11"/>
  <c r="A439" i="11"/>
  <c r="C439" i="11" s="1"/>
  <c r="B439" i="11"/>
  <c r="D439" i="11"/>
  <c r="A440" i="11"/>
  <c r="C440" i="11" s="1"/>
  <c r="B440" i="11"/>
  <c r="D440" i="11"/>
  <c r="H440" i="11" s="1"/>
  <c r="A441" i="11"/>
  <c r="C441" i="11" s="1"/>
  <c r="B441" i="11"/>
  <c r="D441" i="11"/>
  <c r="A442" i="11"/>
  <c r="C442" i="11" s="1"/>
  <c r="B442" i="11"/>
  <c r="D442" i="11"/>
  <c r="A443" i="11"/>
  <c r="C443" i="11" s="1"/>
  <c r="B443" i="11"/>
  <c r="D443" i="11"/>
  <c r="A444" i="11"/>
  <c r="C444" i="11" s="1"/>
  <c r="B444" i="11"/>
  <c r="D444" i="11"/>
  <c r="A445" i="11"/>
  <c r="C445" i="11" s="1"/>
  <c r="B445" i="11"/>
  <c r="D445" i="11"/>
  <c r="A446" i="11"/>
  <c r="C446" i="11" s="1"/>
  <c r="B446" i="11"/>
  <c r="D446" i="11"/>
  <c r="A447" i="11"/>
  <c r="C447" i="11" s="1"/>
  <c r="B447" i="11"/>
  <c r="D447" i="11"/>
  <c r="A448" i="11"/>
  <c r="C448" i="11" s="1"/>
  <c r="B448" i="11"/>
  <c r="D448" i="11"/>
  <c r="A449" i="11"/>
  <c r="C449" i="11" s="1"/>
  <c r="B449" i="11"/>
  <c r="D449" i="11"/>
  <c r="A450" i="11"/>
  <c r="C450" i="11" s="1"/>
  <c r="B450" i="11"/>
  <c r="D450" i="11"/>
  <c r="A451" i="11"/>
  <c r="C451" i="11" s="1"/>
  <c r="B451" i="11"/>
  <c r="D451" i="11"/>
  <c r="F451" i="11" s="1"/>
  <c r="A452" i="11"/>
  <c r="C452" i="11" s="1"/>
  <c r="B452" i="11"/>
  <c r="D452" i="11"/>
  <c r="A453" i="11"/>
  <c r="C453" i="11" s="1"/>
  <c r="B453" i="11"/>
  <c r="D453" i="11"/>
  <c r="A454" i="11"/>
  <c r="C454" i="11" s="1"/>
  <c r="B454" i="11"/>
  <c r="D454" i="11"/>
  <c r="A455" i="11"/>
  <c r="C455" i="11" s="1"/>
  <c r="B455" i="11"/>
  <c r="D455" i="11"/>
  <c r="A456" i="11"/>
  <c r="C456" i="11" s="1"/>
  <c r="B456" i="11"/>
  <c r="D456" i="11"/>
  <c r="A457" i="11"/>
  <c r="C457" i="11" s="1"/>
  <c r="B457" i="11"/>
  <c r="D457" i="11"/>
  <c r="A458" i="11"/>
  <c r="C458" i="11" s="1"/>
  <c r="B458" i="11"/>
  <c r="D458" i="11"/>
  <c r="A459" i="11"/>
  <c r="C459" i="11" s="1"/>
  <c r="B459" i="11"/>
  <c r="D459" i="11"/>
  <c r="A460" i="11"/>
  <c r="C460" i="11" s="1"/>
  <c r="B460" i="11"/>
  <c r="D460" i="11"/>
  <c r="A461" i="11"/>
  <c r="C461" i="11" s="1"/>
  <c r="B461" i="11"/>
  <c r="D461" i="11"/>
  <c r="A462" i="11"/>
  <c r="C462" i="11" s="1"/>
  <c r="B462" i="11"/>
  <c r="D462" i="11"/>
  <c r="A463" i="11"/>
  <c r="C463" i="11" s="1"/>
  <c r="B463" i="11"/>
  <c r="D463" i="11"/>
  <c r="A464" i="11"/>
  <c r="C464" i="11" s="1"/>
  <c r="B464" i="11"/>
  <c r="D464" i="11"/>
  <c r="A465" i="11"/>
  <c r="C465" i="11" s="1"/>
  <c r="B465" i="11"/>
  <c r="D465" i="11"/>
  <c r="A466" i="11"/>
  <c r="C466" i="11" s="1"/>
  <c r="B466" i="11"/>
  <c r="D466" i="11"/>
  <c r="A467" i="11"/>
  <c r="C467" i="11" s="1"/>
  <c r="B467" i="11"/>
  <c r="D467" i="11"/>
  <c r="A468" i="11"/>
  <c r="C468" i="11" s="1"/>
  <c r="B468" i="11"/>
  <c r="D468" i="11"/>
  <c r="A469" i="11"/>
  <c r="C469" i="11" s="1"/>
  <c r="B469" i="11"/>
  <c r="D469" i="11"/>
  <c r="A470" i="11"/>
  <c r="C470" i="11" s="1"/>
  <c r="B470" i="11"/>
  <c r="D470" i="11"/>
  <c r="A471" i="11"/>
  <c r="C471" i="11" s="1"/>
  <c r="B471" i="11"/>
  <c r="D471" i="11"/>
  <c r="A472" i="11"/>
  <c r="C472" i="11" s="1"/>
  <c r="B472" i="11"/>
  <c r="D472" i="11"/>
  <c r="A473" i="11"/>
  <c r="C473" i="11" s="1"/>
  <c r="B473" i="11"/>
  <c r="D473" i="11"/>
  <c r="A474" i="11"/>
  <c r="C474" i="11" s="1"/>
  <c r="B474" i="11"/>
  <c r="D474" i="11"/>
  <c r="A475" i="11"/>
  <c r="C475" i="11" s="1"/>
  <c r="B475" i="11"/>
  <c r="D475" i="11"/>
  <c r="A476" i="11"/>
  <c r="C476" i="11" s="1"/>
  <c r="B476" i="11"/>
  <c r="D476" i="11"/>
  <c r="A477" i="11"/>
  <c r="C477" i="11" s="1"/>
  <c r="B477" i="11"/>
  <c r="D477" i="11"/>
  <c r="A478" i="11"/>
  <c r="C478" i="11" s="1"/>
  <c r="B478" i="11"/>
  <c r="D478" i="11"/>
  <c r="A479" i="11"/>
  <c r="C479" i="11" s="1"/>
  <c r="B479" i="11"/>
  <c r="D479" i="11"/>
  <c r="A480" i="11"/>
  <c r="C480" i="11" s="1"/>
  <c r="B480" i="11"/>
  <c r="D480" i="11"/>
  <c r="A481" i="11"/>
  <c r="C481" i="11" s="1"/>
  <c r="B481" i="11"/>
  <c r="D481" i="11"/>
  <c r="A482" i="11"/>
  <c r="C482" i="11" s="1"/>
  <c r="B482" i="11"/>
  <c r="D482" i="11"/>
  <c r="A483" i="11"/>
  <c r="C483" i="11" s="1"/>
  <c r="B483" i="11"/>
  <c r="D483" i="11"/>
  <c r="A484" i="11"/>
  <c r="C484" i="11" s="1"/>
  <c r="B484" i="11"/>
  <c r="D484" i="11"/>
  <c r="A485" i="11"/>
  <c r="C485" i="11" s="1"/>
  <c r="B485" i="11"/>
  <c r="D485" i="11"/>
  <c r="A486" i="11"/>
  <c r="C486" i="11" s="1"/>
  <c r="B486" i="11"/>
  <c r="D486" i="11"/>
  <c r="A487" i="11"/>
  <c r="C487" i="11" s="1"/>
  <c r="B487" i="11"/>
  <c r="D487" i="11"/>
  <c r="A488" i="11"/>
  <c r="C488" i="11" s="1"/>
  <c r="B488" i="11"/>
  <c r="D488" i="11"/>
  <c r="A489" i="11"/>
  <c r="C489" i="11" s="1"/>
  <c r="B489" i="11"/>
  <c r="D489" i="11"/>
  <c r="A490" i="11"/>
  <c r="C490" i="11" s="1"/>
  <c r="B490" i="11"/>
  <c r="D490" i="11"/>
  <c r="A491" i="11"/>
  <c r="C491" i="11" s="1"/>
  <c r="B491" i="11"/>
  <c r="D491" i="11"/>
  <c r="A492" i="11"/>
  <c r="C492" i="11" s="1"/>
  <c r="B492" i="11"/>
  <c r="D492" i="11"/>
  <c r="A493" i="11"/>
  <c r="C493" i="11" s="1"/>
  <c r="B493" i="11"/>
  <c r="D493" i="11"/>
  <c r="A494" i="11"/>
  <c r="C494" i="11" s="1"/>
  <c r="B494" i="11"/>
  <c r="D494" i="11"/>
  <c r="A495" i="11"/>
  <c r="C495" i="11" s="1"/>
  <c r="B495" i="11"/>
  <c r="D495" i="11"/>
  <c r="A496" i="11"/>
  <c r="C496" i="11" s="1"/>
  <c r="B496" i="11"/>
  <c r="D496" i="11"/>
  <c r="A497" i="11"/>
  <c r="C497" i="11" s="1"/>
  <c r="B497" i="11"/>
  <c r="D497" i="11"/>
  <c r="A498" i="11"/>
  <c r="C498" i="11" s="1"/>
  <c r="B498" i="11"/>
  <c r="D498" i="11"/>
  <c r="A499" i="11"/>
  <c r="C499" i="11" s="1"/>
  <c r="B499" i="11"/>
  <c r="D499" i="11"/>
  <c r="A500" i="11"/>
  <c r="B500" i="11"/>
  <c r="C500" i="11"/>
  <c r="D500" i="11"/>
  <c r="A501" i="11"/>
  <c r="B501" i="11"/>
  <c r="C501" i="11"/>
  <c r="D501" i="11"/>
  <c r="A502" i="11"/>
  <c r="B502" i="11"/>
  <c r="C502" i="11"/>
  <c r="D502" i="11"/>
  <c r="A503" i="11"/>
  <c r="B503" i="11"/>
  <c r="C503" i="11"/>
  <c r="D503" i="11"/>
  <c r="A504" i="11"/>
  <c r="B504" i="11"/>
  <c r="C504" i="11"/>
  <c r="D504" i="11"/>
  <c r="A505" i="11"/>
  <c r="B505" i="11"/>
  <c r="C505" i="11"/>
  <c r="D505" i="11"/>
  <c r="A506" i="11"/>
  <c r="B506" i="11"/>
  <c r="C506" i="11"/>
  <c r="D506" i="11"/>
  <c r="A507" i="11"/>
  <c r="B507" i="11"/>
  <c r="C507" i="11"/>
  <c r="D507" i="11"/>
  <c r="A508" i="11"/>
  <c r="B508" i="11"/>
  <c r="C508" i="11"/>
  <c r="D508" i="11"/>
  <c r="A509" i="11"/>
  <c r="B509" i="11"/>
  <c r="C509" i="11"/>
  <c r="D509" i="11"/>
  <c r="A510" i="11"/>
  <c r="B510" i="11"/>
  <c r="C510" i="11"/>
  <c r="D510" i="11"/>
  <c r="A511" i="11"/>
  <c r="B511" i="11"/>
  <c r="C511" i="11"/>
  <c r="D511" i="11"/>
  <c r="A512" i="11"/>
  <c r="B512" i="11"/>
  <c r="C512" i="11"/>
  <c r="D512" i="11"/>
  <c r="A513" i="11"/>
  <c r="B513" i="11"/>
  <c r="C513" i="11"/>
  <c r="D513" i="11"/>
  <c r="A514" i="11"/>
  <c r="B514" i="11"/>
  <c r="C514" i="11"/>
  <c r="D514" i="11"/>
  <c r="A515" i="11"/>
  <c r="B515" i="11"/>
  <c r="C515" i="11"/>
  <c r="D515" i="11"/>
  <c r="A516" i="11"/>
  <c r="B516" i="11"/>
  <c r="C516" i="11"/>
  <c r="D516" i="11"/>
  <c r="A517" i="11"/>
  <c r="B517" i="11"/>
  <c r="C517" i="11"/>
  <c r="D517" i="11"/>
  <c r="A518" i="11"/>
  <c r="B518" i="11"/>
  <c r="C518" i="11"/>
  <c r="D518" i="11"/>
  <c r="A519" i="11"/>
  <c r="B519" i="11"/>
  <c r="C519" i="11"/>
  <c r="D519" i="11"/>
  <c r="A520" i="11"/>
  <c r="B520" i="11"/>
  <c r="C520" i="11"/>
  <c r="D520" i="11"/>
  <c r="A521" i="11"/>
  <c r="B521" i="11"/>
  <c r="C521" i="11"/>
  <c r="D521" i="11"/>
  <c r="A522" i="11"/>
  <c r="B522" i="11"/>
  <c r="C522" i="11"/>
  <c r="D522" i="11"/>
  <c r="A523" i="11"/>
  <c r="B523" i="11"/>
  <c r="C523" i="11"/>
  <c r="D523" i="11"/>
  <c r="A524" i="11"/>
  <c r="B524" i="11"/>
  <c r="C524" i="11"/>
  <c r="D524" i="11"/>
  <c r="A525" i="11"/>
  <c r="B525" i="11"/>
  <c r="C525" i="11"/>
  <c r="D525" i="11"/>
  <c r="A526" i="11"/>
  <c r="B526" i="11"/>
  <c r="C526" i="11"/>
  <c r="D526" i="11"/>
  <c r="A527" i="11"/>
  <c r="B527" i="11"/>
  <c r="C527" i="11"/>
  <c r="D527" i="11"/>
  <c r="A528" i="11"/>
  <c r="B528" i="11"/>
  <c r="C528" i="11"/>
  <c r="D528" i="11"/>
  <c r="A529" i="11"/>
  <c r="B529" i="11"/>
  <c r="C529" i="11"/>
  <c r="D529" i="11"/>
  <c r="A530" i="11"/>
  <c r="B530" i="11"/>
  <c r="C530" i="11"/>
  <c r="D530" i="11"/>
  <c r="A531" i="11"/>
  <c r="B531" i="11"/>
  <c r="C531" i="11"/>
  <c r="D531" i="11"/>
  <c r="A532" i="11"/>
  <c r="B532" i="11"/>
  <c r="C532" i="11"/>
  <c r="D532" i="11"/>
  <c r="A533" i="11"/>
  <c r="B533" i="11"/>
  <c r="C533" i="11"/>
  <c r="D533" i="11"/>
  <c r="A534" i="11"/>
  <c r="B534" i="11"/>
  <c r="C534" i="11"/>
  <c r="D534" i="11"/>
  <c r="A535" i="11"/>
  <c r="B535" i="11"/>
  <c r="C535" i="11"/>
  <c r="D535" i="11"/>
  <c r="A536" i="11"/>
  <c r="B536" i="11"/>
  <c r="C536" i="11"/>
  <c r="D536" i="11"/>
  <c r="A537" i="11"/>
  <c r="B537" i="11"/>
  <c r="C537" i="11"/>
  <c r="D537" i="11"/>
  <c r="A538" i="11"/>
  <c r="B538" i="11"/>
  <c r="C538" i="11"/>
  <c r="D538" i="11"/>
  <c r="A539" i="11"/>
  <c r="B539" i="11"/>
  <c r="C539" i="11"/>
  <c r="D539" i="11"/>
  <c r="A540" i="11"/>
  <c r="B540" i="11"/>
  <c r="C540" i="11"/>
  <c r="D540" i="11"/>
  <c r="A541" i="11"/>
  <c r="B541" i="11"/>
  <c r="C541" i="11"/>
  <c r="D541" i="11"/>
  <c r="A542" i="11"/>
  <c r="B542" i="11"/>
  <c r="C542" i="11"/>
  <c r="D542" i="11"/>
  <c r="A543" i="11"/>
  <c r="B543" i="11"/>
  <c r="C543" i="11"/>
  <c r="D543" i="11"/>
  <c r="A544" i="11"/>
  <c r="B544" i="11"/>
  <c r="C544" i="11"/>
  <c r="D544" i="11"/>
  <c r="A545" i="11"/>
  <c r="B545" i="11"/>
  <c r="C545" i="11"/>
  <c r="D545" i="11"/>
  <c r="A546" i="11"/>
  <c r="B546" i="11"/>
  <c r="C546" i="11"/>
  <c r="D546" i="11"/>
  <c r="A547" i="11"/>
  <c r="B547" i="11"/>
  <c r="C547" i="11"/>
  <c r="D547" i="11"/>
  <c r="A548" i="11"/>
  <c r="B548" i="11"/>
  <c r="C548" i="11"/>
  <c r="D548" i="11"/>
  <c r="A549" i="11"/>
  <c r="B549" i="11"/>
  <c r="C549" i="11"/>
  <c r="D549" i="11"/>
  <c r="A550" i="11"/>
  <c r="B550" i="11"/>
  <c r="C550" i="11"/>
  <c r="D550" i="11"/>
  <c r="A551" i="11"/>
  <c r="B551" i="11"/>
  <c r="C551" i="11"/>
  <c r="D551" i="11"/>
  <c r="A552" i="11"/>
  <c r="B552" i="11"/>
  <c r="C552" i="11"/>
  <c r="D552" i="11"/>
  <c r="A553" i="11"/>
  <c r="B553" i="11"/>
  <c r="C553" i="11"/>
  <c r="D553" i="11"/>
  <c r="A554" i="11"/>
  <c r="B554" i="11"/>
  <c r="C554" i="11"/>
  <c r="D554" i="11"/>
  <c r="A555" i="11"/>
  <c r="B555" i="11"/>
  <c r="C555" i="11"/>
  <c r="D555" i="11"/>
  <c r="A556" i="11"/>
  <c r="B556" i="11"/>
  <c r="C556" i="11"/>
  <c r="D556" i="11"/>
  <c r="A557" i="11"/>
  <c r="B557" i="11"/>
  <c r="C557" i="11"/>
  <c r="D557" i="11"/>
  <c r="A558" i="11"/>
  <c r="B558" i="11"/>
  <c r="C558" i="11"/>
  <c r="E558" i="11" s="1"/>
  <c r="D558" i="11"/>
  <c r="A559" i="11"/>
  <c r="B559" i="11"/>
  <c r="D559" i="11" s="1"/>
  <c r="C559" i="11"/>
  <c r="A560" i="11"/>
  <c r="B560" i="11"/>
  <c r="D560" i="11" s="1"/>
  <c r="C560" i="11"/>
  <c r="A561" i="11"/>
  <c r="B561" i="11"/>
  <c r="D561" i="11" s="1"/>
  <c r="F561" i="11" s="1"/>
  <c r="C561" i="11"/>
  <c r="A562" i="11"/>
  <c r="B562" i="11"/>
  <c r="D562" i="11" s="1"/>
  <c r="C562" i="11"/>
  <c r="A563" i="11"/>
  <c r="B563" i="11"/>
  <c r="D563" i="11" s="1"/>
  <c r="C563" i="11"/>
  <c r="A564" i="11"/>
  <c r="B564" i="11"/>
  <c r="D564" i="11" s="1"/>
  <c r="C564" i="11"/>
  <c r="A565" i="11"/>
  <c r="B565" i="11"/>
  <c r="D565" i="11" s="1"/>
  <c r="C565" i="11"/>
  <c r="A566" i="11"/>
  <c r="B566" i="11"/>
  <c r="D566" i="11" s="1"/>
  <c r="C566" i="11"/>
  <c r="A567" i="11"/>
  <c r="B567" i="11"/>
  <c r="D567" i="11" s="1"/>
  <c r="C567" i="11"/>
  <c r="A568" i="11"/>
  <c r="B568" i="11"/>
  <c r="D568" i="11" s="1"/>
  <c r="C568" i="11"/>
  <c r="A569" i="11"/>
  <c r="B569" i="11"/>
  <c r="D569" i="11" s="1"/>
  <c r="F569" i="11" s="1"/>
  <c r="C569" i="11"/>
  <c r="A570" i="11"/>
  <c r="B570" i="11"/>
  <c r="D570" i="11" s="1"/>
  <c r="C570" i="11"/>
  <c r="A571" i="11"/>
  <c r="B571" i="11"/>
  <c r="D571" i="11" s="1"/>
  <c r="C571" i="11"/>
  <c r="A572" i="11"/>
  <c r="B572" i="11"/>
  <c r="D572" i="11" s="1"/>
  <c r="C572" i="11"/>
  <c r="A573" i="11"/>
  <c r="B573" i="11"/>
  <c r="D573" i="11" s="1"/>
  <c r="C573" i="11"/>
  <c r="A574" i="11"/>
  <c r="B574" i="11"/>
  <c r="D574" i="11" s="1"/>
  <c r="H574" i="11" s="1"/>
  <c r="C574" i="11"/>
  <c r="A575" i="11"/>
  <c r="B575" i="11"/>
  <c r="D575" i="11" s="1"/>
  <c r="C575" i="11"/>
  <c r="A576" i="11"/>
  <c r="B576" i="11"/>
  <c r="D576" i="11" s="1"/>
  <c r="C576" i="11"/>
  <c r="A577" i="11"/>
  <c r="B577" i="11"/>
  <c r="D577" i="11" s="1"/>
  <c r="C577" i="11"/>
  <c r="A578" i="11"/>
  <c r="B578" i="11"/>
  <c r="D578" i="11" s="1"/>
  <c r="C578" i="11"/>
  <c r="A579" i="11"/>
  <c r="B579" i="11"/>
  <c r="D579" i="11" s="1"/>
  <c r="C579" i="11"/>
  <c r="A580" i="11"/>
  <c r="B580" i="11"/>
  <c r="D580" i="11" s="1"/>
  <c r="C580" i="11"/>
  <c r="A581" i="11"/>
  <c r="B581" i="11"/>
  <c r="D581" i="11" s="1"/>
  <c r="C581" i="11"/>
  <c r="A582" i="11"/>
  <c r="B582" i="11"/>
  <c r="D582" i="11" s="1"/>
  <c r="C582" i="11"/>
  <c r="A583" i="11"/>
  <c r="B583" i="11"/>
  <c r="D583" i="11" s="1"/>
  <c r="C583" i="11"/>
  <c r="A584" i="11"/>
  <c r="B584" i="11"/>
  <c r="D584" i="11" s="1"/>
  <c r="C584" i="11"/>
  <c r="A585" i="11"/>
  <c r="B585" i="11"/>
  <c r="D585" i="11" s="1"/>
  <c r="C585" i="11"/>
  <c r="A586" i="11"/>
  <c r="B586" i="11"/>
  <c r="D586" i="11" s="1"/>
  <c r="C586" i="11"/>
  <c r="A587" i="11"/>
  <c r="B587" i="11"/>
  <c r="D587" i="11" s="1"/>
  <c r="C587" i="11"/>
  <c r="A588" i="11"/>
  <c r="B588" i="11"/>
  <c r="D588" i="11" s="1"/>
  <c r="C588" i="11"/>
  <c r="A589" i="11"/>
  <c r="B589" i="11"/>
  <c r="D589" i="11" s="1"/>
  <c r="C589" i="11"/>
  <c r="A590" i="11"/>
  <c r="B590" i="11"/>
  <c r="D590" i="11" s="1"/>
  <c r="C590" i="11"/>
  <c r="A591" i="11"/>
  <c r="B591" i="11"/>
  <c r="D591" i="11" s="1"/>
  <c r="C591" i="11"/>
  <c r="A592" i="11"/>
  <c r="B592" i="11"/>
  <c r="D592" i="11" s="1"/>
  <c r="C592" i="11"/>
  <c r="A593" i="11"/>
  <c r="B593" i="11"/>
  <c r="D593" i="11" s="1"/>
  <c r="C593" i="11"/>
  <c r="A594" i="11"/>
  <c r="B594" i="11"/>
  <c r="D594" i="11" s="1"/>
  <c r="C594" i="11"/>
  <c r="A595" i="11"/>
  <c r="B595" i="11"/>
  <c r="D595" i="11" s="1"/>
  <c r="C595" i="11"/>
  <c r="A596" i="11"/>
  <c r="B596" i="11"/>
  <c r="D596" i="11" s="1"/>
  <c r="C596" i="11"/>
  <c r="A597" i="11"/>
  <c r="B597" i="11"/>
  <c r="D597" i="11" s="1"/>
  <c r="C597" i="11"/>
  <c r="A598" i="11"/>
  <c r="B598" i="11"/>
  <c r="D598" i="11" s="1"/>
  <c r="C598" i="11"/>
  <c r="A599" i="11"/>
  <c r="B599" i="11"/>
  <c r="D599" i="11" s="1"/>
  <c r="C599" i="11"/>
  <c r="A600" i="11"/>
  <c r="B600" i="11"/>
  <c r="D600" i="11" s="1"/>
  <c r="C600" i="11"/>
  <c r="A601" i="11"/>
  <c r="B601" i="11"/>
  <c r="D601" i="11" s="1"/>
  <c r="C601" i="11"/>
  <c r="A602" i="11"/>
  <c r="B602" i="11"/>
  <c r="D602" i="11" s="1"/>
  <c r="H602" i="11" s="1"/>
  <c r="C602" i="11"/>
  <c r="A603" i="11"/>
  <c r="B603" i="11"/>
  <c r="D603" i="11" s="1"/>
  <c r="C603" i="11"/>
  <c r="A604" i="11"/>
  <c r="C604" i="11" s="1"/>
  <c r="B604" i="11"/>
  <c r="D604" i="11" s="1"/>
  <c r="A605" i="11"/>
  <c r="C605" i="11" s="1"/>
  <c r="B605" i="11"/>
  <c r="D605" i="11" s="1"/>
  <c r="A606" i="11"/>
  <c r="B606" i="11"/>
  <c r="D606" i="11" s="1"/>
  <c r="H606" i="11" s="1"/>
  <c r="C606" i="11"/>
  <c r="A607" i="11"/>
  <c r="B607" i="11"/>
  <c r="D607" i="11" s="1"/>
  <c r="C607" i="11"/>
  <c r="A608" i="11"/>
  <c r="C608" i="11" s="1"/>
  <c r="B608" i="11"/>
  <c r="D608" i="11" s="1"/>
  <c r="A609" i="11"/>
  <c r="C609" i="11" s="1"/>
  <c r="B609" i="11"/>
  <c r="D609" i="11" s="1"/>
  <c r="A610" i="11"/>
  <c r="B610" i="11"/>
  <c r="D610" i="11" s="1"/>
  <c r="H610" i="11" s="1"/>
  <c r="C610" i="11"/>
  <c r="A611" i="11"/>
  <c r="B611" i="11"/>
  <c r="D611" i="11" s="1"/>
  <c r="C611" i="11"/>
  <c r="A612" i="11"/>
  <c r="C612" i="11" s="1"/>
  <c r="B612" i="11"/>
  <c r="D612" i="11" s="1"/>
  <c r="A613" i="11"/>
  <c r="C613" i="11" s="1"/>
  <c r="B613" i="11"/>
  <c r="D613" i="11" s="1"/>
  <c r="A614" i="11"/>
  <c r="B614" i="11"/>
  <c r="D614" i="11" s="1"/>
  <c r="H614" i="11" s="1"/>
  <c r="C614" i="11"/>
  <c r="A615" i="11"/>
  <c r="B615" i="11"/>
  <c r="D615" i="11" s="1"/>
  <c r="C615" i="11"/>
  <c r="A616" i="11"/>
  <c r="C616" i="11" s="1"/>
  <c r="B616" i="11"/>
  <c r="D616" i="11" s="1"/>
  <c r="A617" i="11"/>
  <c r="C617" i="11" s="1"/>
  <c r="B617" i="11"/>
  <c r="D617" i="11" s="1"/>
  <c r="A618" i="11"/>
  <c r="B618" i="11"/>
  <c r="D618" i="11" s="1"/>
  <c r="C618" i="11"/>
  <c r="A619" i="11"/>
  <c r="B619" i="11"/>
  <c r="D619" i="11" s="1"/>
  <c r="C619" i="11"/>
  <c r="A620" i="11"/>
  <c r="C620" i="11" s="1"/>
  <c r="B620" i="11"/>
  <c r="D620" i="11" s="1"/>
  <c r="A621" i="11"/>
  <c r="C621" i="11" s="1"/>
  <c r="B621" i="11"/>
  <c r="D621" i="11" s="1"/>
  <c r="A622" i="11"/>
  <c r="B622" i="11"/>
  <c r="D622" i="11" s="1"/>
  <c r="C622" i="11"/>
  <c r="A623" i="11"/>
  <c r="B623" i="11"/>
  <c r="C623" i="11"/>
  <c r="D623" i="11"/>
  <c r="A624" i="11"/>
  <c r="B624" i="11"/>
  <c r="C624" i="11"/>
  <c r="D624" i="11"/>
  <c r="A625" i="11"/>
  <c r="B625" i="11"/>
  <c r="C625" i="11"/>
  <c r="D625" i="11"/>
  <c r="A626" i="11"/>
  <c r="B626" i="11"/>
  <c r="C626" i="11"/>
  <c r="D626" i="11"/>
  <c r="A627" i="11"/>
  <c r="B627" i="11"/>
  <c r="C627" i="11"/>
  <c r="D627" i="11"/>
  <c r="A628" i="11"/>
  <c r="B628" i="11"/>
  <c r="C628" i="11"/>
  <c r="D628" i="11"/>
  <c r="A629" i="11"/>
  <c r="B629" i="11"/>
  <c r="C629" i="11"/>
  <c r="D629" i="11"/>
  <c r="A630" i="11"/>
  <c r="B630" i="11"/>
  <c r="C630" i="11"/>
  <c r="D630" i="11"/>
  <c r="A631" i="11"/>
  <c r="B631" i="11"/>
  <c r="C631" i="11"/>
  <c r="D631" i="11"/>
  <c r="A632" i="11"/>
  <c r="B632" i="11"/>
  <c r="C632" i="11"/>
  <c r="D632" i="11"/>
  <c r="A633" i="11"/>
  <c r="B633" i="11"/>
  <c r="C633" i="11"/>
  <c r="D633" i="11"/>
  <c r="A634" i="11"/>
  <c r="B634" i="11"/>
  <c r="C634" i="11"/>
  <c r="D634" i="11"/>
  <c r="A635" i="11"/>
  <c r="B635" i="11"/>
  <c r="C635" i="11"/>
  <c r="D635" i="11"/>
  <c r="A636" i="11"/>
  <c r="B636" i="11"/>
  <c r="C636" i="11"/>
  <c r="D636" i="11"/>
  <c r="A637" i="11"/>
  <c r="B637" i="11"/>
  <c r="C637" i="11"/>
  <c r="D637" i="11"/>
  <c r="A638" i="11"/>
  <c r="B638" i="11"/>
  <c r="C638" i="11"/>
  <c r="D638" i="11"/>
  <c r="A639" i="11"/>
  <c r="B639" i="11"/>
  <c r="C639" i="11"/>
  <c r="D639" i="11"/>
  <c r="A640" i="11"/>
  <c r="B640" i="11"/>
  <c r="C640" i="11"/>
  <c r="D640" i="11"/>
  <c r="A641" i="11"/>
  <c r="B641" i="11"/>
  <c r="C641" i="11"/>
  <c r="D641" i="11"/>
  <c r="A642" i="11"/>
  <c r="B642" i="11"/>
  <c r="C642" i="11"/>
  <c r="D642" i="11"/>
  <c r="A643" i="11"/>
  <c r="B643" i="11"/>
  <c r="C643" i="11"/>
  <c r="D643" i="11"/>
  <c r="A644" i="11"/>
  <c r="B644" i="11"/>
  <c r="C644" i="11"/>
  <c r="D644" i="11"/>
  <c r="A645" i="11"/>
  <c r="B645" i="11"/>
  <c r="C645" i="11"/>
  <c r="D645" i="11"/>
  <c r="A646" i="11"/>
  <c r="B646" i="11"/>
  <c r="C646" i="11"/>
  <c r="D646" i="11"/>
  <c r="A647" i="11"/>
  <c r="B647" i="11"/>
  <c r="C647" i="11"/>
  <c r="D647" i="11"/>
  <c r="A648" i="11"/>
  <c r="B648" i="11"/>
  <c r="C648" i="11"/>
  <c r="D648" i="11"/>
  <c r="A649" i="11"/>
  <c r="B649" i="11"/>
  <c r="C649" i="11"/>
  <c r="D649" i="11"/>
  <c r="A650" i="11"/>
  <c r="B650" i="11"/>
  <c r="C650" i="11"/>
  <c r="D650" i="11"/>
  <c r="A651" i="11"/>
  <c r="B651" i="11"/>
  <c r="C651" i="11"/>
  <c r="D651" i="11"/>
  <c r="A652" i="11"/>
  <c r="B652" i="11"/>
  <c r="C652" i="11"/>
  <c r="D652" i="11"/>
  <c r="A653" i="11"/>
  <c r="B653" i="11"/>
  <c r="C653" i="11"/>
  <c r="D653" i="11"/>
  <c r="A654" i="11"/>
  <c r="B654" i="11"/>
  <c r="C654" i="11"/>
  <c r="D654" i="11"/>
  <c r="A655" i="11"/>
  <c r="B655" i="11"/>
  <c r="C655" i="11"/>
  <c r="D655" i="11"/>
  <c r="A656" i="11"/>
  <c r="B656" i="11"/>
  <c r="C656" i="11"/>
  <c r="D656" i="11"/>
  <c r="A657" i="11"/>
  <c r="B657" i="11"/>
  <c r="C657" i="11"/>
  <c r="D657" i="11"/>
  <c r="A658" i="11"/>
  <c r="B658" i="11"/>
  <c r="C658" i="11"/>
  <c r="D658" i="11"/>
  <c r="A659" i="11"/>
  <c r="B659" i="11"/>
  <c r="C659" i="11"/>
  <c r="D659" i="11"/>
  <c r="A660" i="11"/>
  <c r="B660" i="11"/>
  <c r="C660" i="11"/>
  <c r="D660" i="11"/>
  <c r="A661" i="11"/>
  <c r="B661" i="11"/>
  <c r="C661" i="11"/>
  <c r="F661" i="11" s="1"/>
  <c r="D661" i="11"/>
  <c r="A662" i="11"/>
  <c r="B662" i="11"/>
  <c r="D662" i="11" s="1"/>
  <c r="H662" i="11" s="1"/>
  <c r="C662" i="11"/>
  <c r="A663" i="11"/>
  <c r="B663" i="11"/>
  <c r="D663" i="11" s="1"/>
  <c r="C663" i="11"/>
  <c r="A664" i="11"/>
  <c r="B664" i="11"/>
  <c r="D664" i="11" s="1"/>
  <c r="C664" i="11"/>
  <c r="A665" i="11"/>
  <c r="B665" i="11"/>
  <c r="D665" i="11" s="1"/>
  <c r="C665" i="11"/>
  <c r="A666" i="11"/>
  <c r="B666" i="11"/>
  <c r="D666" i="11" s="1"/>
  <c r="H666" i="11" s="1"/>
  <c r="C666" i="11"/>
  <c r="A667" i="11"/>
  <c r="B667" i="11"/>
  <c r="D667" i="11" s="1"/>
  <c r="C667" i="11"/>
  <c r="A668" i="11"/>
  <c r="B668" i="11"/>
  <c r="D668" i="11" s="1"/>
  <c r="C668" i="11"/>
  <c r="A669" i="11"/>
  <c r="B669" i="11"/>
  <c r="D669" i="11" s="1"/>
  <c r="C669" i="11"/>
  <c r="A670" i="11"/>
  <c r="B670" i="11"/>
  <c r="D670" i="11" s="1"/>
  <c r="C670" i="11"/>
  <c r="A671" i="11"/>
  <c r="B671" i="11"/>
  <c r="D671" i="11" s="1"/>
  <c r="C671" i="11"/>
  <c r="A672" i="11"/>
  <c r="B672" i="11"/>
  <c r="D672" i="11" s="1"/>
  <c r="C672" i="11"/>
  <c r="A673" i="11"/>
  <c r="B673" i="11"/>
  <c r="D673" i="11" s="1"/>
  <c r="F673" i="11" s="1"/>
  <c r="C673" i="11"/>
  <c r="A674" i="11"/>
  <c r="B674" i="11"/>
  <c r="D674" i="11" s="1"/>
  <c r="H674" i="11" s="1"/>
  <c r="C674" i="11"/>
  <c r="A675" i="11"/>
  <c r="B675" i="11"/>
  <c r="D675" i="11" s="1"/>
  <c r="C675" i="11"/>
  <c r="A676" i="11"/>
  <c r="B676" i="11"/>
  <c r="D676" i="11" s="1"/>
  <c r="C676" i="11"/>
  <c r="A677" i="11"/>
  <c r="B677" i="11"/>
  <c r="D677" i="11" s="1"/>
  <c r="F677" i="11" s="1"/>
  <c r="C677" i="11"/>
  <c r="A678" i="11"/>
  <c r="B678" i="11"/>
  <c r="D678" i="11" s="1"/>
  <c r="H678" i="11" s="1"/>
  <c r="C678" i="11"/>
  <c r="A679" i="11"/>
  <c r="B679" i="11"/>
  <c r="D679" i="11" s="1"/>
  <c r="C679" i="11"/>
  <c r="A680" i="11"/>
  <c r="B680" i="11"/>
  <c r="D680" i="11" s="1"/>
  <c r="C680" i="11"/>
  <c r="A681" i="11"/>
  <c r="B681" i="11"/>
  <c r="D681" i="11" s="1"/>
  <c r="C681" i="11"/>
  <c r="A682" i="11"/>
  <c r="B682" i="11"/>
  <c r="D682" i="11" s="1"/>
  <c r="H682" i="11" s="1"/>
  <c r="C682" i="11"/>
  <c r="A683" i="11"/>
  <c r="B683" i="11"/>
  <c r="D683" i="11" s="1"/>
  <c r="C683" i="11"/>
  <c r="A684" i="11"/>
  <c r="B684" i="11"/>
  <c r="D684" i="11" s="1"/>
  <c r="C684" i="11"/>
  <c r="A685" i="11"/>
  <c r="B685" i="11"/>
  <c r="D685" i="11" s="1"/>
  <c r="C685" i="11"/>
  <c r="A686" i="11"/>
  <c r="B686" i="11"/>
  <c r="D686" i="11" s="1"/>
  <c r="C686" i="11"/>
  <c r="A687" i="11"/>
  <c r="B687" i="11"/>
  <c r="D687" i="11" s="1"/>
  <c r="C687" i="11"/>
  <c r="A688" i="11"/>
  <c r="B688" i="11"/>
  <c r="D688" i="11" s="1"/>
  <c r="C688" i="11"/>
  <c r="A689" i="11"/>
  <c r="B689" i="11"/>
  <c r="D689" i="11" s="1"/>
  <c r="C689" i="11"/>
  <c r="A690" i="11"/>
  <c r="B690" i="11"/>
  <c r="D690" i="11" s="1"/>
  <c r="C690" i="11"/>
  <c r="A691" i="11"/>
  <c r="B691" i="11"/>
  <c r="D691" i="11" s="1"/>
  <c r="C691" i="11"/>
  <c r="A692" i="11"/>
  <c r="B692" i="11"/>
  <c r="D692" i="11" s="1"/>
  <c r="C692" i="11"/>
  <c r="A693" i="11"/>
  <c r="B693" i="11"/>
  <c r="D693" i="11" s="1"/>
  <c r="F693" i="11" s="1"/>
  <c r="C693" i="11"/>
  <c r="A694" i="11"/>
  <c r="B694" i="11"/>
  <c r="D694" i="11" s="1"/>
  <c r="C694" i="11"/>
  <c r="A695" i="11"/>
  <c r="B695" i="11"/>
  <c r="D695" i="11" s="1"/>
  <c r="C695" i="11"/>
  <c r="A696" i="11"/>
  <c r="B696" i="11"/>
  <c r="D696" i="11" s="1"/>
  <c r="C696" i="11"/>
  <c r="A697" i="11"/>
  <c r="B697" i="11"/>
  <c r="D697" i="11" s="1"/>
  <c r="C697" i="11"/>
  <c r="A698" i="11"/>
  <c r="B698" i="11"/>
  <c r="D698" i="11" s="1"/>
  <c r="H698" i="11" s="1"/>
  <c r="C698" i="11"/>
  <c r="A699" i="11"/>
  <c r="B699" i="11"/>
  <c r="D699" i="11" s="1"/>
  <c r="C699" i="11"/>
  <c r="A700" i="11"/>
  <c r="B700" i="11"/>
  <c r="D700" i="11" s="1"/>
  <c r="C700" i="11"/>
  <c r="A701" i="11"/>
  <c r="B701" i="11"/>
  <c r="D701" i="11" s="1"/>
  <c r="F701" i="11" s="1"/>
  <c r="C701" i="11"/>
  <c r="A702" i="11"/>
  <c r="B702" i="11"/>
  <c r="D702" i="11" s="1"/>
  <c r="C702" i="11"/>
  <c r="A703" i="11"/>
  <c r="B703" i="11"/>
  <c r="D703" i="11" s="1"/>
  <c r="C703" i="11"/>
  <c r="A704" i="11"/>
  <c r="B704" i="11"/>
  <c r="D704" i="11" s="1"/>
  <c r="C704" i="11"/>
  <c r="A705" i="11"/>
  <c r="B705" i="11"/>
  <c r="D705" i="11" s="1"/>
  <c r="C705" i="11"/>
  <c r="A706" i="11"/>
  <c r="B706" i="11"/>
  <c r="D706" i="11" s="1"/>
  <c r="H706" i="11" s="1"/>
  <c r="C706" i="11"/>
  <c r="A707" i="11"/>
  <c r="B707" i="11"/>
  <c r="D707" i="11" s="1"/>
  <c r="C707" i="11"/>
  <c r="A708" i="11"/>
  <c r="B708" i="11"/>
  <c r="D708" i="11" s="1"/>
  <c r="C708" i="11"/>
  <c r="A709" i="11"/>
  <c r="B709" i="11"/>
  <c r="D709" i="11" s="1"/>
  <c r="F709" i="11" s="1"/>
  <c r="C709" i="11"/>
  <c r="A710" i="11"/>
  <c r="B710" i="11"/>
  <c r="D710" i="11" s="1"/>
  <c r="C710" i="11"/>
  <c r="A711" i="11"/>
  <c r="B711" i="11"/>
  <c r="D711" i="11" s="1"/>
  <c r="C711" i="11"/>
  <c r="A712" i="11"/>
  <c r="B712" i="11"/>
  <c r="D712" i="11" s="1"/>
  <c r="C712" i="11"/>
  <c r="A713" i="11"/>
  <c r="B713" i="11"/>
  <c r="D713" i="11" s="1"/>
  <c r="C713" i="11"/>
  <c r="A714" i="11"/>
  <c r="B714" i="11"/>
  <c r="D714" i="11" s="1"/>
  <c r="H714" i="11" s="1"/>
  <c r="C714" i="11"/>
  <c r="A715" i="11"/>
  <c r="B715" i="11"/>
  <c r="D715" i="11" s="1"/>
  <c r="C715" i="11"/>
  <c r="A716" i="11"/>
  <c r="B716" i="11"/>
  <c r="D716" i="11" s="1"/>
  <c r="C716" i="11"/>
  <c r="A717" i="11"/>
  <c r="B717" i="11"/>
  <c r="D717" i="11" s="1"/>
  <c r="C717" i="11"/>
  <c r="A718" i="11"/>
  <c r="B718" i="11"/>
  <c r="D718" i="11" s="1"/>
  <c r="C718" i="11"/>
  <c r="A719" i="11"/>
  <c r="B719" i="11"/>
  <c r="D719" i="11" s="1"/>
  <c r="C719" i="11"/>
  <c r="A720" i="11"/>
  <c r="B720" i="11"/>
  <c r="D720" i="11" s="1"/>
  <c r="C720" i="11"/>
  <c r="A721" i="11"/>
  <c r="B721" i="11"/>
  <c r="D721" i="11" s="1"/>
  <c r="C721" i="11"/>
  <c r="A722" i="11"/>
  <c r="B722" i="11"/>
  <c r="D722" i="11" s="1"/>
  <c r="C722" i="11"/>
  <c r="A723" i="11"/>
  <c r="B723" i="11"/>
  <c r="D723" i="11" s="1"/>
  <c r="C723" i="11"/>
  <c r="A724" i="11"/>
  <c r="B724" i="11"/>
  <c r="D724" i="11" s="1"/>
  <c r="C724" i="11"/>
  <c r="A725" i="11"/>
  <c r="B725" i="11"/>
  <c r="D725" i="11" s="1"/>
  <c r="C725" i="11"/>
  <c r="A726" i="11"/>
  <c r="B726" i="11"/>
  <c r="D726" i="11" s="1"/>
  <c r="H726" i="11" s="1"/>
  <c r="C726" i="11"/>
  <c r="A727" i="11"/>
  <c r="B727" i="11"/>
  <c r="D727" i="11" s="1"/>
  <c r="C727" i="11"/>
  <c r="A728" i="11"/>
  <c r="B728" i="11"/>
  <c r="D728" i="11" s="1"/>
  <c r="C728" i="11"/>
  <c r="A729" i="11"/>
  <c r="B729" i="11"/>
  <c r="D729" i="11" s="1"/>
  <c r="C729" i="11"/>
  <c r="A730" i="11"/>
  <c r="B730" i="11"/>
  <c r="D730" i="11" s="1"/>
  <c r="C730" i="11"/>
  <c r="A731" i="11"/>
  <c r="B731" i="11"/>
  <c r="D731" i="11" s="1"/>
  <c r="C731" i="11"/>
  <c r="A732" i="11"/>
  <c r="B732" i="11"/>
  <c r="D732" i="11" s="1"/>
  <c r="C732" i="11"/>
  <c r="A733" i="11"/>
  <c r="B733" i="11"/>
  <c r="D733" i="11" s="1"/>
  <c r="C733" i="11"/>
  <c r="A734" i="11"/>
  <c r="B734" i="11"/>
  <c r="D734" i="11" s="1"/>
  <c r="C734" i="11"/>
  <c r="A735" i="11"/>
  <c r="B735" i="11"/>
  <c r="D735" i="11" s="1"/>
  <c r="C735" i="11"/>
  <c r="A736" i="11"/>
  <c r="B736" i="11"/>
  <c r="D736" i="11" s="1"/>
  <c r="C736" i="11"/>
  <c r="A737" i="11"/>
  <c r="B737" i="11"/>
  <c r="D737" i="11" s="1"/>
  <c r="C737" i="1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E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E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H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/>
  <c r="A762" i="11"/>
  <c r="C762" i="11" s="1"/>
  <c r="B762" i="11"/>
  <c r="D762" i="11"/>
  <c r="H762" i="11" s="1"/>
  <c r="A763" i="11"/>
  <c r="C763" i="11" s="1"/>
  <c r="B763" i="11"/>
  <c r="D763" i="11"/>
  <c r="A764" i="11"/>
  <c r="C764" i="11" s="1"/>
  <c r="B764" i="11"/>
  <c r="D764" i="11"/>
  <c r="A765" i="11"/>
  <c r="C765" i="11" s="1"/>
  <c r="B765" i="11"/>
  <c r="D765" i="11"/>
  <c r="A766" i="11"/>
  <c r="C766" i="11" s="1"/>
  <c r="B766" i="11"/>
  <c r="D766" i="11"/>
  <c r="A767" i="11"/>
  <c r="C767" i="11" s="1"/>
  <c r="B767" i="11"/>
  <c r="D767" i="11"/>
  <c r="A768" i="11"/>
  <c r="C768" i="11" s="1"/>
  <c r="B768" i="11"/>
  <c r="D768" i="11"/>
  <c r="A769" i="11"/>
  <c r="C769" i="11" s="1"/>
  <c r="B769" i="11"/>
  <c r="D769" i="11"/>
  <c r="A770" i="11"/>
  <c r="C770" i="11" s="1"/>
  <c r="B770" i="11"/>
  <c r="D770" i="11"/>
  <c r="H770" i="11" s="1"/>
  <c r="A771" i="11"/>
  <c r="C771" i="11" s="1"/>
  <c r="B771" i="11"/>
  <c r="D771" i="11"/>
  <c r="A772" i="11"/>
  <c r="C772" i="11" s="1"/>
  <c r="B772" i="11"/>
  <c r="D772" i="11"/>
  <c r="A773" i="11"/>
  <c r="C773" i="11" s="1"/>
  <c r="B773" i="11"/>
  <c r="D773" i="11"/>
  <c r="A774" i="11"/>
  <c r="C774" i="11" s="1"/>
  <c r="B774" i="11"/>
  <c r="D774" i="11"/>
  <c r="A775" i="11"/>
  <c r="C775" i="11" s="1"/>
  <c r="B775" i="11"/>
  <c r="D775" i="11"/>
  <c r="A776" i="11"/>
  <c r="C776" i="11" s="1"/>
  <c r="B776" i="11"/>
  <c r="D776" i="11"/>
  <c r="A777" i="11"/>
  <c r="C777" i="11" s="1"/>
  <c r="B777" i="11"/>
  <c r="D777" i="11"/>
  <c r="A778" i="11"/>
  <c r="C778" i="11" s="1"/>
  <c r="B778" i="11"/>
  <c r="D778" i="11"/>
  <c r="H778" i="11"/>
  <c r="A779" i="11"/>
  <c r="B779" i="11"/>
  <c r="C779" i="11"/>
  <c r="D779" i="11"/>
  <c r="A780" i="11"/>
  <c r="B780" i="11"/>
  <c r="C780" i="11"/>
  <c r="D780" i="11"/>
  <c r="A781" i="11"/>
  <c r="B781" i="11"/>
  <c r="C781" i="11"/>
  <c r="D781" i="11"/>
  <c r="F781" i="11" s="1"/>
  <c r="A782" i="11"/>
  <c r="B782" i="11"/>
  <c r="C782" i="11"/>
  <c r="D782" i="11"/>
  <c r="A783" i="11"/>
  <c r="B783" i="11"/>
  <c r="C783" i="11"/>
  <c r="D783" i="11"/>
  <c r="A784" i="11"/>
  <c r="B784" i="11"/>
  <c r="C784" i="11"/>
  <c r="D784" i="11"/>
  <c r="A785" i="11"/>
  <c r="B785" i="11"/>
  <c r="C785" i="11"/>
  <c r="D785" i="11"/>
  <c r="A786" i="11"/>
  <c r="B786" i="11"/>
  <c r="C786" i="11"/>
  <c r="D786" i="11"/>
  <c r="E786" i="11" s="1"/>
  <c r="A787" i="11"/>
  <c r="B787" i="11"/>
  <c r="C787" i="11"/>
  <c r="D787" i="11"/>
  <c r="A788" i="11"/>
  <c r="B788" i="11"/>
  <c r="C788" i="11"/>
  <c r="D788" i="11"/>
  <c r="A789" i="11"/>
  <c r="B789" i="11"/>
  <c r="C789" i="11"/>
  <c r="D789" i="11"/>
  <c r="A790" i="11"/>
  <c r="B790" i="11"/>
  <c r="C790" i="11"/>
  <c r="D790" i="11"/>
  <c r="A791" i="11"/>
  <c r="B791" i="11"/>
  <c r="C791" i="11"/>
  <c r="D791" i="11"/>
  <c r="A792" i="11"/>
  <c r="B792" i="11"/>
  <c r="C792" i="11"/>
  <c r="D792" i="11"/>
  <c r="A793" i="11"/>
  <c r="B793" i="11"/>
  <c r="C793" i="11"/>
  <c r="D793" i="11"/>
  <c r="A794" i="11"/>
  <c r="B794" i="11"/>
  <c r="C794" i="11"/>
  <c r="D794" i="11"/>
  <c r="A795" i="11"/>
  <c r="B795" i="11"/>
  <c r="D795" i="11" s="1"/>
  <c r="C795" i="11"/>
  <c r="A796" i="11"/>
  <c r="B796" i="11"/>
  <c r="D796" i="11" s="1"/>
  <c r="H796" i="11" s="1"/>
  <c r="C796" i="11"/>
  <c r="A797" i="11"/>
  <c r="B797" i="11"/>
  <c r="D797" i="11" s="1"/>
  <c r="C797" i="11"/>
  <c r="A798" i="11"/>
  <c r="B798" i="11"/>
  <c r="D798" i="11" s="1"/>
  <c r="C798" i="11"/>
  <c r="A799" i="11"/>
  <c r="B799" i="11"/>
  <c r="D799" i="11" s="1"/>
  <c r="C799" i="11"/>
  <c r="A800" i="11"/>
  <c r="B800" i="11"/>
  <c r="D800" i="11" s="1"/>
  <c r="C800" i="11"/>
  <c r="A801" i="11"/>
  <c r="B801" i="11"/>
  <c r="D801" i="11" s="1"/>
  <c r="C801" i="11"/>
  <c r="A802" i="11"/>
  <c r="B802" i="11"/>
  <c r="D802" i="11" s="1"/>
  <c r="C802" i="11"/>
  <c r="A803" i="11"/>
  <c r="B803" i="11"/>
  <c r="D803" i="11" s="1"/>
  <c r="C803" i="11"/>
  <c r="A804" i="11"/>
  <c r="B804" i="11"/>
  <c r="D804" i="11" s="1"/>
  <c r="H804" i="11" s="1"/>
  <c r="C804" i="11"/>
  <c r="A805" i="11"/>
  <c r="B805" i="11"/>
  <c r="D805" i="11" s="1"/>
  <c r="C805" i="11"/>
  <c r="A806" i="11"/>
  <c r="B806" i="11"/>
  <c r="D806" i="11" s="1"/>
  <c r="C806" i="11"/>
  <c r="A807" i="11"/>
  <c r="B807" i="11"/>
  <c r="D807" i="11" s="1"/>
  <c r="C807" i="11"/>
  <c r="A808" i="11"/>
  <c r="B808" i="11"/>
  <c r="D808" i="11" s="1"/>
  <c r="C808" i="11"/>
  <c r="A809" i="11"/>
  <c r="B809" i="11"/>
  <c r="D809" i="11" s="1"/>
  <c r="C809" i="11"/>
  <c r="A810" i="11"/>
  <c r="B810" i="11"/>
  <c r="D810" i="11" s="1"/>
  <c r="C810" i="11"/>
  <c r="A811" i="11"/>
  <c r="B811" i="11"/>
  <c r="D811" i="11" s="1"/>
  <c r="C811" i="11"/>
  <c r="A812" i="11"/>
  <c r="B812" i="11"/>
  <c r="D812" i="11" s="1"/>
  <c r="C812" i="1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F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C819" i="11" s="1"/>
  <c r="B819" i="11"/>
  <c r="D819" i="11" s="1"/>
  <c r="A820" i="11"/>
  <c r="C820" i="11" s="1"/>
  <c r="B820" i="11"/>
  <c r="D820" i="11" s="1"/>
  <c r="A821" i="11"/>
  <c r="C821" i="11" s="1"/>
  <c r="B821" i="11"/>
  <c r="D821" i="11" s="1"/>
  <c r="A822" i="11"/>
  <c r="C822" i="11" s="1"/>
  <c r="B822" i="11"/>
  <c r="D822" i="11" s="1"/>
  <c r="A823" i="11"/>
  <c r="C823" i="11" s="1"/>
  <c r="B823" i="11"/>
  <c r="D823" i="11" s="1"/>
  <c r="A824" i="11"/>
  <c r="C824" i="11" s="1"/>
  <c r="B824" i="11"/>
  <c r="D824" i="11" s="1"/>
  <c r="A825" i="11"/>
  <c r="C825" i="11" s="1"/>
  <c r="B825" i="11"/>
  <c r="D825" i="11" s="1"/>
  <c r="A826" i="11"/>
  <c r="C826" i="11" s="1"/>
  <c r="B826" i="11"/>
  <c r="D826" i="11" s="1"/>
  <c r="A827" i="11"/>
  <c r="C827" i="11" s="1"/>
  <c r="B827" i="11"/>
  <c r="D827" i="11" s="1"/>
  <c r="A828" i="11"/>
  <c r="C828" i="11" s="1"/>
  <c r="B828" i="11"/>
  <c r="D828" i="11" s="1"/>
  <c r="A829" i="11"/>
  <c r="C829" i="11" s="1"/>
  <c r="B829" i="11"/>
  <c r="D829" i="11" s="1"/>
  <c r="A830" i="11"/>
  <c r="C830" i="11" s="1"/>
  <c r="B830" i="11"/>
  <c r="D830" i="11" s="1"/>
  <c r="A831" i="11"/>
  <c r="C831" i="11" s="1"/>
  <c r="B831" i="11"/>
  <c r="D831" i="11" s="1"/>
  <c r="A832" i="11"/>
  <c r="C832" i="11" s="1"/>
  <c r="B832" i="11"/>
  <c r="D832" i="11" s="1"/>
  <c r="H832" i="11"/>
  <c r="A833" i="11"/>
  <c r="C833" i="11" s="1"/>
  <c r="B833" i="11"/>
  <c r="D833" i="11"/>
  <c r="A834" i="11"/>
  <c r="C834" i="11" s="1"/>
  <c r="B834" i="11"/>
  <c r="D834" i="11"/>
  <c r="A835" i="11"/>
  <c r="C835" i="11" s="1"/>
  <c r="B835" i="11"/>
  <c r="D835" i="11"/>
  <c r="A836" i="11"/>
  <c r="C836" i="11" s="1"/>
  <c r="B836" i="11"/>
  <c r="D836" i="11"/>
  <c r="H836" i="11" s="1"/>
  <c r="A837" i="11"/>
  <c r="C837" i="11" s="1"/>
  <c r="B837" i="11"/>
  <c r="D837" i="11"/>
  <c r="A838" i="11"/>
  <c r="C838" i="11" s="1"/>
  <c r="B838" i="11"/>
  <c r="D838" i="11"/>
  <c r="A839" i="11"/>
  <c r="C839" i="11" s="1"/>
  <c r="B839" i="11"/>
  <c r="D839" i="11"/>
  <c r="A840" i="11"/>
  <c r="C840" i="11" s="1"/>
  <c r="B840" i="11"/>
  <c r="D840" i="11"/>
  <c r="H840" i="11" s="1"/>
  <c r="A841" i="11"/>
  <c r="C841" i="11" s="1"/>
  <c r="B841" i="11"/>
  <c r="D841" i="11"/>
  <c r="A842" i="11"/>
  <c r="C842" i="11" s="1"/>
  <c r="B842" i="11"/>
  <c r="D842" i="11"/>
  <c r="A843" i="11"/>
  <c r="C843" i="11" s="1"/>
  <c r="B843" i="11"/>
  <c r="D843" i="11"/>
  <c r="A844" i="11"/>
  <c r="C844" i="11" s="1"/>
  <c r="B844" i="11"/>
  <c r="D844" i="11"/>
  <c r="A845" i="11"/>
  <c r="C845" i="11" s="1"/>
  <c r="B845" i="11"/>
  <c r="D845" i="11"/>
  <c r="A846" i="11"/>
  <c r="C846" i="11" s="1"/>
  <c r="B846" i="11"/>
  <c r="D846" i="11"/>
  <c r="A847" i="11"/>
  <c r="C847" i="11" s="1"/>
  <c r="B847" i="11"/>
  <c r="D847" i="11"/>
  <c r="A848" i="11"/>
  <c r="C848" i="11" s="1"/>
  <c r="B848" i="11"/>
  <c r="D848" i="11"/>
  <c r="A849" i="11"/>
  <c r="C849" i="11" s="1"/>
  <c r="B849" i="11"/>
  <c r="D849" i="11"/>
  <c r="A850" i="11"/>
  <c r="C850" i="11" s="1"/>
  <c r="B850" i="11"/>
  <c r="D850" i="11"/>
  <c r="A851" i="11"/>
  <c r="C851" i="11" s="1"/>
  <c r="B851" i="11"/>
  <c r="D851" i="11"/>
  <c r="A852" i="11"/>
  <c r="C852" i="11" s="1"/>
  <c r="H852" i="11" s="1"/>
  <c r="B852" i="11"/>
  <c r="D852" i="11"/>
  <c r="A853" i="11"/>
  <c r="B853" i="11"/>
  <c r="C853" i="11"/>
  <c r="D853" i="11"/>
  <c r="A854" i="11"/>
  <c r="B854" i="11"/>
  <c r="C854" i="11"/>
  <c r="D854" i="11"/>
  <c r="H854" i="11" s="1"/>
  <c r="A855" i="11"/>
  <c r="B855" i="11"/>
  <c r="C855" i="11"/>
  <c r="D855" i="11"/>
  <c r="A856" i="11"/>
  <c r="B856" i="11"/>
  <c r="C856" i="11"/>
  <c r="D856" i="11"/>
  <c r="A857" i="11"/>
  <c r="B857" i="11"/>
  <c r="C857" i="11"/>
  <c r="D857" i="11"/>
  <c r="F857" i="11" s="1"/>
  <c r="A858" i="11"/>
  <c r="B858" i="11"/>
  <c r="C858" i="11"/>
  <c r="D858" i="11"/>
  <c r="A859" i="11"/>
  <c r="B859" i="11"/>
  <c r="C859" i="11"/>
  <c r="D859" i="11"/>
  <c r="A860" i="11"/>
  <c r="B860" i="11"/>
  <c r="C860" i="11"/>
  <c r="D860" i="11"/>
  <c r="E860" i="11" s="1"/>
  <c r="A861" i="11"/>
  <c r="B861" i="11"/>
  <c r="C861" i="11"/>
  <c r="D861" i="11"/>
  <c r="A862" i="11"/>
  <c r="B862" i="11"/>
  <c r="C862" i="11"/>
  <c r="D862" i="11"/>
  <c r="A863" i="11"/>
  <c r="B863" i="11"/>
  <c r="C863" i="11"/>
  <c r="D863" i="11"/>
  <c r="A864" i="11"/>
  <c r="B864" i="11"/>
  <c r="C864" i="11"/>
  <c r="D864" i="11"/>
  <c r="A865" i="11"/>
  <c r="B865" i="11"/>
  <c r="C865" i="11"/>
  <c r="D865" i="11"/>
  <c r="A866" i="11"/>
  <c r="B866" i="11"/>
  <c r="C866" i="11"/>
  <c r="D866" i="11"/>
  <c r="A867" i="11"/>
  <c r="B867" i="11"/>
  <c r="C867" i="11"/>
  <c r="D867" i="11"/>
  <c r="A868" i="11"/>
  <c r="B868" i="11"/>
  <c r="C868" i="11"/>
  <c r="D868" i="11"/>
  <c r="A869" i="11"/>
  <c r="B869" i="11"/>
  <c r="C869" i="11"/>
  <c r="D869" i="11"/>
  <c r="A870" i="11"/>
  <c r="B870" i="11"/>
  <c r="C870" i="11"/>
  <c r="D870" i="11"/>
  <c r="H870" i="11" s="1"/>
  <c r="A871" i="11"/>
  <c r="B871" i="11"/>
  <c r="C871" i="11"/>
  <c r="D871" i="11"/>
  <c r="A872" i="11"/>
  <c r="B872" i="11"/>
  <c r="C872" i="11"/>
  <c r="D872" i="11"/>
  <c r="A873" i="11"/>
  <c r="B873" i="11"/>
  <c r="C873" i="11"/>
  <c r="D873" i="11"/>
  <c r="A874" i="11"/>
  <c r="B874" i="11"/>
  <c r="C874" i="11"/>
  <c r="D874" i="11"/>
  <c r="A875" i="11"/>
  <c r="B875" i="11"/>
  <c r="C875" i="11"/>
  <c r="D875" i="11"/>
  <c r="A876" i="11"/>
  <c r="B876" i="11"/>
  <c r="C876" i="11"/>
  <c r="D876" i="11"/>
  <c r="A877" i="11"/>
  <c r="B877" i="11"/>
  <c r="C877" i="11"/>
  <c r="D877" i="11"/>
  <c r="A878" i="11"/>
  <c r="B878" i="11"/>
  <c r="C878" i="11"/>
  <c r="D878" i="11"/>
  <c r="A879" i="11"/>
  <c r="B879" i="11"/>
  <c r="C879" i="11"/>
  <c r="D879" i="11"/>
  <c r="A880" i="11"/>
  <c r="B880" i="11"/>
  <c r="C880" i="11"/>
  <c r="D880" i="11"/>
  <c r="A881" i="11"/>
  <c r="B881" i="11"/>
  <c r="C881" i="11"/>
  <c r="D881" i="11"/>
  <c r="A882" i="11"/>
  <c r="B882" i="11"/>
  <c r="C882" i="11"/>
  <c r="D882" i="11"/>
  <c r="A883" i="11"/>
  <c r="B883" i="11"/>
  <c r="C883" i="11"/>
  <c r="D883" i="11"/>
  <c r="A884" i="11"/>
  <c r="B884" i="11"/>
  <c r="C884" i="11"/>
  <c r="D884" i="11"/>
  <c r="A885" i="11"/>
  <c r="B885" i="11"/>
  <c r="C885" i="11"/>
  <c r="D885" i="11"/>
  <c r="A886" i="11"/>
  <c r="B886" i="11"/>
  <c r="C886" i="11"/>
  <c r="D886" i="11"/>
  <c r="A887" i="11"/>
  <c r="B887" i="11"/>
  <c r="C887" i="11"/>
  <c r="D887" i="11"/>
  <c r="A888" i="11"/>
  <c r="B888" i="11"/>
  <c r="C888" i="11"/>
  <c r="D888" i="11"/>
  <c r="A889" i="11"/>
  <c r="B889" i="11"/>
  <c r="C889" i="11"/>
  <c r="D889" i="11"/>
  <c r="A890" i="11"/>
  <c r="B890" i="11"/>
  <c r="C890" i="11"/>
  <c r="D890" i="11"/>
  <c r="A891" i="11"/>
  <c r="B891" i="11"/>
  <c r="C891" i="11"/>
  <c r="D891" i="11"/>
  <c r="A892" i="11"/>
  <c r="B892" i="11"/>
  <c r="C892" i="11"/>
  <c r="D892" i="11"/>
  <c r="A893" i="11"/>
  <c r="B893" i="11"/>
  <c r="C893" i="11"/>
  <c r="D893" i="11"/>
  <c r="A894" i="11"/>
  <c r="B894" i="11"/>
  <c r="C894" i="11"/>
  <c r="D894" i="11"/>
  <c r="A895" i="11"/>
  <c r="B895" i="11"/>
  <c r="D895" i="11" s="1"/>
  <c r="C895" i="11"/>
  <c r="A896" i="11"/>
  <c r="B896" i="11"/>
  <c r="D896" i="11" s="1"/>
  <c r="C896" i="11"/>
  <c r="A897" i="11"/>
  <c r="B897" i="11"/>
  <c r="D897" i="11" s="1"/>
  <c r="C897" i="11"/>
  <c r="A898" i="11"/>
  <c r="B898" i="11"/>
  <c r="D898" i="11" s="1"/>
  <c r="C898" i="11"/>
  <c r="A899" i="11"/>
  <c r="B899" i="11"/>
  <c r="D899" i="11" s="1"/>
  <c r="C899" i="11"/>
  <c r="A900" i="11"/>
  <c r="B900" i="11"/>
  <c r="D900" i="11" s="1"/>
  <c r="C900" i="11"/>
  <c r="A901" i="11"/>
  <c r="B901" i="11"/>
  <c r="D901" i="11" s="1"/>
  <c r="C901" i="11"/>
  <c r="A902" i="11"/>
  <c r="B902" i="11"/>
  <c r="D902" i="11" s="1"/>
  <c r="C902" i="11"/>
  <c r="A903" i="11"/>
  <c r="B903" i="11"/>
  <c r="D903" i="11" s="1"/>
  <c r="C903" i="11"/>
  <c r="A904" i="11"/>
  <c r="B904" i="11"/>
  <c r="D904" i="11" s="1"/>
  <c r="C904" i="11"/>
  <c r="A905" i="11"/>
  <c r="B905" i="11"/>
  <c r="D905" i="11" s="1"/>
  <c r="C905" i="11"/>
  <c r="A906" i="11"/>
  <c r="B906" i="11"/>
  <c r="D906" i="11" s="1"/>
  <c r="C906" i="11"/>
  <c r="A907" i="11"/>
  <c r="B907" i="11"/>
  <c r="D907" i="11" s="1"/>
  <c r="C907" i="11"/>
  <c r="A908" i="11"/>
  <c r="B908" i="11"/>
  <c r="D908" i="11" s="1"/>
  <c r="C908" i="11"/>
  <c r="A909" i="11"/>
  <c r="B909" i="11"/>
  <c r="D909" i="11" s="1"/>
  <c r="C909" i="11"/>
  <c r="A910" i="11"/>
  <c r="B910" i="11"/>
  <c r="D910" i="11" s="1"/>
  <c r="C910" i="11"/>
  <c r="A911" i="11"/>
  <c r="B911" i="11"/>
  <c r="D911" i="11" s="1"/>
  <c r="C911" i="11"/>
  <c r="A912" i="11"/>
  <c r="B912" i="11"/>
  <c r="D912" i="11" s="1"/>
  <c r="C912" i="11"/>
  <c r="A913" i="11"/>
  <c r="B913" i="11"/>
  <c r="D913" i="11" s="1"/>
  <c r="C913" i="11"/>
  <c r="F913" i="11" s="1"/>
  <c r="A914" i="11"/>
  <c r="C914" i="11" s="1"/>
  <c r="B914" i="11"/>
  <c r="D914" i="11" s="1"/>
  <c r="A915" i="11"/>
  <c r="C915" i="11" s="1"/>
  <c r="B915" i="11"/>
  <c r="D915" i="11" s="1"/>
  <c r="A916" i="11"/>
  <c r="C916" i="11" s="1"/>
  <c r="B916" i="11"/>
  <c r="D916" i="11" s="1"/>
  <c r="E916" i="11" s="1"/>
  <c r="A917" i="11"/>
  <c r="C917" i="11" s="1"/>
  <c r="B917" i="11"/>
  <c r="D917" i="11" s="1"/>
  <c r="A918" i="11"/>
  <c r="C918" i="11" s="1"/>
  <c r="B918" i="11"/>
  <c r="D918" i="11" s="1"/>
  <c r="H918" i="11" s="1"/>
  <c r="A919" i="11"/>
  <c r="C919" i="11" s="1"/>
  <c r="B919" i="11"/>
  <c r="D919" i="11" s="1"/>
  <c r="A920" i="11"/>
  <c r="C920" i="11" s="1"/>
  <c r="B920" i="11"/>
  <c r="D920" i="11" s="1"/>
  <c r="A921" i="11"/>
  <c r="C921" i="11" s="1"/>
  <c r="B921" i="11"/>
  <c r="D921" i="11" s="1"/>
  <c r="A922" i="11"/>
  <c r="C922" i="11" s="1"/>
  <c r="B922" i="11"/>
  <c r="D922" i="11" s="1"/>
  <c r="A923" i="11"/>
  <c r="C923" i="11" s="1"/>
  <c r="B923" i="11"/>
  <c r="D923" i="11" s="1"/>
  <c r="A924" i="11"/>
  <c r="C924" i="11" s="1"/>
  <c r="B924" i="11"/>
  <c r="D924" i="11" s="1"/>
  <c r="E924" i="11" s="1"/>
  <c r="A925" i="11"/>
  <c r="C925" i="11" s="1"/>
  <c r="B925" i="11"/>
  <c r="D925" i="11" s="1"/>
  <c r="A926" i="11"/>
  <c r="C926" i="11" s="1"/>
  <c r="B926" i="11"/>
  <c r="D926" i="11" s="1"/>
  <c r="A927" i="11"/>
  <c r="C927" i="11" s="1"/>
  <c r="B927" i="11"/>
  <c r="D927" i="11" s="1"/>
  <c r="A928" i="11"/>
  <c r="C928" i="11" s="1"/>
  <c r="B928" i="11"/>
  <c r="D928" i="11" s="1"/>
  <c r="A929" i="11"/>
  <c r="C929" i="11" s="1"/>
  <c r="B929" i="11"/>
  <c r="D929" i="11" s="1"/>
  <c r="A930" i="11"/>
  <c r="C930" i="11" s="1"/>
  <c r="B930" i="11"/>
  <c r="D930" i="11" s="1"/>
  <c r="A931" i="11"/>
  <c r="C931" i="11" s="1"/>
  <c r="B931" i="11"/>
  <c r="D931" i="11" s="1"/>
  <c r="A932" i="11"/>
  <c r="C932" i="11" s="1"/>
  <c r="B932" i="11"/>
  <c r="D932" i="11" s="1"/>
  <c r="A933" i="11"/>
  <c r="C933" i="11" s="1"/>
  <c r="B933" i="11"/>
  <c r="D933" i="11" s="1"/>
  <c r="A934" i="11"/>
  <c r="C934" i="11" s="1"/>
  <c r="B934" i="11"/>
  <c r="D934" i="11" s="1"/>
  <c r="A935" i="11"/>
  <c r="C935" i="11" s="1"/>
  <c r="B935" i="11"/>
  <c r="D935" i="11" s="1"/>
  <c r="A936" i="11"/>
  <c r="C936" i="11" s="1"/>
  <c r="B936" i="11"/>
  <c r="D936" i="11" s="1"/>
  <c r="A937" i="11"/>
  <c r="C937" i="11" s="1"/>
  <c r="B937" i="11"/>
  <c r="D937" i="11" s="1"/>
  <c r="A938" i="11"/>
  <c r="C938" i="11" s="1"/>
  <c r="B938" i="11"/>
  <c r="D938" i="11" s="1"/>
  <c r="A939" i="11"/>
  <c r="C939" i="11" s="1"/>
  <c r="B939" i="11"/>
  <c r="D939" i="11" s="1"/>
  <c r="A940" i="11"/>
  <c r="C940" i="11" s="1"/>
  <c r="B940" i="11"/>
  <c r="D940" i="11" s="1"/>
  <c r="A941" i="11"/>
  <c r="C941" i="11" s="1"/>
  <c r="B941" i="11"/>
  <c r="D941" i="11" s="1"/>
  <c r="A942" i="11"/>
  <c r="C942" i="11" s="1"/>
  <c r="B942" i="11"/>
  <c r="D942" i="11" s="1"/>
  <c r="A943" i="11"/>
  <c r="C943" i="11" s="1"/>
  <c r="B943" i="11"/>
  <c r="D943" i="11" s="1"/>
  <c r="A944" i="11"/>
  <c r="C944" i="11" s="1"/>
  <c r="B944" i="11"/>
  <c r="D944" i="11" s="1"/>
  <c r="A945" i="11"/>
  <c r="C945" i="11" s="1"/>
  <c r="B945" i="11"/>
  <c r="D945" i="11" s="1"/>
  <c r="A946" i="11"/>
  <c r="C946" i="11" s="1"/>
  <c r="B946" i="11"/>
  <c r="D946" i="11"/>
  <c r="A947" i="11"/>
  <c r="C947" i="11" s="1"/>
  <c r="B947" i="11"/>
  <c r="D947" i="11"/>
  <c r="A948" i="11"/>
  <c r="C948" i="11" s="1"/>
  <c r="B948" i="11"/>
  <c r="D948" i="11"/>
  <c r="A949" i="11"/>
  <c r="C949" i="11" s="1"/>
  <c r="B949" i="11"/>
  <c r="D949" i="11"/>
  <c r="A950" i="11"/>
  <c r="C950" i="11" s="1"/>
  <c r="B950" i="11"/>
  <c r="D950" i="11"/>
  <c r="A951" i="11"/>
  <c r="C951" i="11" s="1"/>
  <c r="B951" i="11"/>
  <c r="D951" i="11"/>
  <c r="A952" i="11"/>
  <c r="C952" i="11" s="1"/>
  <c r="B952" i="11"/>
  <c r="D952" i="11"/>
  <c r="A953" i="11"/>
  <c r="C953" i="11" s="1"/>
  <c r="B953" i="11"/>
  <c r="D953" i="11"/>
  <c r="A954" i="11"/>
  <c r="C954" i="11" s="1"/>
  <c r="B954" i="11"/>
  <c r="D954" i="11"/>
  <c r="A955" i="11"/>
  <c r="C955" i="11" s="1"/>
  <c r="B955" i="11"/>
  <c r="D955" i="11"/>
  <c r="A956" i="11"/>
  <c r="C956" i="11" s="1"/>
  <c r="B956" i="11"/>
  <c r="D956" i="11"/>
  <c r="A957" i="11"/>
  <c r="C957" i="11" s="1"/>
  <c r="B957" i="11"/>
  <c r="D957" i="11"/>
  <c r="A958" i="11"/>
  <c r="C958" i="11" s="1"/>
  <c r="B958" i="11"/>
  <c r="D958" i="11"/>
  <c r="A959" i="11"/>
  <c r="C959" i="11" s="1"/>
  <c r="B959" i="11"/>
  <c r="D959" i="11"/>
  <c r="A960" i="11"/>
  <c r="C960" i="11" s="1"/>
  <c r="B960" i="11"/>
  <c r="D960" i="11"/>
  <c r="A961" i="11"/>
  <c r="C961" i="11" s="1"/>
  <c r="F961" i="11" s="1"/>
  <c r="B961" i="11"/>
  <c r="D961" i="11"/>
  <c r="A962" i="11"/>
  <c r="B962" i="11"/>
  <c r="C962" i="11"/>
  <c r="D962" i="11"/>
  <c r="A963" i="11"/>
  <c r="B963" i="11"/>
  <c r="C963" i="11"/>
  <c r="D963" i="11"/>
  <c r="A964" i="11"/>
  <c r="B964" i="11"/>
  <c r="C964" i="11"/>
  <c r="D964" i="11"/>
  <c r="E964" i="11" s="1"/>
  <c r="A965" i="11"/>
  <c r="B965" i="11"/>
  <c r="C965" i="11"/>
  <c r="D965" i="11"/>
  <c r="A966" i="11"/>
  <c r="B966" i="11"/>
  <c r="C966" i="11"/>
  <c r="D966" i="11"/>
  <c r="H966" i="11" s="1"/>
  <c r="A967" i="11"/>
  <c r="B967" i="11"/>
  <c r="C967" i="11"/>
  <c r="D967" i="11"/>
  <c r="A968" i="11"/>
  <c r="B968" i="11"/>
  <c r="C968" i="11"/>
  <c r="D968" i="11"/>
  <c r="A969" i="11"/>
  <c r="B969" i="11"/>
  <c r="C969" i="11"/>
  <c r="D969" i="11"/>
  <c r="A970" i="11"/>
  <c r="B970" i="11"/>
  <c r="C970" i="11"/>
  <c r="D970" i="11"/>
  <c r="A971" i="11"/>
  <c r="B971" i="11"/>
  <c r="C971" i="11"/>
  <c r="D971" i="11"/>
  <c r="A972" i="11"/>
  <c r="B972" i="11"/>
  <c r="C972" i="11"/>
  <c r="D972" i="11"/>
  <c r="E972" i="11" s="1"/>
  <c r="A973" i="11"/>
  <c r="B973" i="11"/>
  <c r="C973" i="11"/>
  <c r="D973" i="11"/>
  <c r="A974" i="11"/>
  <c r="B974" i="11"/>
  <c r="C974" i="11"/>
  <c r="D974" i="11"/>
  <c r="H974" i="11" s="1"/>
  <c r="A975" i="11"/>
  <c r="B975" i="11"/>
  <c r="C975" i="11"/>
  <c r="D975" i="11"/>
  <c r="A976" i="11"/>
  <c r="B976" i="11"/>
  <c r="C976" i="11"/>
  <c r="D976" i="11"/>
  <c r="A977" i="11"/>
  <c r="B977" i="11"/>
  <c r="C977" i="11"/>
  <c r="D977" i="11"/>
  <c r="A978" i="11"/>
  <c r="B978" i="11"/>
  <c r="C978" i="11"/>
  <c r="D978" i="11"/>
  <c r="A979" i="11"/>
  <c r="B979" i="11"/>
  <c r="C979" i="11"/>
  <c r="A980" i="11"/>
  <c r="B980" i="11"/>
  <c r="A981" i="11"/>
  <c r="B981" i="11"/>
  <c r="D981" i="11" s="1"/>
  <c r="A982" i="11"/>
  <c r="C982" i="11" s="1"/>
  <c r="B982" i="11"/>
  <c r="A983" i="11"/>
  <c r="C983" i="11" s="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 s="1"/>
  <c r="B991" i="11"/>
  <c r="A992" i="11"/>
  <c r="B992" i="11"/>
  <c r="A993" i="11"/>
  <c r="B993" i="11"/>
  <c r="A994" i="11"/>
  <c r="B994" i="11"/>
  <c r="A995" i="11"/>
  <c r="B995" i="11"/>
  <c r="C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D10" i="10"/>
  <c r="D42" i="10"/>
  <c r="D58" i="10"/>
  <c r="D74" i="10"/>
  <c r="D90" i="10"/>
  <c r="D106" i="10"/>
  <c r="D122" i="10"/>
  <c r="D138" i="10"/>
  <c r="D154" i="10"/>
  <c r="D170" i="10"/>
  <c r="D186" i="10"/>
  <c r="D202" i="10"/>
  <c r="D218" i="10"/>
  <c r="D234" i="10"/>
  <c r="D250" i="10"/>
  <c r="D266" i="10"/>
  <c r="D282" i="10"/>
  <c r="D298" i="10"/>
  <c r="D314" i="10"/>
  <c r="D330" i="10"/>
  <c r="D346" i="10"/>
  <c r="D362" i="10"/>
  <c r="D378" i="10"/>
  <c r="D394" i="10"/>
  <c r="D410" i="10"/>
  <c r="D426" i="10"/>
  <c r="D442" i="10"/>
  <c r="D458" i="10"/>
  <c r="D474" i="10"/>
  <c r="D490" i="10"/>
  <c r="D506" i="10"/>
  <c r="D522" i="10"/>
  <c r="D538" i="10"/>
  <c r="D554" i="10"/>
  <c r="D570" i="10"/>
  <c r="D586" i="10"/>
  <c r="D602" i="10"/>
  <c r="D618" i="10"/>
  <c r="D634" i="10"/>
  <c r="D650" i="10"/>
  <c r="D666" i="10"/>
  <c r="D682" i="10"/>
  <c r="D698" i="10"/>
  <c r="D31" i="10"/>
  <c r="D47" i="10"/>
  <c r="D63" i="10"/>
  <c r="D79" i="10"/>
  <c r="D95" i="10"/>
  <c r="D111" i="10"/>
  <c r="D127" i="10"/>
  <c r="D143" i="10"/>
  <c r="D159" i="10"/>
  <c r="D175" i="10"/>
  <c r="D191" i="10"/>
  <c r="D207" i="10"/>
  <c r="D223" i="10"/>
  <c r="D239" i="10"/>
  <c r="D255" i="10"/>
  <c r="D271" i="10"/>
  <c r="D287" i="10"/>
  <c r="D303" i="10"/>
  <c r="D319" i="10"/>
  <c r="D335" i="10"/>
  <c r="D351" i="10"/>
  <c r="D367" i="10"/>
  <c r="D383" i="10"/>
  <c r="D399" i="10"/>
  <c r="D415" i="10"/>
  <c r="D431" i="10"/>
  <c r="D447" i="10"/>
  <c r="D463" i="10"/>
  <c r="D479" i="10"/>
  <c r="D495" i="10"/>
  <c r="D511" i="10"/>
  <c r="D527" i="10"/>
  <c r="D543" i="10"/>
  <c r="D559" i="10"/>
  <c r="D575" i="10"/>
  <c r="D591" i="10"/>
  <c r="D607" i="10"/>
  <c r="D623" i="10"/>
  <c r="D639" i="10"/>
  <c r="D655" i="10"/>
  <c r="D671" i="10"/>
  <c r="D687" i="10"/>
  <c r="D703" i="10"/>
  <c r="D719" i="10"/>
  <c r="D735" i="10"/>
  <c r="D751" i="10"/>
  <c r="D767" i="10"/>
  <c r="D783" i="10"/>
  <c r="D799" i="10"/>
  <c r="D815" i="10"/>
  <c r="D831" i="10"/>
  <c r="D847" i="10"/>
  <c r="D863" i="10"/>
  <c r="D879" i="10"/>
  <c r="D895" i="10"/>
  <c r="D911" i="10"/>
  <c r="D927" i="10"/>
  <c r="D943" i="10"/>
  <c r="D959" i="10"/>
  <c r="D975" i="10"/>
  <c r="D36" i="10"/>
  <c r="D52" i="10"/>
  <c r="D68" i="10"/>
  <c r="D84" i="10"/>
  <c r="D100" i="10"/>
  <c r="D116" i="10"/>
  <c r="D132" i="10"/>
  <c r="D148" i="10"/>
  <c r="D164" i="10"/>
  <c r="D180" i="10"/>
  <c r="D196" i="10"/>
  <c r="D212" i="10"/>
  <c r="D9" i="10"/>
  <c r="D73" i="10"/>
  <c r="D137" i="10"/>
  <c r="D201" i="10"/>
  <c r="D245" i="10"/>
  <c r="D277" i="10"/>
  <c r="D309" i="10"/>
  <c r="D341" i="10"/>
  <c r="D373" i="10"/>
  <c r="D30" i="10"/>
  <c r="D46" i="10"/>
  <c r="D62" i="10"/>
  <c r="D78" i="10"/>
  <c r="D94" i="10"/>
  <c r="D110" i="10"/>
  <c r="D126" i="10"/>
  <c r="D142" i="10"/>
  <c r="D158" i="10"/>
  <c r="D174" i="10"/>
  <c r="D190" i="10"/>
  <c r="D206" i="10"/>
  <c r="D222" i="10"/>
  <c r="D238" i="10"/>
  <c r="D254" i="10"/>
  <c r="D270" i="10"/>
  <c r="D286" i="10"/>
  <c r="D302" i="10"/>
  <c r="D318" i="10"/>
  <c r="D334" i="10"/>
  <c r="D350" i="10"/>
  <c r="D366" i="10"/>
  <c r="D382" i="10"/>
  <c r="D398" i="10"/>
  <c r="D414" i="10"/>
  <c r="D430" i="10"/>
  <c r="D446" i="10"/>
  <c r="D462" i="10"/>
  <c r="D478" i="10"/>
  <c r="D494" i="10"/>
  <c r="D510" i="10"/>
  <c r="D526" i="10"/>
  <c r="D542" i="10"/>
  <c r="D558" i="10"/>
  <c r="D574" i="10"/>
  <c r="D590" i="10"/>
  <c r="D606" i="10"/>
  <c r="D622" i="10"/>
  <c r="D638" i="10"/>
  <c r="D654" i="10"/>
  <c r="D670" i="10"/>
  <c r="D686" i="10"/>
  <c r="D3" i="10"/>
  <c r="D35" i="10"/>
  <c r="D51" i="10"/>
  <c r="D67" i="10"/>
  <c r="D83" i="10"/>
  <c r="D99" i="10"/>
  <c r="D115" i="10"/>
  <c r="D131" i="10"/>
  <c r="D147" i="10"/>
  <c r="D163" i="10"/>
  <c r="D179" i="10"/>
  <c r="D195" i="10"/>
  <c r="D211" i="10"/>
  <c r="D227" i="10"/>
  <c r="D243" i="10"/>
  <c r="D259" i="10"/>
  <c r="D275" i="10"/>
  <c r="D291" i="10"/>
  <c r="D307" i="10"/>
  <c r="D323" i="10"/>
  <c r="D339" i="10"/>
  <c r="D355" i="10"/>
  <c r="D371" i="10"/>
  <c r="D387" i="10"/>
  <c r="D403" i="10"/>
  <c r="D419" i="10"/>
  <c r="D435" i="10"/>
  <c r="D451" i="10"/>
  <c r="D467" i="10"/>
  <c r="D483" i="10"/>
  <c r="D499" i="10"/>
  <c r="D515" i="10"/>
  <c r="D531" i="10"/>
  <c r="D547" i="10"/>
  <c r="D563" i="10"/>
  <c r="D579" i="10"/>
  <c r="D595" i="10"/>
  <c r="D611" i="10"/>
  <c r="D627" i="10"/>
  <c r="D643" i="10"/>
  <c r="D659" i="10"/>
  <c r="D675" i="10"/>
  <c r="D691" i="10"/>
  <c r="D707" i="10"/>
  <c r="D723" i="10"/>
  <c r="D739" i="10"/>
  <c r="D755" i="10"/>
  <c r="D771" i="10"/>
  <c r="D787" i="10"/>
  <c r="D803" i="10"/>
  <c r="D819" i="10"/>
  <c r="D835" i="10"/>
  <c r="D851" i="10"/>
  <c r="D867" i="10"/>
  <c r="D883" i="10"/>
  <c r="D899" i="10"/>
  <c r="D915" i="10"/>
  <c r="D931" i="10"/>
  <c r="D947" i="10"/>
  <c r="D963" i="10"/>
  <c r="D4" i="10"/>
  <c r="D40" i="10"/>
  <c r="D56" i="10"/>
  <c r="D72" i="10"/>
  <c r="D88" i="10"/>
  <c r="D104" i="10"/>
  <c r="D120" i="10"/>
  <c r="D136" i="10"/>
  <c r="D152" i="10"/>
  <c r="D168" i="10"/>
  <c r="D184" i="10"/>
  <c r="D200" i="10"/>
  <c r="D216" i="10"/>
  <c r="D34" i="10"/>
  <c r="D50" i="10"/>
  <c r="D66" i="10"/>
  <c r="D82" i="10"/>
  <c r="D98" i="10"/>
  <c r="D114" i="10"/>
  <c r="D6" i="10"/>
  <c r="D38" i="10"/>
  <c r="D54" i="10"/>
  <c r="D70" i="10"/>
  <c r="D86" i="10"/>
  <c r="D102" i="10"/>
  <c r="D118" i="10"/>
  <c r="D134" i="10"/>
  <c r="D150" i="10"/>
  <c r="D166" i="10"/>
  <c r="D182" i="10"/>
  <c r="D198" i="10"/>
  <c r="D214" i="10"/>
  <c r="D230" i="10"/>
  <c r="D246" i="10"/>
  <c r="D262" i="10"/>
  <c r="D278" i="10"/>
  <c r="D294" i="10"/>
  <c r="D310" i="10"/>
  <c r="D326" i="10"/>
  <c r="D342" i="10"/>
  <c r="D358" i="10"/>
  <c r="D374" i="10"/>
  <c r="D390" i="10"/>
  <c r="D406" i="10"/>
  <c r="D422" i="10"/>
  <c r="D438" i="10"/>
  <c r="D454" i="10"/>
  <c r="D470" i="10"/>
  <c r="D486" i="10"/>
  <c r="D502" i="10"/>
  <c r="D518" i="10"/>
  <c r="D534" i="10"/>
  <c r="D550" i="10"/>
  <c r="D566" i="10"/>
  <c r="D582" i="10"/>
  <c r="D598" i="10"/>
  <c r="D614" i="10"/>
  <c r="D630" i="10"/>
  <c r="D646" i="10"/>
  <c r="D662" i="10"/>
  <c r="D678" i="10"/>
  <c r="D694" i="10"/>
  <c r="D11" i="10"/>
  <c r="D27" i="10"/>
  <c r="D43" i="10"/>
  <c r="D59" i="10"/>
  <c r="D75" i="10"/>
  <c r="D91" i="10"/>
  <c r="D107" i="10"/>
  <c r="D123" i="10"/>
  <c r="D139" i="10"/>
  <c r="D155" i="10"/>
  <c r="D171" i="10"/>
  <c r="D187" i="10"/>
  <c r="D203" i="10"/>
  <c r="D219" i="10"/>
  <c r="D235" i="10"/>
  <c r="D251" i="10"/>
  <c r="D267" i="10"/>
  <c r="D283" i="10"/>
  <c r="D299" i="10"/>
  <c r="D315" i="10"/>
  <c r="D331" i="10"/>
  <c r="D347" i="10"/>
  <c r="D363" i="10"/>
  <c r="D379" i="10"/>
  <c r="D395" i="10"/>
  <c r="D411" i="10"/>
  <c r="D427" i="10"/>
  <c r="D443" i="10"/>
  <c r="D459" i="10"/>
  <c r="D475" i="10"/>
  <c r="D491" i="10"/>
  <c r="D507" i="10"/>
  <c r="D523" i="10"/>
  <c r="D539" i="10"/>
  <c r="D555" i="10"/>
  <c r="D571" i="10"/>
  <c r="D587" i="10"/>
  <c r="D603" i="10"/>
  <c r="D619" i="10"/>
  <c r="D635" i="10"/>
  <c r="D651" i="10"/>
  <c r="D667" i="10"/>
  <c r="D683" i="10"/>
  <c r="D699" i="10"/>
  <c r="D715" i="10"/>
  <c r="D731" i="10"/>
  <c r="D747" i="10"/>
  <c r="D763" i="10"/>
  <c r="D779" i="10"/>
  <c r="D795" i="10"/>
  <c r="D811" i="10"/>
  <c r="D827" i="10"/>
  <c r="D843" i="10"/>
  <c r="D859" i="10"/>
  <c r="D875" i="10"/>
  <c r="D891" i="10"/>
  <c r="D907" i="10"/>
  <c r="D923" i="10"/>
  <c r="D939" i="10"/>
  <c r="D955" i="10"/>
  <c r="D971" i="10"/>
  <c r="D32" i="10"/>
  <c r="D48" i="10"/>
  <c r="D64" i="10"/>
  <c r="D80" i="10"/>
  <c r="D96" i="10"/>
  <c r="D112" i="10"/>
  <c r="D130" i="10"/>
  <c r="D194" i="10"/>
  <c r="D258" i="10"/>
  <c r="D322" i="10"/>
  <c r="D386" i="10"/>
  <c r="D450" i="10"/>
  <c r="D514" i="10"/>
  <c r="D578" i="10"/>
  <c r="D642" i="10"/>
  <c r="D7" i="10"/>
  <c r="D71" i="10"/>
  <c r="D135" i="10"/>
  <c r="D199" i="10"/>
  <c r="D263" i="10"/>
  <c r="D327" i="10"/>
  <c r="D391" i="10"/>
  <c r="D455" i="10"/>
  <c r="D519" i="10"/>
  <c r="D583" i="10"/>
  <c r="D647" i="10"/>
  <c r="D711" i="10"/>
  <c r="D775" i="10"/>
  <c r="D839" i="10"/>
  <c r="D903" i="10"/>
  <c r="D967" i="10"/>
  <c r="D60" i="10"/>
  <c r="D124" i="10"/>
  <c r="D156" i="10"/>
  <c r="D188" i="10"/>
  <c r="D220" i="10"/>
  <c r="D57" i="10"/>
  <c r="D153" i="10"/>
  <c r="D229" i="10"/>
  <c r="D269" i="10"/>
  <c r="D317" i="10"/>
  <c r="D357" i="10"/>
  <c r="D397" i="10"/>
  <c r="D429" i="10"/>
  <c r="D461" i="10"/>
  <c r="D493" i="10"/>
  <c r="D525" i="10"/>
  <c r="D557" i="10"/>
  <c r="D589" i="10"/>
  <c r="D621" i="10"/>
  <c r="D653" i="10"/>
  <c r="D685" i="10"/>
  <c r="D712" i="10"/>
  <c r="D733" i="10"/>
  <c r="D754" i="10"/>
  <c r="D776" i="10"/>
  <c r="D797" i="10"/>
  <c r="D818" i="10"/>
  <c r="D840" i="10"/>
  <c r="D861" i="10"/>
  <c r="D882" i="10"/>
  <c r="D904" i="10"/>
  <c r="D925" i="10"/>
  <c r="D946" i="10"/>
  <c r="D968" i="10"/>
  <c r="D986" i="10"/>
  <c r="D2" i="10"/>
  <c r="D145" i="10"/>
  <c r="D289" i="10"/>
  <c r="D385" i="10"/>
  <c r="D489" i="10"/>
  <c r="D601" i="10"/>
  <c r="D709" i="10"/>
  <c r="D778" i="10"/>
  <c r="D842" i="10"/>
  <c r="D922" i="10"/>
  <c r="D992" i="10"/>
  <c r="D197" i="10"/>
  <c r="D348" i="10"/>
  <c r="D476" i="10"/>
  <c r="D604" i="10"/>
  <c r="D721" i="10"/>
  <c r="D806" i="10"/>
  <c r="D886" i="10"/>
  <c r="D981" i="10"/>
  <c r="D45" i="10"/>
  <c r="D109" i="10"/>
  <c r="D173" i="10"/>
  <c r="D232" i="10"/>
  <c r="D264" i="10"/>
  <c r="D296" i="10"/>
  <c r="D328" i="10"/>
  <c r="D360" i="10"/>
  <c r="D392" i="10"/>
  <c r="D424" i="10"/>
  <c r="D456" i="10"/>
  <c r="D488" i="10"/>
  <c r="D520" i="10"/>
  <c r="D552" i="10"/>
  <c r="D584" i="10"/>
  <c r="D616" i="10"/>
  <c r="D648" i="10"/>
  <c r="D680" i="10"/>
  <c r="D708" i="10"/>
  <c r="D729" i="10"/>
  <c r="D750" i="10"/>
  <c r="D772" i="10"/>
  <c r="D793" i="10"/>
  <c r="D814" i="10"/>
  <c r="D836" i="10"/>
  <c r="D857" i="10"/>
  <c r="D878" i="10"/>
  <c r="D900" i="10"/>
  <c r="D921" i="10"/>
  <c r="D942" i="10"/>
  <c r="D964" i="10"/>
  <c r="D983" i="10"/>
  <c r="D999" i="10"/>
  <c r="D81" i="10"/>
  <c r="D249" i="10"/>
  <c r="D353" i="10"/>
  <c r="D449" i="10"/>
  <c r="D545" i="10"/>
  <c r="D641" i="10"/>
  <c r="D720" i="10"/>
  <c r="D784" i="10"/>
  <c r="D853" i="10"/>
  <c r="D912" i="10"/>
  <c r="D970" i="10"/>
  <c r="D101" i="10"/>
  <c r="D300" i="10"/>
  <c r="D428" i="10"/>
  <c r="D556" i="10"/>
  <c r="D684" i="10"/>
  <c r="D146" i="10"/>
  <c r="D210" i="10"/>
  <c r="D274" i="10"/>
  <c r="D338" i="10"/>
  <c r="D402" i="10"/>
  <c r="D466" i="10"/>
  <c r="D530" i="10"/>
  <c r="D594" i="10"/>
  <c r="D658" i="10"/>
  <c r="D87" i="10"/>
  <c r="D151" i="10"/>
  <c r="D215" i="10"/>
  <c r="D279" i="10"/>
  <c r="D343" i="10"/>
  <c r="D407" i="10"/>
  <c r="D471" i="10"/>
  <c r="D535" i="10"/>
  <c r="D599" i="10"/>
  <c r="D663" i="10"/>
  <c r="D727" i="10"/>
  <c r="D791" i="10"/>
  <c r="D855" i="10"/>
  <c r="D919" i="10"/>
  <c r="D8" i="10"/>
  <c r="D76" i="10"/>
  <c r="D128" i="10"/>
  <c r="D160" i="10"/>
  <c r="D192" i="10"/>
  <c r="D224" i="10"/>
  <c r="D89" i="10"/>
  <c r="D169" i="10"/>
  <c r="D237" i="10"/>
  <c r="D285" i="10"/>
  <c r="D325" i="10"/>
  <c r="D365" i="10"/>
  <c r="D405" i="10"/>
  <c r="D437" i="10"/>
  <c r="D469" i="10"/>
  <c r="D501" i="10"/>
  <c r="D533" i="10"/>
  <c r="D565" i="10"/>
  <c r="D597" i="10"/>
  <c r="D629" i="10"/>
  <c r="D661" i="10"/>
  <c r="D693" i="10"/>
  <c r="D717" i="10"/>
  <c r="D738" i="10"/>
  <c r="D760" i="10"/>
  <c r="D781" i="10"/>
  <c r="D802" i="10"/>
  <c r="D824" i="10"/>
  <c r="D845" i="10"/>
  <c r="D866" i="10"/>
  <c r="D888" i="10"/>
  <c r="D909" i="10"/>
  <c r="D930" i="10"/>
  <c r="D952" i="10"/>
  <c r="D973" i="10"/>
  <c r="D990" i="10"/>
  <c r="D33" i="10"/>
  <c r="D193" i="10"/>
  <c r="D313" i="10"/>
  <c r="D417" i="10"/>
  <c r="D513" i="10"/>
  <c r="D625" i="10"/>
  <c r="D725" i="10"/>
  <c r="D794" i="10"/>
  <c r="D869" i="10"/>
  <c r="D938" i="10"/>
  <c r="D252" i="10"/>
  <c r="D380" i="10"/>
  <c r="D508" i="10"/>
  <c r="D636" i="10"/>
  <c r="D742" i="10"/>
  <c r="D828" i="10"/>
  <c r="D913" i="10"/>
  <c r="D997" i="10"/>
  <c r="D61" i="10"/>
  <c r="D125" i="10"/>
  <c r="D189" i="10"/>
  <c r="D240" i="10"/>
  <c r="D272" i="10"/>
  <c r="D304" i="10"/>
  <c r="D336" i="10"/>
  <c r="D368" i="10"/>
  <c r="D400" i="10"/>
  <c r="D432" i="10"/>
  <c r="D464" i="10"/>
  <c r="D496" i="10"/>
  <c r="D528" i="10"/>
  <c r="D560" i="10"/>
  <c r="D592" i="10"/>
  <c r="D624" i="10"/>
  <c r="D656" i="10"/>
  <c r="D688" i="10"/>
  <c r="D713" i="10"/>
  <c r="D734" i="10"/>
  <c r="D756" i="10"/>
  <c r="D777" i="10"/>
  <c r="D798" i="10"/>
  <c r="D820" i="10"/>
  <c r="D841" i="10"/>
  <c r="D862" i="10"/>
  <c r="D884" i="10"/>
  <c r="D905" i="10"/>
  <c r="D926" i="10"/>
  <c r="D948" i="10"/>
  <c r="D969" i="10"/>
  <c r="D987" i="10"/>
  <c r="D129" i="10"/>
  <c r="D273" i="10"/>
  <c r="D377" i="10"/>
  <c r="D473" i="10"/>
  <c r="D569" i="10"/>
  <c r="D657" i="10"/>
  <c r="D736" i="10"/>
  <c r="D800" i="10"/>
  <c r="D864" i="10"/>
  <c r="D928" i="10"/>
  <c r="D984" i="10"/>
  <c r="D181" i="10"/>
  <c r="D332" i="10"/>
  <c r="D162" i="10"/>
  <c r="D226" i="10"/>
  <c r="D290" i="10"/>
  <c r="D354" i="10"/>
  <c r="D418" i="10"/>
  <c r="D482" i="10"/>
  <c r="D546" i="10"/>
  <c r="D610" i="10"/>
  <c r="D674" i="10"/>
  <c r="D39" i="10"/>
  <c r="D103" i="10"/>
  <c r="D167" i="10"/>
  <c r="D231" i="10"/>
  <c r="D295" i="10"/>
  <c r="D359" i="10"/>
  <c r="D423" i="10"/>
  <c r="D487" i="10"/>
  <c r="D551" i="10"/>
  <c r="D615" i="10"/>
  <c r="D679" i="10"/>
  <c r="D743" i="10"/>
  <c r="D807" i="10"/>
  <c r="D871" i="10"/>
  <c r="D935" i="10"/>
  <c r="D28" i="10"/>
  <c r="D92" i="10"/>
  <c r="D140" i="10"/>
  <c r="D172" i="10"/>
  <c r="D204" i="10"/>
  <c r="D105" i="10"/>
  <c r="D185" i="10"/>
  <c r="D253" i="10"/>
  <c r="D293" i="10"/>
  <c r="D333" i="10"/>
  <c r="D381" i="10"/>
  <c r="D413" i="10"/>
  <c r="D445" i="10"/>
  <c r="D477" i="10"/>
  <c r="D509" i="10"/>
  <c r="D541" i="10"/>
  <c r="D573" i="10"/>
  <c r="D605" i="10"/>
  <c r="D637" i="10"/>
  <c r="D669" i="10"/>
  <c r="D701" i="10"/>
  <c r="D722" i="10"/>
  <c r="D744" i="10"/>
  <c r="D765" i="10"/>
  <c r="D786" i="10"/>
  <c r="D808" i="10"/>
  <c r="D829" i="10"/>
  <c r="D850" i="10"/>
  <c r="D872" i="10"/>
  <c r="D893" i="10"/>
  <c r="D914" i="10"/>
  <c r="D936" i="10"/>
  <c r="D957" i="10"/>
  <c r="D978" i="10"/>
  <c r="D994" i="10"/>
  <c r="D65" i="10"/>
  <c r="D241" i="10"/>
  <c r="D337" i="10"/>
  <c r="D441" i="10"/>
  <c r="D553" i="10"/>
  <c r="D649" i="10"/>
  <c r="D741" i="10"/>
  <c r="D810" i="10"/>
  <c r="D885" i="10"/>
  <c r="D960" i="10"/>
  <c r="D69" i="10"/>
  <c r="D284" i="10"/>
  <c r="D412" i="10"/>
  <c r="D540" i="10"/>
  <c r="D668" i="10"/>
  <c r="D764" i="10"/>
  <c r="D849" i="10"/>
  <c r="D940" i="10"/>
  <c r="D13" i="10"/>
  <c r="D77" i="10"/>
  <c r="D141" i="10"/>
  <c r="D205" i="10"/>
  <c r="D248" i="10"/>
  <c r="D280" i="10"/>
  <c r="D312" i="10"/>
  <c r="D344" i="10"/>
  <c r="D376" i="10"/>
  <c r="D408" i="10"/>
  <c r="D440" i="10"/>
  <c r="D472" i="10"/>
  <c r="D504" i="10"/>
  <c r="D536" i="10"/>
  <c r="D568" i="10"/>
  <c r="D600" i="10"/>
  <c r="D632" i="10"/>
  <c r="D664" i="10"/>
  <c r="D696" i="10"/>
  <c r="D718" i="10"/>
  <c r="D740" i="10"/>
  <c r="D761" i="10"/>
  <c r="D782" i="10"/>
  <c r="D804" i="10"/>
  <c r="D825" i="10"/>
  <c r="D846" i="10"/>
  <c r="D868" i="10"/>
  <c r="D889" i="10"/>
  <c r="D910" i="10"/>
  <c r="D932" i="10"/>
  <c r="D953" i="10"/>
  <c r="D974" i="10"/>
  <c r="D991" i="10"/>
  <c r="D177" i="10"/>
  <c r="D305" i="10"/>
  <c r="D401" i="10"/>
  <c r="D505" i="10"/>
  <c r="D593" i="10"/>
  <c r="D681" i="10"/>
  <c r="D752" i="10"/>
  <c r="D821" i="10"/>
  <c r="D880" i="10"/>
  <c r="D944" i="10"/>
  <c r="D1000" i="10"/>
  <c r="D236" i="10"/>
  <c r="D364" i="10"/>
  <c r="D492" i="10"/>
  <c r="D620" i="10"/>
  <c r="D178" i="10"/>
  <c r="D434" i="10"/>
  <c r="D690" i="10"/>
  <c r="D247" i="10"/>
  <c r="D503" i="10"/>
  <c r="D759" i="10"/>
  <c r="D44" i="10"/>
  <c r="D208" i="10"/>
  <c r="D261" i="10"/>
  <c r="D421" i="10"/>
  <c r="D549" i="10"/>
  <c r="D677" i="10"/>
  <c r="D770" i="10"/>
  <c r="D856" i="10"/>
  <c r="D941" i="10"/>
  <c r="D113" i="10"/>
  <c r="D577" i="10"/>
  <c r="D901" i="10"/>
  <c r="D444" i="10"/>
  <c r="D870" i="10"/>
  <c r="D157" i="10"/>
  <c r="D320" i="10"/>
  <c r="D448" i="10"/>
  <c r="D576" i="10"/>
  <c r="D702" i="10"/>
  <c r="D788" i="10"/>
  <c r="D873" i="10"/>
  <c r="D958" i="10"/>
  <c r="D225" i="10"/>
  <c r="D617" i="10"/>
  <c r="D896" i="10"/>
  <c r="D396" i="10"/>
  <c r="D652" i="10"/>
  <c r="D774" i="10"/>
  <c r="D860" i="10"/>
  <c r="D945" i="10"/>
  <c r="D161" i="10"/>
  <c r="D281" i="10"/>
  <c r="D369" i="10"/>
  <c r="D457" i="10"/>
  <c r="D537" i="10"/>
  <c r="D633" i="10"/>
  <c r="D714" i="10"/>
  <c r="D773" i="10"/>
  <c r="D832" i="10"/>
  <c r="D890" i="10"/>
  <c r="D949" i="10"/>
  <c r="D996" i="10"/>
  <c r="D228" i="10"/>
  <c r="D356" i="10"/>
  <c r="D484" i="10"/>
  <c r="D612" i="10"/>
  <c r="D726" i="10"/>
  <c r="D812" i="10"/>
  <c r="D897" i="10"/>
  <c r="D966" i="10"/>
  <c r="D85" i="10"/>
  <c r="D276" i="10"/>
  <c r="D404" i="10"/>
  <c r="D532" i="10"/>
  <c r="D660" i="10"/>
  <c r="D758" i="10"/>
  <c r="D844" i="10"/>
  <c r="D934" i="10"/>
  <c r="D865" i="10"/>
  <c r="D626" i="10"/>
  <c r="D439" i="10"/>
  <c r="D217" i="10"/>
  <c r="D645" i="10"/>
  <c r="D920" i="10"/>
  <c r="D465" i="10"/>
  <c r="D93" i="10"/>
  <c r="D544" i="10"/>
  <c r="D766" i="10"/>
  <c r="D49" i="10"/>
  <c r="D588" i="10"/>
  <c r="D97" i="10"/>
  <c r="D345" i="10"/>
  <c r="D609" i="10"/>
  <c r="D874" i="10"/>
  <c r="D165" i="10"/>
  <c r="D580" i="10"/>
  <c r="D876" i="10"/>
  <c r="D244" i="10"/>
  <c r="D737" i="10"/>
  <c r="D918" i="10"/>
  <c r="D242" i="10"/>
  <c r="D498" i="10"/>
  <c r="D55" i="10"/>
  <c r="D311" i="10"/>
  <c r="D567" i="10"/>
  <c r="D823" i="10"/>
  <c r="D108" i="10"/>
  <c r="D41" i="10"/>
  <c r="D301" i="10"/>
  <c r="D453" i="10"/>
  <c r="D581" i="10"/>
  <c r="D706" i="10"/>
  <c r="D792" i="10"/>
  <c r="D877" i="10"/>
  <c r="D962" i="10"/>
  <c r="D265" i="10"/>
  <c r="D689" i="10"/>
  <c r="D980" i="10"/>
  <c r="D572" i="10"/>
  <c r="D961" i="10"/>
  <c r="D221" i="10"/>
  <c r="D352" i="10"/>
  <c r="D480" i="10"/>
  <c r="D608" i="10"/>
  <c r="D724" i="10"/>
  <c r="D809" i="10"/>
  <c r="D894" i="10"/>
  <c r="D979" i="10"/>
  <c r="D329" i="10"/>
  <c r="D704" i="10"/>
  <c r="D954" i="10"/>
  <c r="D460" i="10"/>
  <c r="D710" i="10"/>
  <c r="D796" i="10"/>
  <c r="D881" i="10"/>
  <c r="D972" i="10"/>
  <c r="D209" i="10"/>
  <c r="D297" i="10"/>
  <c r="D393" i="10"/>
  <c r="D481" i="10"/>
  <c r="D561" i="10"/>
  <c r="D665" i="10"/>
  <c r="D730" i="10"/>
  <c r="D789" i="10"/>
  <c r="D848" i="10"/>
  <c r="D906" i="10"/>
  <c r="D965" i="10"/>
  <c r="D53" i="10"/>
  <c r="D260" i="10"/>
  <c r="D388" i="10"/>
  <c r="D516" i="10"/>
  <c r="D644" i="10"/>
  <c r="D748" i="10"/>
  <c r="D833" i="10"/>
  <c r="D908" i="10"/>
  <c r="D985" i="10"/>
  <c r="D149" i="10"/>
  <c r="D308" i="10"/>
  <c r="D436" i="10"/>
  <c r="D564" i="10"/>
  <c r="D692" i="10"/>
  <c r="D780" i="10"/>
  <c r="D956" i="10"/>
  <c r="D183" i="10"/>
  <c r="D951" i="10"/>
  <c r="D389" i="10"/>
  <c r="D749" i="10"/>
  <c r="D998" i="10"/>
  <c r="D316" i="10"/>
  <c r="D288" i="10"/>
  <c r="D672" i="10"/>
  <c r="D937" i="10"/>
  <c r="D837" i="10"/>
  <c r="D753" i="10"/>
  <c r="D838" i="10"/>
  <c r="D257" i="10"/>
  <c r="D529" i="10"/>
  <c r="D762" i="10"/>
  <c r="D933" i="10"/>
  <c r="D324" i="10"/>
  <c r="D705" i="10"/>
  <c r="D950" i="10"/>
  <c r="D372" i="10"/>
  <c r="D628" i="10"/>
  <c r="D822" i="10"/>
  <c r="D306" i="10"/>
  <c r="D562" i="10"/>
  <c r="D119" i="10"/>
  <c r="D375" i="10"/>
  <c r="D631" i="10"/>
  <c r="D887" i="10"/>
  <c r="D144" i="10"/>
  <c r="D121" i="10"/>
  <c r="D349" i="10"/>
  <c r="D485" i="10"/>
  <c r="D613" i="10"/>
  <c r="D728" i="10"/>
  <c r="D813" i="10"/>
  <c r="D898" i="10"/>
  <c r="D982" i="10"/>
  <c r="D361" i="10"/>
  <c r="D757" i="10"/>
  <c r="D133" i="10"/>
  <c r="D700" i="10"/>
  <c r="D29" i="10"/>
  <c r="D256" i="10"/>
  <c r="D384" i="10"/>
  <c r="D512" i="10"/>
  <c r="D640" i="10"/>
  <c r="D745" i="10"/>
  <c r="D830" i="10"/>
  <c r="D916" i="10"/>
  <c r="D995" i="10"/>
  <c r="D425" i="10"/>
  <c r="D768" i="10"/>
  <c r="D37" i="10"/>
  <c r="D524" i="10"/>
  <c r="D732" i="10"/>
  <c r="D817" i="10"/>
  <c r="D902" i="10"/>
  <c r="D989" i="10"/>
  <c r="D233" i="10"/>
  <c r="D321" i="10"/>
  <c r="D409" i="10"/>
  <c r="D497" i="10"/>
  <c r="D585" i="10"/>
  <c r="D673" i="10"/>
  <c r="D746" i="10"/>
  <c r="D805" i="10"/>
  <c r="D858" i="10"/>
  <c r="D917" i="10"/>
  <c r="D976" i="10"/>
  <c r="D117" i="10"/>
  <c r="D292" i="10"/>
  <c r="D420" i="10"/>
  <c r="D548" i="10"/>
  <c r="D676" i="10"/>
  <c r="D769" i="10"/>
  <c r="D854" i="10"/>
  <c r="D929" i="10"/>
  <c r="D1001" i="10"/>
  <c r="D213" i="10"/>
  <c r="D340" i="10"/>
  <c r="D468" i="10"/>
  <c r="D596" i="10"/>
  <c r="D716" i="10"/>
  <c r="D801" i="10"/>
  <c r="D892" i="10"/>
  <c r="D977" i="10"/>
  <c r="D370" i="10"/>
  <c r="D695" i="10"/>
  <c r="D176" i="10"/>
  <c r="D517" i="10"/>
  <c r="D834" i="10"/>
  <c r="D826" i="10"/>
  <c r="D785" i="10"/>
  <c r="D416" i="10"/>
  <c r="D852" i="10"/>
  <c r="D521" i="10"/>
  <c r="D268" i="10"/>
  <c r="D924" i="10"/>
  <c r="D433" i="10"/>
  <c r="D697" i="10"/>
  <c r="D816" i="10"/>
  <c r="D988" i="10"/>
  <c r="D452" i="10"/>
  <c r="D790" i="10"/>
  <c r="D5" i="10"/>
  <c r="D500" i="10"/>
  <c r="D993" i="10"/>
  <c r="D12" i="10"/>
  <c r="D14" i="10"/>
  <c r="D17" i="10"/>
  <c r="D16" i="10"/>
  <c r="D15" i="10"/>
  <c r="D18" i="10"/>
  <c r="D19" i="10"/>
  <c r="D21" i="10"/>
  <c r="D20" i="10"/>
  <c r="D2" i="3"/>
  <c r="D23" i="10"/>
  <c r="D22" i="10"/>
  <c r="D24" i="10"/>
  <c r="D25" i="10"/>
  <c r="D26" i="10"/>
  <c r="F21" i="11" l="1"/>
  <c r="E12" i="11"/>
  <c r="F945" i="11"/>
  <c r="F897" i="11"/>
  <c r="E760" i="11"/>
  <c r="H902" i="11"/>
  <c r="H894" i="11"/>
  <c r="F953" i="11"/>
  <c r="H950" i="11"/>
  <c r="E794" i="11"/>
  <c r="E818" i="11"/>
  <c r="H812" i="11"/>
  <c r="F799" i="11"/>
  <c r="F737" i="11"/>
  <c r="E716" i="11"/>
  <c r="E712" i="11"/>
  <c r="E696" i="11"/>
  <c r="E680" i="11"/>
  <c r="E672" i="11"/>
  <c r="E664" i="11"/>
  <c r="F499" i="11"/>
  <c r="F263" i="11"/>
  <c r="E612" i="11"/>
  <c r="E604" i="11"/>
  <c r="E564" i="11"/>
  <c r="E560" i="11"/>
  <c r="F629" i="11"/>
  <c r="F617" i="11"/>
  <c r="F613" i="11"/>
  <c r="F601" i="11"/>
  <c r="H536" i="11"/>
  <c r="E526" i="11"/>
  <c r="F523" i="11"/>
  <c r="E522" i="11"/>
  <c r="H520" i="11"/>
  <c r="E518" i="11"/>
  <c r="H516" i="11"/>
  <c r="F515" i="11"/>
  <c r="H512" i="11"/>
  <c r="F511" i="11"/>
  <c r="E510" i="11"/>
  <c r="F507" i="11"/>
  <c r="H504" i="11"/>
  <c r="E502" i="11"/>
  <c r="H500" i="11"/>
  <c r="E438" i="11"/>
  <c r="E430" i="11"/>
  <c r="E422" i="11"/>
  <c r="E414" i="11"/>
  <c r="E410" i="11"/>
  <c r="E370" i="11"/>
  <c r="H360" i="11"/>
  <c r="H396" i="11"/>
  <c r="F391" i="11"/>
  <c r="H388" i="11"/>
  <c r="F387" i="11"/>
  <c r="E362" i="11"/>
  <c r="E354" i="11"/>
  <c r="E350" i="11"/>
  <c r="E338" i="11"/>
  <c r="E330" i="11"/>
  <c r="H296" i="11"/>
  <c r="E266" i="11"/>
  <c r="E69" i="11"/>
  <c r="F359" i="11"/>
  <c r="F351" i="11"/>
  <c r="F343" i="11"/>
  <c r="F279" i="11"/>
  <c r="F275" i="11"/>
  <c r="E239" i="11"/>
  <c r="E171" i="11"/>
  <c r="E163" i="11"/>
  <c r="E159" i="11"/>
  <c r="H143" i="11"/>
  <c r="H127" i="11"/>
  <c r="H123" i="11"/>
  <c r="F37" i="11"/>
  <c r="H10" i="11"/>
  <c r="F168" i="11"/>
  <c r="F164" i="11"/>
  <c r="F160" i="11"/>
  <c r="H20" i="11"/>
  <c r="F216" i="11"/>
  <c r="H205" i="11"/>
  <c r="E203" i="11"/>
  <c r="H201" i="11"/>
  <c r="F200" i="11"/>
  <c r="H197" i="11"/>
  <c r="F196" i="11"/>
  <c r="E195" i="11"/>
  <c r="F192" i="11"/>
  <c r="H189" i="11"/>
  <c r="H185" i="11"/>
  <c r="F184" i="11"/>
  <c r="H173" i="11"/>
  <c r="H165" i="11"/>
  <c r="F90" i="11"/>
  <c r="F74" i="11"/>
  <c r="E73" i="11"/>
  <c r="F70" i="11"/>
  <c r="E48" i="11"/>
  <c r="H42" i="1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 s="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 s="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F988" i="11" s="1"/>
  <c r="M988" i="11"/>
  <c r="K988" i="11"/>
  <c r="C987" i="11"/>
  <c r="M987" i="11"/>
  <c r="K987" i="11"/>
  <c r="C986" i="11"/>
  <c r="M986" i="11"/>
  <c r="K986" i="11"/>
  <c r="C985" i="11"/>
  <c r="E985" i="11" s="1"/>
  <c r="M985" i="11"/>
  <c r="K985" i="11"/>
  <c r="C984" i="11"/>
  <c r="H984" i="11" s="1"/>
  <c r="M984" i="11"/>
  <c r="K984" i="11"/>
  <c r="D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N350" i="11"/>
  <c r="L350" i="11"/>
  <c r="N349" i="11"/>
  <c r="L349" i="11"/>
  <c r="M348" i="11"/>
  <c r="K348" i="11"/>
  <c r="M347" i="11"/>
  <c r="K347" i="11"/>
  <c r="N346" i="11"/>
  <c r="L346" i="11"/>
  <c r="N345" i="11"/>
  <c r="L345" i="11"/>
  <c r="N344" i="11"/>
  <c r="L344" i="11"/>
  <c r="M343" i="11"/>
  <c r="K343" i="11"/>
  <c r="M342" i="11"/>
  <c r="K342" i="11"/>
  <c r="M341" i="11"/>
  <c r="K341" i="11"/>
  <c r="N340" i="11"/>
  <c r="L340" i="11"/>
  <c r="N339" i="11"/>
  <c r="L339" i="11"/>
  <c r="M338" i="11"/>
  <c r="K338" i="11"/>
  <c r="M337" i="11"/>
  <c r="K337" i="11"/>
  <c r="M336" i="11"/>
  <c r="K336" i="11"/>
  <c r="N335" i="11"/>
  <c r="L335" i="11"/>
  <c r="N334" i="11"/>
  <c r="L334" i="11"/>
  <c r="N333" i="11"/>
  <c r="L333" i="11"/>
  <c r="M332" i="11"/>
  <c r="K332" i="11"/>
  <c r="M331" i="11"/>
  <c r="K331" i="11"/>
  <c r="N330" i="11"/>
  <c r="L330" i="11"/>
  <c r="N329" i="11"/>
  <c r="L329" i="11"/>
  <c r="N328" i="11"/>
  <c r="L328" i="11"/>
  <c r="M327" i="11"/>
  <c r="K327" i="11"/>
  <c r="M326" i="11"/>
  <c r="K326" i="11"/>
  <c r="M325" i="11"/>
  <c r="K325" i="11"/>
  <c r="N324" i="11"/>
  <c r="L324" i="11"/>
  <c r="N323" i="11"/>
  <c r="L323" i="11"/>
  <c r="M322" i="11"/>
  <c r="K322" i="11"/>
  <c r="M321" i="11"/>
  <c r="K321" i="11"/>
  <c r="M320" i="11"/>
  <c r="K320" i="11"/>
  <c r="N319" i="11"/>
  <c r="L319" i="11"/>
  <c r="N318" i="11"/>
  <c r="L318" i="11"/>
  <c r="N317" i="11"/>
  <c r="L317" i="11"/>
  <c r="M316" i="11"/>
  <c r="K316" i="11"/>
  <c r="M315" i="11"/>
  <c r="K315" i="11"/>
  <c r="N314" i="11"/>
  <c r="L314" i="11"/>
  <c r="N313" i="11"/>
  <c r="L313" i="11"/>
  <c r="N312" i="11"/>
  <c r="L312" i="11"/>
  <c r="M311" i="11"/>
  <c r="K311" i="11"/>
  <c r="M310" i="11"/>
  <c r="K310" i="11"/>
  <c r="M309" i="11"/>
  <c r="K309" i="11"/>
  <c r="N308" i="11"/>
  <c r="L308" i="11"/>
  <c r="N307" i="11"/>
  <c r="L307" i="11"/>
  <c r="M306" i="11"/>
  <c r="K306" i="11"/>
  <c r="M305" i="11"/>
  <c r="K305" i="11"/>
  <c r="M304" i="11"/>
  <c r="K304" i="11"/>
  <c r="N303" i="11"/>
  <c r="L303" i="11"/>
  <c r="N302" i="11"/>
  <c r="L302" i="11"/>
  <c r="N301" i="11"/>
  <c r="L301" i="11"/>
  <c r="M300" i="11"/>
  <c r="K300" i="11"/>
  <c r="M299" i="11"/>
  <c r="K299" i="11"/>
  <c r="N298" i="11"/>
  <c r="L298" i="11"/>
  <c r="N297" i="11"/>
  <c r="L297" i="11"/>
  <c r="N296" i="11"/>
  <c r="L296" i="11"/>
  <c r="M295" i="11"/>
  <c r="K295" i="11"/>
  <c r="M294" i="11"/>
  <c r="K294" i="11"/>
  <c r="M293" i="11"/>
  <c r="K293" i="11"/>
  <c r="N292" i="11"/>
  <c r="L292" i="11"/>
  <c r="N291" i="11"/>
  <c r="L291" i="11"/>
  <c r="M290" i="11"/>
  <c r="K290" i="11"/>
  <c r="M289" i="11"/>
  <c r="K289" i="11"/>
  <c r="M288" i="11"/>
  <c r="K288" i="11"/>
  <c r="N287" i="11"/>
  <c r="L287" i="11"/>
  <c r="N286" i="11"/>
  <c r="L286" i="11"/>
  <c r="N285" i="11"/>
  <c r="L285" i="11"/>
  <c r="M284" i="11"/>
  <c r="K284" i="11"/>
  <c r="M283" i="11"/>
  <c r="K283" i="11"/>
  <c r="N282" i="11"/>
  <c r="L282" i="11"/>
  <c r="N281" i="11"/>
  <c r="L281" i="11"/>
  <c r="N280" i="11"/>
  <c r="L280" i="11"/>
  <c r="M279" i="11"/>
  <c r="K279" i="11"/>
  <c r="M278" i="11"/>
  <c r="K278" i="11"/>
  <c r="M277" i="11"/>
  <c r="K277" i="11"/>
  <c r="N276" i="11"/>
  <c r="L276" i="11"/>
  <c r="N275" i="11"/>
  <c r="L275" i="11"/>
  <c r="M274" i="11"/>
  <c r="K274" i="11"/>
  <c r="M273" i="11"/>
  <c r="K273" i="11"/>
  <c r="M272" i="11"/>
  <c r="K272" i="11"/>
  <c r="N271" i="11"/>
  <c r="L271" i="11"/>
  <c r="N270" i="11"/>
  <c r="L270" i="11"/>
  <c r="N269" i="11"/>
  <c r="L269" i="11"/>
  <c r="M268" i="11"/>
  <c r="K268" i="11"/>
  <c r="M267" i="11"/>
  <c r="K267" i="11"/>
  <c r="N266" i="11"/>
  <c r="L266" i="11"/>
  <c r="N265" i="11"/>
  <c r="L265" i="11"/>
  <c r="N264" i="11"/>
  <c r="L264" i="11"/>
  <c r="M263" i="11"/>
  <c r="K263" i="11"/>
  <c r="M262" i="11"/>
  <c r="K262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M350" i="11"/>
  <c r="K350" i="11"/>
  <c r="M349" i="11"/>
  <c r="K349" i="11"/>
  <c r="N348" i="11"/>
  <c r="L348" i="11"/>
  <c r="N347" i="11"/>
  <c r="L347" i="11"/>
  <c r="M346" i="11"/>
  <c r="K346" i="11"/>
  <c r="M345" i="11"/>
  <c r="K345" i="11"/>
  <c r="M344" i="11"/>
  <c r="K344" i="11"/>
  <c r="N343" i="11"/>
  <c r="L343" i="11"/>
  <c r="N342" i="11"/>
  <c r="L342" i="11"/>
  <c r="N341" i="11"/>
  <c r="L341" i="11"/>
  <c r="M340" i="11"/>
  <c r="K340" i="11"/>
  <c r="M339" i="11"/>
  <c r="K339" i="11"/>
  <c r="N338" i="11"/>
  <c r="L338" i="11"/>
  <c r="N337" i="11"/>
  <c r="L337" i="11"/>
  <c r="N336" i="11"/>
  <c r="L336" i="11"/>
  <c r="M335" i="11"/>
  <c r="K335" i="11"/>
  <c r="M334" i="11"/>
  <c r="K334" i="11"/>
  <c r="M333" i="11"/>
  <c r="K333" i="11"/>
  <c r="N332" i="11"/>
  <c r="L332" i="11"/>
  <c r="N331" i="11"/>
  <c r="L331" i="11"/>
  <c r="M330" i="11"/>
  <c r="K330" i="11"/>
  <c r="M329" i="11"/>
  <c r="K329" i="11"/>
  <c r="M328" i="11"/>
  <c r="K328" i="11"/>
  <c r="N327" i="11"/>
  <c r="L327" i="11"/>
  <c r="N326" i="11"/>
  <c r="L326" i="11"/>
  <c r="N325" i="11"/>
  <c r="L325" i="11"/>
  <c r="M324" i="11"/>
  <c r="K324" i="11"/>
  <c r="M323" i="11"/>
  <c r="K323" i="11"/>
  <c r="N322" i="11"/>
  <c r="L322" i="11"/>
  <c r="N321" i="11"/>
  <c r="L321" i="11"/>
  <c r="N320" i="11"/>
  <c r="L320" i="11"/>
  <c r="M319" i="11"/>
  <c r="K319" i="11"/>
  <c r="M318" i="11"/>
  <c r="K318" i="11"/>
  <c r="M317" i="11"/>
  <c r="K317" i="11"/>
  <c r="N316" i="11"/>
  <c r="L316" i="11"/>
  <c r="N315" i="11"/>
  <c r="L315" i="11"/>
  <c r="M314" i="11"/>
  <c r="K314" i="11"/>
  <c r="M313" i="11"/>
  <c r="K313" i="11"/>
  <c r="M312" i="11"/>
  <c r="K312" i="11"/>
  <c r="N311" i="11"/>
  <c r="L311" i="11"/>
  <c r="N310" i="11"/>
  <c r="L310" i="11"/>
  <c r="N309" i="11"/>
  <c r="L309" i="11"/>
  <c r="M308" i="11"/>
  <c r="K308" i="11"/>
  <c r="M307" i="11"/>
  <c r="K307" i="11"/>
  <c r="N306" i="11"/>
  <c r="L306" i="11"/>
  <c r="N305" i="11"/>
  <c r="L305" i="11"/>
  <c r="N304" i="11"/>
  <c r="L304" i="11"/>
  <c r="M303" i="11"/>
  <c r="K303" i="11"/>
  <c r="M302" i="11"/>
  <c r="K302" i="11"/>
  <c r="M301" i="11"/>
  <c r="K301" i="11"/>
  <c r="N300" i="11"/>
  <c r="L300" i="11"/>
  <c r="N299" i="11"/>
  <c r="L299" i="11"/>
  <c r="M298" i="11"/>
  <c r="K298" i="11"/>
  <c r="M297" i="11"/>
  <c r="K297" i="11"/>
  <c r="M296" i="11"/>
  <c r="K296" i="11"/>
  <c r="N295" i="11"/>
  <c r="L295" i="11"/>
  <c r="N294" i="11"/>
  <c r="L294" i="11"/>
  <c r="N293" i="11"/>
  <c r="L293" i="11"/>
  <c r="M292" i="11"/>
  <c r="K292" i="11"/>
  <c r="M291" i="11"/>
  <c r="K291" i="11"/>
  <c r="N290" i="11"/>
  <c r="L290" i="11"/>
  <c r="N289" i="11"/>
  <c r="L289" i="11"/>
  <c r="N288" i="11"/>
  <c r="L288" i="11"/>
  <c r="M287" i="11"/>
  <c r="K287" i="11"/>
  <c r="M286" i="11"/>
  <c r="K286" i="11"/>
  <c r="M285" i="11"/>
  <c r="K285" i="11"/>
  <c r="N284" i="11"/>
  <c r="L284" i="11"/>
  <c r="N283" i="11"/>
  <c r="L283" i="11"/>
  <c r="M282" i="11"/>
  <c r="K282" i="11"/>
  <c r="M281" i="11"/>
  <c r="K281" i="11"/>
  <c r="M280" i="11"/>
  <c r="K280" i="11"/>
  <c r="N279" i="11"/>
  <c r="L279" i="11"/>
  <c r="N278" i="11"/>
  <c r="L278" i="11"/>
  <c r="N277" i="11"/>
  <c r="L277" i="11"/>
  <c r="M276" i="11"/>
  <c r="K276" i="11"/>
  <c r="M275" i="11"/>
  <c r="K275" i="11"/>
  <c r="N274" i="11"/>
  <c r="L274" i="11"/>
  <c r="N273" i="11"/>
  <c r="L273" i="11"/>
  <c r="N272" i="11"/>
  <c r="L272" i="11"/>
  <c r="M271" i="11"/>
  <c r="K271" i="11"/>
  <c r="M270" i="11"/>
  <c r="K270" i="11"/>
  <c r="M269" i="11"/>
  <c r="K269" i="11"/>
  <c r="N268" i="11"/>
  <c r="L268" i="11"/>
  <c r="N267" i="11"/>
  <c r="L267" i="11"/>
  <c r="M266" i="11"/>
  <c r="K266" i="11"/>
  <c r="M265" i="11"/>
  <c r="K265" i="11"/>
  <c r="M264" i="11"/>
  <c r="K264" i="11"/>
  <c r="N263" i="11"/>
  <c r="L263" i="11"/>
  <c r="N262" i="11"/>
  <c r="L262" i="11"/>
  <c r="N261" i="11"/>
  <c r="L26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M261" i="11"/>
  <c r="K261" i="11"/>
  <c r="M260" i="11"/>
  <c r="K260" i="11"/>
  <c r="N259" i="11"/>
  <c r="L259" i="11"/>
  <c r="N258" i="11"/>
  <c r="L258" i="11"/>
  <c r="M257" i="11"/>
  <c r="K257" i="11"/>
  <c r="M256" i="11"/>
  <c r="K256" i="11"/>
  <c r="M255" i="11"/>
  <c r="K255" i="11"/>
  <c r="M254" i="11"/>
  <c r="K254" i="11"/>
  <c r="N253" i="11"/>
  <c r="L253" i="11"/>
  <c r="N252" i="11"/>
  <c r="L252" i="11"/>
  <c r="N251" i="11"/>
  <c r="L251" i="11"/>
  <c r="N250" i="11"/>
  <c r="L250" i="11"/>
  <c r="M249" i="11"/>
  <c r="K249" i="11"/>
  <c r="M248" i="11"/>
  <c r="K248" i="11"/>
  <c r="M247" i="11"/>
  <c r="K247" i="11"/>
  <c r="M246" i="11"/>
  <c r="K246" i="11"/>
  <c r="M245" i="11"/>
  <c r="K245" i="11"/>
  <c r="N244" i="11"/>
  <c r="L244" i="11"/>
  <c r="N243" i="11"/>
  <c r="L243" i="11"/>
  <c r="N242" i="11"/>
  <c r="L242" i="11"/>
  <c r="M241" i="11"/>
  <c r="K241" i="11"/>
  <c r="M240" i="11"/>
  <c r="K240" i="11"/>
  <c r="N239" i="11"/>
  <c r="L239" i="11"/>
  <c r="N238" i="11"/>
  <c r="L238" i="11"/>
  <c r="N237" i="11"/>
  <c r="L237" i="11"/>
  <c r="M236" i="11"/>
  <c r="K236" i="11"/>
  <c r="M235" i="11"/>
  <c r="K235" i="11"/>
  <c r="M234" i="11"/>
  <c r="K234" i="11"/>
  <c r="N233" i="11"/>
  <c r="L233" i="11"/>
  <c r="N232" i="11"/>
  <c r="L232" i="11"/>
  <c r="M231" i="11"/>
  <c r="K231" i="11"/>
  <c r="M230" i="11"/>
  <c r="K230" i="11"/>
  <c r="M229" i="11"/>
  <c r="K229" i="11"/>
  <c r="N228" i="11"/>
  <c r="L228" i="11"/>
  <c r="N227" i="11"/>
  <c r="L227" i="11"/>
  <c r="N226" i="11"/>
  <c r="L226" i="11"/>
  <c r="M225" i="11"/>
  <c r="K225" i="11"/>
  <c r="M224" i="11"/>
  <c r="K224" i="11"/>
  <c r="N223" i="11"/>
  <c r="L223" i="11"/>
  <c r="N222" i="11"/>
  <c r="L222" i="11"/>
  <c r="N221" i="11"/>
  <c r="L221" i="11"/>
  <c r="N220" i="11"/>
  <c r="L220" i="11"/>
  <c r="M219" i="11"/>
  <c r="K219" i="11"/>
  <c r="M218" i="11"/>
  <c r="K218" i="11"/>
  <c r="M217" i="11"/>
  <c r="K217" i="11"/>
  <c r="N216" i="11"/>
  <c r="L216" i="11"/>
  <c r="N215" i="11"/>
  <c r="L215" i="11"/>
  <c r="N214" i="11"/>
  <c r="L214" i="11"/>
  <c r="M213" i="11"/>
  <c r="K213" i="11"/>
  <c r="M212" i="11"/>
  <c r="K212" i="11"/>
  <c r="N211" i="11"/>
  <c r="L211" i="11"/>
  <c r="N210" i="11"/>
  <c r="L210" i="11"/>
  <c r="N209" i="11"/>
  <c r="L209" i="11"/>
  <c r="M208" i="11"/>
  <c r="K208" i="11"/>
  <c r="M207" i="11"/>
  <c r="K207" i="11"/>
  <c r="M206" i="11"/>
  <c r="K206" i="11"/>
  <c r="N205" i="11"/>
  <c r="L205" i="11"/>
  <c r="N204" i="11"/>
  <c r="L204" i="11"/>
  <c r="M203" i="11"/>
  <c r="K203" i="11"/>
  <c r="M202" i="11"/>
  <c r="K202" i="11"/>
  <c r="M201" i="11"/>
  <c r="K201" i="11"/>
  <c r="N200" i="11"/>
  <c r="L200" i="11"/>
  <c r="N199" i="11"/>
  <c r="L199" i="11"/>
  <c r="N198" i="11"/>
  <c r="L198" i="11"/>
  <c r="M197" i="11"/>
  <c r="K197" i="11"/>
  <c r="M196" i="11"/>
  <c r="K196" i="11"/>
  <c r="N195" i="11"/>
  <c r="L195" i="11"/>
  <c r="N194" i="11"/>
  <c r="L194" i="11"/>
  <c r="N193" i="11"/>
  <c r="L193" i="11"/>
  <c r="M192" i="11"/>
  <c r="K192" i="11"/>
  <c r="M191" i="11"/>
  <c r="K191" i="11"/>
  <c r="M190" i="11"/>
  <c r="K190" i="11"/>
  <c r="N189" i="11"/>
  <c r="L189" i="11"/>
  <c r="N188" i="11"/>
  <c r="L188" i="11"/>
  <c r="M187" i="11"/>
  <c r="K187" i="11"/>
  <c r="M186" i="11"/>
  <c r="K186" i="11"/>
  <c r="M185" i="11"/>
  <c r="K185" i="11"/>
  <c r="N184" i="11"/>
  <c r="L184" i="11"/>
  <c r="N183" i="11"/>
  <c r="L183" i="11"/>
  <c r="N182" i="11"/>
  <c r="L182" i="11"/>
  <c r="M181" i="11"/>
  <c r="K181" i="11"/>
  <c r="M180" i="11"/>
  <c r="K180" i="11"/>
  <c r="N179" i="11"/>
  <c r="L179" i="11"/>
  <c r="N178" i="11"/>
  <c r="L178" i="11"/>
  <c r="N177" i="11"/>
  <c r="L177" i="11"/>
  <c r="M176" i="11"/>
  <c r="K176" i="11"/>
  <c r="M175" i="11"/>
  <c r="K175" i="11"/>
  <c r="M174" i="11"/>
  <c r="K174" i="11"/>
  <c r="N173" i="11"/>
  <c r="L173" i="11"/>
  <c r="N172" i="11"/>
  <c r="L172" i="11"/>
  <c r="M171" i="11"/>
  <c r="K171" i="11"/>
  <c r="M170" i="11"/>
  <c r="K170" i="11"/>
  <c r="M169" i="11"/>
  <c r="K169" i="11"/>
  <c r="N168" i="11"/>
  <c r="L168" i="11"/>
  <c r="N167" i="11"/>
  <c r="L167" i="11"/>
  <c r="N166" i="11"/>
  <c r="L166" i="11"/>
  <c r="M165" i="11"/>
  <c r="K165" i="11"/>
  <c r="M164" i="11"/>
  <c r="K164" i="11"/>
  <c r="N163" i="11"/>
  <c r="L163" i="11"/>
  <c r="N162" i="11"/>
  <c r="L162" i="11"/>
  <c r="N161" i="11"/>
  <c r="L161" i="11"/>
  <c r="M160" i="11"/>
  <c r="K160" i="11"/>
  <c r="M159" i="11"/>
  <c r="K159" i="11"/>
  <c r="M158" i="11"/>
  <c r="K158" i="11"/>
  <c r="N157" i="11"/>
  <c r="L157" i="11"/>
  <c r="N156" i="11"/>
  <c r="L156" i="11"/>
  <c r="N155" i="11"/>
  <c r="L155" i="11"/>
  <c r="M154" i="11"/>
  <c r="K154" i="11"/>
  <c r="M153" i="11"/>
  <c r="K153" i="11"/>
  <c r="M152" i="11"/>
  <c r="K152" i="11"/>
  <c r="M151" i="11"/>
  <c r="K151" i="11"/>
  <c r="N150" i="11"/>
  <c r="L150" i="11"/>
  <c r="N149" i="11"/>
  <c r="L149" i="11"/>
  <c r="N148" i="11"/>
  <c r="L148" i="11"/>
  <c r="N147" i="11"/>
  <c r="L147" i="11"/>
  <c r="M146" i="11"/>
  <c r="K146" i="11"/>
  <c r="M145" i="11"/>
  <c r="K145" i="11"/>
  <c r="M144" i="11"/>
  <c r="K144" i="11"/>
  <c r="N143" i="11"/>
  <c r="L143" i="11"/>
  <c r="N142" i="11"/>
  <c r="L142" i="11"/>
  <c r="M141" i="11"/>
  <c r="K141" i="11"/>
  <c r="M140" i="11"/>
  <c r="K140" i="11"/>
  <c r="M139" i="11"/>
  <c r="K139" i="11"/>
  <c r="N138" i="11"/>
  <c r="L138" i="11"/>
  <c r="N137" i="11"/>
  <c r="L137" i="11"/>
  <c r="N136" i="11"/>
  <c r="L136" i="11"/>
  <c r="M135" i="11"/>
  <c r="K135" i="11"/>
  <c r="M134" i="11"/>
  <c r="K134" i="11"/>
  <c r="N133" i="11"/>
  <c r="L133" i="11"/>
  <c r="N132" i="11"/>
  <c r="L132" i="11"/>
  <c r="N131" i="11"/>
  <c r="L131" i="11"/>
  <c r="M130" i="11"/>
  <c r="K130" i="11"/>
  <c r="M129" i="11"/>
  <c r="K129" i="11"/>
  <c r="M128" i="11"/>
  <c r="K128" i="11"/>
  <c r="N127" i="11"/>
  <c r="L127" i="11"/>
  <c r="N126" i="11"/>
  <c r="L126" i="11"/>
  <c r="M125" i="11"/>
  <c r="K125" i="11"/>
  <c r="M124" i="11"/>
  <c r="K124" i="11"/>
  <c r="M123" i="11"/>
  <c r="K123" i="11"/>
  <c r="N122" i="11"/>
  <c r="L122" i="11"/>
  <c r="N121" i="11"/>
  <c r="L121" i="11"/>
  <c r="N120" i="11"/>
  <c r="L120" i="11"/>
  <c r="M119" i="11"/>
  <c r="K119" i="11"/>
  <c r="M118" i="11"/>
  <c r="K118" i="11"/>
  <c r="N117" i="11"/>
  <c r="L117" i="11"/>
  <c r="N116" i="11"/>
  <c r="L116" i="11"/>
  <c r="N115" i="11"/>
  <c r="L115" i="11"/>
  <c r="M114" i="11"/>
  <c r="K114" i="11"/>
  <c r="M113" i="11"/>
  <c r="K113" i="11"/>
  <c r="M112" i="11"/>
  <c r="K112" i="11"/>
  <c r="N111" i="11"/>
  <c r="L111" i="11"/>
  <c r="N110" i="11"/>
  <c r="L110" i="11"/>
  <c r="M109" i="11"/>
  <c r="K109" i="11"/>
  <c r="M108" i="11"/>
  <c r="K108" i="11"/>
  <c r="M107" i="11"/>
  <c r="K107" i="11"/>
  <c r="N106" i="11"/>
  <c r="L106" i="11"/>
  <c r="N105" i="11"/>
  <c r="L105" i="11"/>
  <c r="N104" i="11"/>
  <c r="L104" i="11"/>
  <c r="M103" i="11"/>
  <c r="K103" i="11"/>
  <c r="M102" i="11"/>
  <c r="K102" i="11"/>
  <c r="N101" i="11"/>
  <c r="L101" i="11"/>
  <c r="N100" i="11"/>
  <c r="L100" i="11"/>
  <c r="N99" i="11"/>
  <c r="L99" i="11"/>
  <c r="M98" i="11"/>
  <c r="K98" i="11"/>
  <c r="M97" i="11"/>
  <c r="K97" i="11"/>
  <c r="M96" i="11"/>
  <c r="K96" i="11"/>
  <c r="N95" i="11"/>
  <c r="L95" i="11"/>
  <c r="N94" i="11"/>
  <c r="L94" i="11"/>
  <c r="M93" i="11"/>
  <c r="K93" i="11"/>
  <c r="M92" i="11"/>
  <c r="K92" i="11"/>
  <c r="M91" i="11"/>
  <c r="K91" i="11"/>
  <c r="N90" i="11"/>
  <c r="L90" i="11"/>
  <c r="N89" i="11"/>
  <c r="L89" i="11"/>
  <c r="N88" i="11"/>
  <c r="L88" i="11"/>
  <c r="M87" i="11"/>
  <c r="K87" i="11"/>
  <c r="M86" i="11"/>
  <c r="K86" i="11"/>
  <c r="N85" i="11"/>
  <c r="L85" i="11"/>
  <c r="N84" i="11"/>
  <c r="L84" i="11"/>
  <c r="N83" i="11"/>
  <c r="L83" i="11"/>
  <c r="M82" i="11"/>
  <c r="K82" i="11"/>
  <c r="M81" i="11"/>
  <c r="K81" i="11"/>
  <c r="M80" i="11"/>
  <c r="K80" i="11"/>
  <c r="N79" i="11"/>
  <c r="L79" i="11"/>
  <c r="N78" i="11"/>
  <c r="L78" i="11"/>
  <c r="M77" i="11"/>
  <c r="K77" i="11"/>
  <c r="M76" i="11"/>
  <c r="K76" i="11"/>
  <c r="M75" i="11"/>
  <c r="K75" i="11"/>
  <c r="N74" i="11"/>
  <c r="L74" i="11"/>
  <c r="N73" i="11"/>
  <c r="L73" i="11"/>
  <c r="N72" i="11"/>
  <c r="L72" i="11"/>
  <c r="N71" i="11"/>
  <c r="L71" i="11"/>
  <c r="M70" i="11"/>
  <c r="K70" i="11"/>
  <c r="N69" i="11"/>
  <c r="L69" i="11"/>
  <c r="N68" i="11"/>
  <c r="L68" i="11"/>
  <c r="N67" i="11"/>
  <c r="L67" i="11"/>
  <c r="M66" i="11"/>
  <c r="K66" i="11"/>
  <c r="M65" i="11"/>
  <c r="K65" i="11"/>
  <c r="N64" i="11"/>
  <c r="L64" i="11"/>
  <c r="N63" i="11"/>
  <c r="L63" i="11"/>
  <c r="N62" i="11"/>
  <c r="L62" i="11"/>
  <c r="M61" i="11"/>
  <c r="K61" i="11"/>
  <c r="M60" i="11"/>
  <c r="K60" i="11"/>
  <c r="M59" i="11"/>
  <c r="K59" i="11"/>
  <c r="N58" i="11"/>
  <c r="L58" i="11"/>
  <c r="N57" i="11"/>
  <c r="L57" i="11"/>
  <c r="M56" i="11"/>
  <c r="K56" i="11"/>
  <c r="M55" i="11"/>
  <c r="K55" i="11"/>
  <c r="M54" i="11"/>
  <c r="K54" i="11"/>
  <c r="N53" i="11"/>
  <c r="L53" i="11"/>
  <c r="N52" i="11"/>
  <c r="L52" i="11"/>
  <c r="N51" i="11"/>
  <c r="L51" i="11"/>
  <c r="M50" i="11"/>
  <c r="K50" i="11"/>
  <c r="M49" i="11"/>
  <c r="K49" i="11"/>
  <c r="N48" i="11"/>
  <c r="L48" i="11"/>
  <c r="N47" i="11"/>
  <c r="L47" i="11"/>
  <c r="N46" i="11"/>
  <c r="L46" i="11"/>
  <c r="M45" i="11"/>
  <c r="K45" i="11"/>
  <c r="M44" i="11"/>
  <c r="K44" i="11"/>
  <c r="M43" i="11"/>
  <c r="K43" i="11"/>
  <c r="N42" i="11"/>
  <c r="L42" i="11"/>
  <c r="N41" i="11"/>
  <c r="L41" i="11"/>
  <c r="M40" i="11"/>
  <c r="K40" i="11"/>
  <c r="M39" i="11"/>
  <c r="K39" i="11"/>
  <c r="M38" i="11"/>
  <c r="K38" i="11"/>
  <c r="N37" i="11"/>
  <c r="L37" i="11"/>
  <c r="N36" i="11"/>
  <c r="L36" i="11"/>
  <c r="N35" i="11"/>
  <c r="L35" i="11"/>
  <c r="M34" i="11"/>
  <c r="K34" i="11"/>
  <c r="M33" i="11"/>
  <c r="K33" i="11"/>
  <c r="N32" i="11"/>
  <c r="L32" i="11"/>
  <c r="N31" i="11"/>
  <c r="L31" i="11"/>
  <c r="N30" i="11"/>
  <c r="L30" i="11"/>
  <c r="M29" i="11"/>
  <c r="K29" i="11"/>
  <c r="M28" i="11"/>
  <c r="K28" i="11"/>
  <c r="M27" i="11"/>
  <c r="K27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N260" i="11"/>
  <c r="L260" i="11"/>
  <c r="M259" i="11"/>
  <c r="K259" i="11"/>
  <c r="M258" i="11"/>
  <c r="K258" i="11"/>
  <c r="N257" i="11"/>
  <c r="L257" i="11"/>
  <c r="N256" i="11"/>
  <c r="L256" i="11"/>
  <c r="N255" i="11"/>
  <c r="L255" i="11"/>
  <c r="N254" i="11"/>
  <c r="L254" i="11"/>
  <c r="M253" i="11"/>
  <c r="K253" i="11"/>
  <c r="M252" i="11"/>
  <c r="K252" i="11"/>
  <c r="M251" i="11"/>
  <c r="K251" i="11"/>
  <c r="M250" i="11"/>
  <c r="K250" i="11"/>
  <c r="N249" i="11"/>
  <c r="L249" i="11"/>
  <c r="N248" i="11"/>
  <c r="L248" i="11"/>
  <c r="N247" i="11"/>
  <c r="L247" i="11"/>
  <c r="N246" i="11"/>
  <c r="L246" i="11"/>
  <c r="N245" i="11"/>
  <c r="L245" i="11"/>
  <c r="M244" i="11"/>
  <c r="K244" i="11"/>
  <c r="M243" i="11"/>
  <c r="K243" i="11"/>
  <c r="M242" i="11"/>
  <c r="K242" i="11"/>
  <c r="N241" i="11"/>
  <c r="L241" i="11"/>
  <c r="N240" i="11"/>
  <c r="L240" i="11"/>
  <c r="M239" i="11"/>
  <c r="K239" i="11"/>
  <c r="M238" i="11"/>
  <c r="K238" i="11"/>
  <c r="M237" i="11"/>
  <c r="K237" i="11"/>
  <c r="N236" i="11"/>
  <c r="L236" i="11"/>
  <c r="N235" i="11"/>
  <c r="L235" i="11"/>
  <c r="N234" i="11"/>
  <c r="L234" i="11"/>
  <c r="M233" i="11"/>
  <c r="K233" i="11"/>
  <c r="M232" i="11"/>
  <c r="K232" i="11"/>
  <c r="N231" i="11"/>
  <c r="L231" i="11"/>
  <c r="N230" i="11"/>
  <c r="L230" i="11"/>
  <c r="N229" i="11"/>
  <c r="L229" i="11"/>
  <c r="M228" i="11"/>
  <c r="K228" i="11"/>
  <c r="M227" i="11"/>
  <c r="K227" i="11"/>
  <c r="M226" i="11"/>
  <c r="K226" i="11"/>
  <c r="N225" i="11"/>
  <c r="L225" i="11"/>
  <c r="N224" i="11"/>
  <c r="L224" i="11"/>
  <c r="M223" i="11"/>
  <c r="K223" i="11"/>
  <c r="M222" i="11"/>
  <c r="K222" i="11"/>
  <c r="M221" i="11"/>
  <c r="K221" i="11"/>
  <c r="M220" i="11"/>
  <c r="K220" i="11"/>
  <c r="N219" i="11"/>
  <c r="L219" i="11"/>
  <c r="N218" i="11"/>
  <c r="L218" i="11"/>
  <c r="N217" i="11"/>
  <c r="L217" i="11"/>
  <c r="M216" i="11"/>
  <c r="K216" i="11"/>
  <c r="M215" i="11"/>
  <c r="K215" i="11"/>
  <c r="M214" i="11"/>
  <c r="K214" i="11"/>
  <c r="N213" i="11"/>
  <c r="L213" i="11"/>
  <c r="N212" i="11"/>
  <c r="L212" i="11"/>
  <c r="M211" i="11"/>
  <c r="K211" i="11"/>
  <c r="M210" i="11"/>
  <c r="K210" i="11"/>
  <c r="M209" i="11"/>
  <c r="K209" i="11"/>
  <c r="N208" i="11"/>
  <c r="L208" i="11"/>
  <c r="N207" i="11"/>
  <c r="L207" i="11"/>
  <c r="N206" i="11"/>
  <c r="L206" i="11"/>
  <c r="M205" i="11"/>
  <c r="K205" i="11"/>
  <c r="M204" i="11"/>
  <c r="K204" i="11"/>
  <c r="N203" i="11"/>
  <c r="L203" i="11"/>
  <c r="N202" i="11"/>
  <c r="L202" i="11"/>
  <c r="N201" i="11"/>
  <c r="L201" i="11"/>
  <c r="M200" i="11"/>
  <c r="K200" i="11"/>
  <c r="M199" i="11"/>
  <c r="K199" i="11"/>
  <c r="M198" i="11"/>
  <c r="K198" i="11"/>
  <c r="N197" i="11"/>
  <c r="L197" i="11"/>
  <c r="N196" i="11"/>
  <c r="L196" i="11"/>
  <c r="M195" i="11"/>
  <c r="K195" i="11"/>
  <c r="M194" i="11"/>
  <c r="K194" i="11"/>
  <c r="M193" i="11"/>
  <c r="K193" i="11"/>
  <c r="N192" i="11"/>
  <c r="L192" i="11"/>
  <c r="N191" i="11"/>
  <c r="L191" i="11"/>
  <c r="N190" i="11"/>
  <c r="L190" i="11"/>
  <c r="M189" i="11"/>
  <c r="K189" i="11"/>
  <c r="M188" i="11"/>
  <c r="K188" i="11"/>
  <c r="N187" i="11"/>
  <c r="L187" i="11"/>
  <c r="N186" i="11"/>
  <c r="L186" i="11"/>
  <c r="N185" i="11"/>
  <c r="L185" i="11"/>
  <c r="M184" i="11"/>
  <c r="K184" i="11"/>
  <c r="M183" i="11"/>
  <c r="K183" i="11"/>
  <c r="M182" i="11"/>
  <c r="K182" i="11"/>
  <c r="N181" i="11"/>
  <c r="L181" i="11"/>
  <c r="N180" i="11"/>
  <c r="L180" i="11"/>
  <c r="M179" i="11"/>
  <c r="K179" i="11"/>
  <c r="M178" i="11"/>
  <c r="K178" i="11"/>
  <c r="M177" i="11"/>
  <c r="K177" i="11"/>
  <c r="N176" i="11"/>
  <c r="L176" i="11"/>
  <c r="N175" i="11"/>
  <c r="L175" i="11"/>
  <c r="N174" i="11"/>
  <c r="L174" i="11"/>
  <c r="M173" i="11"/>
  <c r="K173" i="11"/>
  <c r="M172" i="11"/>
  <c r="K172" i="11"/>
  <c r="N171" i="11"/>
  <c r="L171" i="11"/>
  <c r="N170" i="11"/>
  <c r="L170" i="11"/>
  <c r="N169" i="11"/>
  <c r="L169" i="11"/>
  <c r="M168" i="11"/>
  <c r="K168" i="11"/>
  <c r="M167" i="11"/>
  <c r="K167" i="11"/>
  <c r="M166" i="11"/>
  <c r="K166" i="11"/>
  <c r="N165" i="11"/>
  <c r="L165" i="11"/>
  <c r="N164" i="11"/>
  <c r="L164" i="11"/>
  <c r="M163" i="11"/>
  <c r="K163" i="11"/>
  <c r="M162" i="11"/>
  <c r="K162" i="11"/>
  <c r="M161" i="11"/>
  <c r="K161" i="11"/>
  <c r="N160" i="11"/>
  <c r="L160" i="11"/>
  <c r="N159" i="11"/>
  <c r="L159" i="11"/>
  <c r="N158" i="11"/>
  <c r="L158" i="11"/>
  <c r="M157" i="11"/>
  <c r="K157" i="11"/>
  <c r="M156" i="11"/>
  <c r="K156" i="11"/>
  <c r="M155" i="11"/>
  <c r="K155" i="11"/>
  <c r="N154" i="11"/>
  <c r="L154" i="11"/>
  <c r="N153" i="11"/>
  <c r="L153" i="11"/>
  <c r="N152" i="11"/>
  <c r="L152" i="11"/>
  <c r="N151" i="11"/>
  <c r="L151" i="11"/>
  <c r="M150" i="11"/>
  <c r="K150" i="11"/>
  <c r="M149" i="11"/>
  <c r="K149" i="11"/>
  <c r="M148" i="11"/>
  <c r="K148" i="11"/>
  <c r="M147" i="11"/>
  <c r="K147" i="11"/>
  <c r="N146" i="11"/>
  <c r="L146" i="11"/>
  <c r="N145" i="11"/>
  <c r="L145" i="11"/>
  <c r="N144" i="11"/>
  <c r="L144" i="11"/>
  <c r="M143" i="11"/>
  <c r="K143" i="11"/>
  <c r="M142" i="11"/>
  <c r="K142" i="11"/>
  <c r="N141" i="11"/>
  <c r="L141" i="11"/>
  <c r="N140" i="11"/>
  <c r="L140" i="11"/>
  <c r="N139" i="11"/>
  <c r="L139" i="11"/>
  <c r="M138" i="11"/>
  <c r="K138" i="11"/>
  <c r="M137" i="11"/>
  <c r="K137" i="11"/>
  <c r="M136" i="11"/>
  <c r="K136" i="11"/>
  <c r="N135" i="11"/>
  <c r="L135" i="11"/>
  <c r="N134" i="11"/>
  <c r="L134" i="11"/>
  <c r="M133" i="11"/>
  <c r="K133" i="11"/>
  <c r="M132" i="11"/>
  <c r="K132" i="11"/>
  <c r="M131" i="11"/>
  <c r="K131" i="11"/>
  <c r="N130" i="11"/>
  <c r="L130" i="11"/>
  <c r="N129" i="11"/>
  <c r="L129" i="11"/>
  <c r="N128" i="11"/>
  <c r="L128" i="11"/>
  <c r="M127" i="11"/>
  <c r="K127" i="11"/>
  <c r="M126" i="11"/>
  <c r="K126" i="11"/>
  <c r="N125" i="11"/>
  <c r="L125" i="11"/>
  <c r="N124" i="11"/>
  <c r="L124" i="11"/>
  <c r="N123" i="11"/>
  <c r="L123" i="11"/>
  <c r="M122" i="11"/>
  <c r="K122" i="11"/>
  <c r="M121" i="11"/>
  <c r="K121" i="11"/>
  <c r="M120" i="11"/>
  <c r="K120" i="11"/>
  <c r="N119" i="11"/>
  <c r="L119" i="11"/>
  <c r="N118" i="11"/>
  <c r="L118" i="11"/>
  <c r="M117" i="11"/>
  <c r="K117" i="11"/>
  <c r="M116" i="11"/>
  <c r="K116" i="11"/>
  <c r="M115" i="11"/>
  <c r="K115" i="11"/>
  <c r="N114" i="11"/>
  <c r="L114" i="11"/>
  <c r="N113" i="11"/>
  <c r="L113" i="11"/>
  <c r="N112" i="11"/>
  <c r="L112" i="11"/>
  <c r="M111" i="11"/>
  <c r="K111" i="11"/>
  <c r="M110" i="11"/>
  <c r="K110" i="11"/>
  <c r="N109" i="11"/>
  <c r="L109" i="11"/>
  <c r="N108" i="11"/>
  <c r="L108" i="11"/>
  <c r="N107" i="11"/>
  <c r="L107" i="11"/>
  <c r="M106" i="11"/>
  <c r="K106" i="11"/>
  <c r="M105" i="11"/>
  <c r="K105" i="11"/>
  <c r="M104" i="11"/>
  <c r="K104" i="11"/>
  <c r="N103" i="11"/>
  <c r="L103" i="11"/>
  <c r="N102" i="11"/>
  <c r="L102" i="11"/>
  <c r="M101" i="11"/>
  <c r="K101" i="11"/>
  <c r="M100" i="11"/>
  <c r="K100" i="11"/>
  <c r="M99" i="11"/>
  <c r="K99" i="11"/>
  <c r="N98" i="11"/>
  <c r="L98" i="11"/>
  <c r="N97" i="11"/>
  <c r="L97" i="11"/>
  <c r="N96" i="11"/>
  <c r="L96" i="11"/>
  <c r="M95" i="11"/>
  <c r="K95" i="11"/>
  <c r="M94" i="11"/>
  <c r="K94" i="11"/>
  <c r="N93" i="11"/>
  <c r="L93" i="11"/>
  <c r="N92" i="11"/>
  <c r="L92" i="11"/>
  <c r="N91" i="11"/>
  <c r="L91" i="11"/>
  <c r="M90" i="11"/>
  <c r="K90" i="11"/>
  <c r="M89" i="11"/>
  <c r="K89" i="11"/>
  <c r="M88" i="11"/>
  <c r="K88" i="11"/>
  <c r="N87" i="11"/>
  <c r="L87" i="11"/>
  <c r="N86" i="11"/>
  <c r="L86" i="11"/>
  <c r="M85" i="11"/>
  <c r="K85" i="11"/>
  <c r="M84" i="11"/>
  <c r="K84" i="11"/>
  <c r="M83" i="11"/>
  <c r="K83" i="11"/>
  <c r="N82" i="11"/>
  <c r="L82" i="11"/>
  <c r="N81" i="11"/>
  <c r="L81" i="11"/>
  <c r="N80" i="11"/>
  <c r="L80" i="11"/>
  <c r="M79" i="11"/>
  <c r="K79" i="11"/>
  <c r="M78" i="11"/>
  <c r="K78" i="11"/>
  <c r="N77" i="11"/>
  <c r="L77" i="11"/>
  <c r="N76" i="11"/>
  <c r="L76" i="11"/>
  <c r="N75" i="11"/>
  <c r="L75" i="11"/>
  <c r="M74" i="11"/>
  <c r="K74" i="11"/>
  <c r="M73" i="11"/>
  <c r="K73" i="11"/>
  <c r="M72" i="11"/>
  <c r="K72" i="11"/>
  <c r="M71" i="11"/>
  <c r="K71" i="11"/>
  <c r="N70" i="11"/>
  <c r="L70" i="11"/>
  <c r="M69" i="11"/>
  <c r="K69" i="11"/>
  <c r="M68" i="11"/>
  <c r="K68" i="11"/>
  <c r="M67" i="11"/>
  <c r="K67" i="11"/>
  <c r="N66" i="11"/>
  <c r="L66" i="11"/>
  <c r="N65" i="11"/>
  <c r="L65" i="11"/>
  <c r="M64" i="11"/>
  <c r="K64" i="11"/>
  <c r="M63" i="11"/>
  <c r="K63" i="11"/>
  <c r="M62" i="11"/>
  <c r="K62" i="11"/>
  <c r="N61" i="11"/>
  <c r="L61" i="11"/>
  <c r="N60" i="11"/>
  <c r="L60" i="11"/>
  <c r="N59" i="11"/>
  <c r="L59" i="11"/>
  <c r="M58" i="11"/>
  <c r="K58" i="11"/>
  <c r="M57" i="11"/>
  <c r="K57" i="11"/>
  <c r="N56" i="11"/>
  <c r="L56" i="11"/>
  <c r="N55" i="11"/>
  <c r="L55" i="11"/>
  <c r="N54" i="11"/>
  <c r="L54" i="11"/>
  <c r="M53" i="11"/>
  <c r="K53" i="11"/>
  <c r="M52" i="11"/>
  <c r="K52" i="11"/>
  <c r="M51" i="11"/>
  <c r="K51" i="11"/>
  <c r="N50" i="11"/>
  <c r="L50" i="11"/>
  <c r="N49" i="11"/>
  <c r="L49" i="11"/>
  <c r="M48" i="11"/>
  <c r="K48" i="11"/>
  <c r="M47" i="11"/>
  <c r="K47" i="11"/>
  <c r="M46" i="11"/>
  <c r="K46" i="11"/>
  <c r="N45" i="11"/>
  <c r="L45" i="11"/>
  <c r="N44" i="11"/>
  <c r="L44" i="11"/>
  <c r="N43" i="11"/>
  <c r="L43" i="11"/>
  <c r="M42" i="11"/>
  <c r="K42" i="11"/>
  <c r="M41" i="11"/>
  <c r="K41" i="11"/>
  <c r="N40" i="11"/>
  <c r="L40" i="11"/>
  <c r="N39" i="11"/>
  <c r="L39" i="11"/>
  <c r="N38" i="11"/>
  <c r="L38" i="11"/>
  <c r="M37" i="11"/>
  <c r="K37" i="11"/>
  <c r="M36" i="11"/>
  <c r="K36" i="11"/>
  <c r="M35" i="11"/>
  <c r="K35" i="11"/>
  <c r="N34" i="11"/>
  <c r="L34" i="11"/>
  <c r="N33" i="11"/>
  <c r="L33" i="11"/>
  <c r="M32" i="11"/>
  <c r="K32" i="11"/>
  <c r="M31" i="11"/>
  <c r="K31" i="11"/>
  <c r="M30" i="11"/>
  <c r="K30" i="11"/>
  <c r="N29" i="11"/>
  <c r="L29" i="11"/>
  <c r="N28" i="11"/>
  <c r="L28" i="11"/>
  <c r="N27" i="11"/>
  <c r="L27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I752" i="11" s="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J668" i="11" s="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J458" i="11" s="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I167" i="11" s="1"/>
  <c r="E165" i="11"/>
  <c r="E162" i="11"/>
  <c r="F159" i="11"/>
  <c r="E157" i="11"/>
  <c r="H153" i="11"/>
  <c r="H149" i="11"/>
  <c r="F145" i="11"/>
  <c r="E143" i="11"/>
  <c r="E140" i="11"/>
  <c r="F137" i="1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J64" i="11" s="1"/>
  <c r="E62" i="11"/>
  <c r="E59" i="11"/>
  <c r="F56" i="11"/>
  <c r="E54" i="11"/>
  <c r="E51" i="11"/>
  <c r="F48" i="11"/>
  <c r="E46" i="11"/>
  <c r="E43" i="11"/>
  <c r="F40" i="11"/>
  <c r="E38" i="11"/>
  <c r="E35" i="11"/>
  <c r="F32" i="11"/>
  <c r="E30" i="11"/>
  <c r="E27" i="11"/>
  <c r="F24" i="11"/>
  <c r="E22" i="11"/>
  <c r="F20" i="11"/>
  <c r="E19" i="11"/>
  <c r="E17" i="11"/>
  <c r="F14" i="11"/>
  <c r="F12" i="11"/>
  <c r="I12" i="11" s="1"/>
  <c r="F5" i="11"/>
  <c r="E691" i="11"/>
  <c r="F688" i="11"/>
  <c r="J688" i="11" s="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J502" i="11" s="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I219" i="11" s="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I187" i="11" s="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E91" i="11"/>
  <c r="E88" i="11"/>
  <c r="F85" i="11"/>
  <c r="E83" i="11"/>
  <c r="E80" i="11"/>
  <c r="F77" i="11"/>
  <c r="E75" i="11"/>
  <c r="F73" i="11"/>
  <c r="E71" i="11"/>
  <c r="E68" i="11"/>
  <c r="E66" i="11"/>
  <c r="F65" i="11"/>
  <c r="E63" i="11"/>
  <c r="F60" i="11"/>
  <c r="J60" i="11" s="1"/>
  <c r="E58" i="11"/>
  <c r="E55" i="11"/>
  <c r="F52" i="11"/>
  <c r="E50" i="11"/>
  <c r="E47" i="11"/>
  <c r="F44" i="11"/>
  <c r="E42" i="11"/>
  <c r="E39" i="11"/>
  <c r="F36" i="11"/>
  <c r="E34" i="11"/>
  <c r="E31" i="11"/>
  <c r="F28" i="1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F19" i="11"/>
  <c r="F17" i="11"/>
  <c r="F15" i="11"/>
  <c r="H11" i="11"/>
  <c r="E11" i="11"/>
  <c r="F10" i="11"/>
  <c r="H9" i="11"/>
  <c r="E9" i="11"/>
  <c r="F7" i="11"/>
  <c r="F6" i="11"/>
  <c r="H5" i="11"/>
  <c r="I5" i="11" s="1"/>
  <c r="H4" i="11"/>
  <c r="E4" i="11"/>
  <c r="E979" i="11"/>
  <c r="E743" i="11"/>
  <c r="F743" i="11"/>
  <c r="F978" i="11"/>
  <c r="E977" i="11"/>
  <c r="H976" i="11"/>
  <c r="J976" i="11" s="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 s="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 s="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 s="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 s="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 s="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 s="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 s="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I818" i="11" s="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I786" i="11" s="1"/>
  <c r="F785" i="11"/>
  <c r="F784" i="11"/>
  <c r="E783" i="11"/>
  <c r="H782" i="11"/>
  <c r="F748" i="1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I770" i="11" s="1"/>
  <c r="E769" i="11"/>
  <c r="H768" i="11"/>
  <c r="F767" i="11"/>
  <c r="F766" i="11"/>
  <c r="E765" i="11"/>
  <c r="H764" i="11"/>
  <c r="F763" i="11"/>
  <c r="F762" i="11"/>
  <c r="I762" i="11" s="1"/>
  <c r="E761" i="11"/>
  <c r="H760" i="11"/>
  <c r="F759" i="11"/>
  <c r="F758" i="11"/>
  <c r="E757" i="11"/>
  <c r="H756" i="11"/>
  <c r="J756" i="11" s="1"/>
  <c r="F755" i="11"/>
  <c r="F754" i="11"/>
  <c r="E753" i="11"/>
  <c r="F751" i="11"/>
  <c r="F750" i="11"/>
  <c r="J750" i="11" s="1"/>
  <c r="H746" i="11"/>
  <c r="F223" i="11"/>
  <c r="H223" i="11"/>
  <c r="F746" i="11"/>
  <c r="E745" i="11"/>
  <c r="F742" i="11"/>
  <c r="E741" i="11"/>
  <c r="H740" i="11"/>
  <c r="F739" i="11"/>
  <c r="F738" i="11"/>
  <c r="I738" i="11" s="1"/>
  <c r="E737" i="11"/>
  <c r="H736" i="11"/>
  <c r="F735" i="11"/>
  <c r="F734" i="11"/>
  <c r="I734" i="11" s="1"/>
  <c r="E733" i="11"/>
  <c r="H732" i="11"/>
  <c r="F731" i="11"/>
  <c r="F730" i="11"/>
  <c r="I730" i="11" s="1"/>
  <c r="E729" i="11"/>
  <c r="H728" i="11"/>
  <c r="J728" i="11" s="1"/>
  <c r="F727" i="11"/>
  <c r="F726" i="11"/>
  <c r="J726" i="11" s="1"/>
  <c r="E725" i="11"/>
  <c r="H724" i="11"/>
  <c r="J724" i="11" s="1"/>
  <c r="F723" i="11"/>
  <c r="F722" i="11"/>
  <c r="I722" i="11" s="1"/>
  <c r="E721" i="11"/>
  <c r="H720" i="11"/>
  <c r="F719" i="11"/>
  <c r="F718" i="11"/>
  <c r="J718" i="11" s="1"/>
  <c r="E717" i="11"/>
  <c r="H716" i="11"/>
  <c r="F715" i="11"/>
  <c r="F714" i="11"/>
  <c r="E713" i="11"/>
  <c r="H712" i="11"/>
  <c r="F711" i="11"/>
  <c r="F710" i="11"/>
  <c r="I710" i="11" s="1"/>
  <c r="E709" i="11"/>
  <c r="H708" i="11"/>
  <c r="F707" i="11"/>
  <c r="F706" i="11"/>
  <c r="E705" i="11"/>
  <c r="H704" i="11"/>
  <c r="J704" i="11" s="1"/>
  <c r="F703" i="11"/>
  <c r="F702" i="11"/>
  <c r="E701" i="11"/>
  <c r="H700" i="11"/>
  <c r="F699" i="11"/>
  <c r="F698" i="11"/>
  <c r="J698" i="11" s="1"/>
  <c r="E697" i="11"/>
  <c r="H696" i="11"/>
  <c r="F695" i="11"/>
  <c r="F694" i="11"/>
  <c r="I694" i="11" s="1"/>
  <c r="E693" i="11"/>
  <c r="H692" i="11"/>
  <c r="F691" i="11"/>
  <c r="F690" i="11"/>
  <c r="I690" i="11" s="1"/>
  <c r="E689" i="11"/>
  <c r="H688" i="11"/>
  <c r="F687" i="11"/>
  <c r="F686" i="11"/>
  <c r="E685" i="11"/>
  <c r="H684" i="11"/>
  <c r="J684" i="11" s="1"/>
  <c r="F683" i="11"/>
  <c r="F682" i="11"/>
  <c r="E681" i="11"/>
  <c r="H680" i="11"/>
  <c r="F679" i="11"/>
  <c r="F678" i="11"/>
  <c r="J678" i="11" s="1"/>
  <c r="E677" i="11"/>
  <c r="H676" i="11"/>
  <c r="J676" i="11" s="1"/>
  <c r="F675" i="11"/>
  <c r="F674" i="11"/>
  <c r="E673" i="11"/>
  <c r="H672" i="11"/>
  <c r="J672" i="11" s="1"/>
  <c r="F671" i="11"/>
  <c r="F670" i="1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I658" i="11" s="1"/>
  <c r="E657" i="11"/>
  <c r="H656" i="11"/>
  <c r="F655" i="11"/>
  <c r="F654" i="11"/>
  <c r="E653" i="11"/>
  <c r="H652" i="11"/>
  <c r="J652" i="11" s="1"/>
  <c r="F651" i="11"/>
  <c r="F650" i="11"/>
  <c r="J650" i="11" s="1"/>
  <c r="E649" i="11"/>
  <c r="H648" i="11"/>
  <c r="F647" i="11"/>
  <c r="F646" i="11"/>
  <c r="E625" i="11"/>
  <c r="H624" i="11"/>
  <c r="I624" i="11" s="1"/>
  <c r="F623" i="11"/>
  <c r="F622" i="11"/>
  <c r="E621" i="11"/>
  <c r="H620" i="11"/>
  <c r="F619" i="11"/>
  <c r="F618" i="11"/>
  <c r="I618" i="11" s="1"/>
  <c r="E617" i="11"/>
  <c r="H616" i="11"/>
  <c r="F615" i="11"/>
  <c r="F614" i="11"/>
  <c r="E613" i="11"/>
  <c r="H612" i="11"/>
  <c r="F611" i="11"/>
  <c r="F610" i="11"/>
  <c r="I610" i="11" s="1"/>
  <c r="E609" i="11"/>
  <c r="H608" i="11"/>
  <c r="F607" i="11"/>
  <c r="F606" i="11"/>
  <c r="E605" i="11"/>
  <c r="H604" i="11"/>
  <c r="I604" i="11" s="1"/>
  <c r="F603" i="11"/>
  <c r="F602" i="11"/>
  <c r="I602" i="11" s="1"/>
  <c r="E601" i="11"/>
  <c r="H600" i="11"/>
  <c r="F599" i="11"/>
  <c r="F598" i="11"/>
  <c r="J598" i="11" s="1"/>
  <c r="E597" i="11"/>
  <c r="H596" i="11"/>
  <c r="F595" i="11"/>
  <c r="F594" i="11"/>
  <c r="J594" i="11" s="1"/>
  <c r="E593" i="11"/>
  <c r="H592" i="11"/>
  <c r="F591" i="11"/>
  <c r="F590" i="11"/>
  <c r="E589" i="11"/>
  <c r="H588" i="11"/>
  <c r="F587" i="11"/>
  <c r="F586" i="11"/>
  <c r="I586" i="11" s="1"/>
  <c r="E585" i="11"/>
  <c r="H584" i="11"/>
  <c r="F583" i="11"/>
  <c r="F582" i="11"/>
  <c r="E581" i="11"/>
  <c r="H580" i="11"/>
  <c r="I580" i="11" s="1"/>
  <c r="F579" i="11"/>
  <c r="F578" i="11"/>
  <c r="E577" i="11"/>
  <c r="H576" i="11"/>
  <c r="F575" i="11"/>
  <c r="F574" i="11"/>
  <c r="I574" i="11" s="1"/>
  <c r="E573" i="11"/>
  <c r="H572" i="11"/>
  <c r="F571" i="11"/>
  <c r="F570" i="11"/>
  <c r="E569" i="11"/>
  <c r="H568" i="11"/>
  <c r="F567" i="11"/>
  <c r="F566" i="11"/>
  <c r="J566" i="11" s="1"/>
  <c r="E565" i="11"/>
  <c r="H564" i="11"/>
  <c r="F563" i="11"/>
  <c r="F562" i="11"/>
  <c r="J562" i="11" s="1"/>
  <c r="E561" i="11"/>
  <c r="H560" i="11"/>
  <c r="I560" i="11" s="1"/>
  <c r="F559" i="11"/>
  <c r="F256" i="11"/>
  <c r="H255" i="11"/>
  <c r="F248" i="11"/>
  <c r="H247" i="11"/>
  <c r="F245" i="11"/>
  <c r="J245" i="11" s="1"/>
  <c r="E244" i="11"/>
  <c r="H243" i="11"/>
  <c r="F242" i="11"/>
  <c r="F241" i="11"/>
  <c r="E240" i="11"/>
  <c r="H239" i="11"/>
  <c r="J239" i="11" s="1"/>
  <c r="F238" i="11"/>
  <c r="F237" i="11"/>
  <c r="E236" i="11"/>
  <c r="H235" i="11"/>
  <c r="F234" i="11"/>
  <c r="F233" i="11"/>
  <c r="E232" i="11"/>
  <c r="H231" i="11"/>
  <c r="F230" i="11"/>
  <c r="F229" i="11"/>
  <c r="I229" i="11" s="1"/>
  <c r="E228" i="11"/>
  <c r="H227" i="11"/>
  <c r="F226" i="11"/>
  <c r="E222" i="11"/>
  <c r="F222" i="11"/>
  <c r="H558" i="11"/>
  <c r="F557" i="11"/>
  <c r="F556" i="11"/>
  <c r="I556" i="11" s="1"/>
  <c r="E555" i="11"/>
  <c r="H554" i="11"/>
  <c r="F553" i="11"/>
  <c r="F552" i="11"/>
  <c r="J552" i="11" s="1"/>
  <c r="E551" i="11"/>
  <c r="H550" i="11"/>
  <c r="J550" i="11" s="1"/>
  <c r="F549" i="11"/>
  <c r="F548" i="11"/>
  <c r="I548" i="11" s="1"/>
  <c r="E547" i="11"/>
  <c r="H546" i="11"/>
  <c r="F545" i="11"/>
  <c r="F544" i="11"/>
  <c r="E543" i="11"/>
  <c r="H542" i="11"/>
  <c r="F541" i="11"/>
  <c r="F540" i="11"/>
  <c r="I540" i="11" s="1"/>
  <c r="E539" i="11"/>
  <c r="H538" i="11"/>
  <c r="J538" i="11" s="1"/>
  <c r="F537" i="11"/>
  <c r="F536" i="11"/>
  <c r="E535" i="11"/>
  <c r="H534" i="11"/>
  <c r="F533" i="11"/>
  <c r="F532" i="11"/>
  <c r="I532" i="11" s="1"/>
  <c r="E531" i="11"/>
  <c r="H530" i="11"/>
  <c r="F529" i="11"/>
  <c r="F528" i="11"/>
  <c r="E527" i="11"/>
  <c r="H526" i="11"/>
  <c r="F525" i="11"/>
  <c r="F524" i="11"/>
  <c r="I524" i="11" s="1"/>
  <c r="E523" i="11"/>
  <c r="H522" i="11"/>
  <c r="F521" i="11"/>
  <c r="F520" i="11"/>
  <c r="E519" i="11"/>
  <c r="H518" i="11"/>
  <c r="J518" i="11" s="1"/>
  <c r="F517" i="11"/>
  <c r="F516" i="11"/>
  <c r="J516" i="11" s="1"/>
  <c r="E515" i="11"/>
  <c r="H514" i="11"/>
  <c r="F513" i="11"/>
  <c r="F512" i="11"/>
  <c r="E511" i="11"/>
  <c r="H510" i="11"/>
  <c r="J510" i="11" s="1"/>
  <c r="F509" i="11"/>
  <c r="F508" i="11"/>
  <c r="I508" i="11" s="1"/>
  <c r="E507" i="11"/>
  <c r="H506" i="11"/>
  <c r="J506" i="11" s="1"/>
  <c r="F505" i="11"/>
  <c r="F504" i="11"/>
  <c r="E503" i="11"/>
  <c r="H502" i="11"/>
  <c r="F501" i="11"/>
  <c r="F500" i="11"/>
  <c r="J500" i="11" s="1"/>
  <c r="E499" i="11"/>
  <c r="H498" i="11"/>
  <c r="F497" i="11"/>
  <c r="F496" i="11"/>
  <c r="E495" i="11"/>
  <c r="H494" i="11"/>
  <c r="F493" i="11"/>
  <c r="F492" i="11"/>
  <c r="I492" i="11" s="1"/>
  <c r="E491" i="11"/>
  <c r="H490" i="11"/>
  <c r="F489" i="11"/>
  <c r="F488" i="11"/>
  <c r="J488" i="11" s="1"/>
  <c r="E487" i="11"/>
  <c r="H486" i="11"/>
  <c r="J486" i="11" s="1"/>
  <c r="F485" i="11"/>
  <c r="F484" i="11"/>
  <c r="I484" i="11" s="1"/>
  <c r="E483" i="11"/>
  <c r="H482" i="11"/>
  <c r="F481" i="11"/>
  <c r="F480" i="11"/>
  <c r="J480" i="11" s="1"/>
  <c r="E479" i="11"/>
  <c r="H478" i="11"/>
  <c r="F477" i="11"/>
  <c r="F476" i="11"/>
  <c r="I476" i="11" s="1"/>
  <c r="E475" i="11"/>
  <c r="H474" i="11"/>
  <c r="J474" i="11" s="1"/>
  <c r="F473" i="11"/>
  <c r="F472" i="11"/>
  <c r="E471" i="11"/>
  <c r="H470" i="11"/>
  <c r="F469" i="11"/>
  <c r="F468" i="11"/>
  <c r="I468" i="11" s="1"/>
  <c r="E467" i="11"/>
  <c r="H466" i="11"/>
  <c r="F465" i="11"/>
  <c r="F464" i="11"/>
  <c r="E463" i="11"/>
  <c r="H462" i="11"/>
  <c r="F461" i="11"/>
  <c r="F460" i="11"/>
  <c r="I460" i="11" s="1"/>
  <c r="E459" i="11"/>
  <c r="H458" i="11"/>
  <c r="F457" i="11"/>
  <c r="F456" i="11"/>
  <c r="E455" i="11"/>
  <c r="H454" i="11"/>
  <c r="J454" i="11" s="1"/>
  <c r="F453" i="11"/>
  <c r="F452" i="11"/>
  <c r="J452" i="11" s="1"/>
  <c r="E451" i="11"/>
  <c r="H450" i="11"/>
  <c r="F449" i="11"/>
  <c r="F448" i="11"/>
  <c r="E447" i="11"/>
  <c r="H446" i="11"/>
  <c r="J446" i="11" s="1"/>
  <c r="F445" i="11"/>
  <c r="F444" i="11"/>
  <c r="I444" i="11" s="1"/>
  <c r="E443" i="11"/>
  <c r="H442" i="11"/>
  <c r="J442" i="11" s="1"/>
  <c r="F441" i="11"/>
  <c r="F440" i="11"/>
  <c r="J440" i="11" s="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I414" i="11" s="1"/>
  <c r="F413" i="11"/>
  <c r="F412" i="11"/>
  <c r="J412" i="11" s="1"/>
  <c r="E411" i="11"/>
  <c r="H410" i="11"/>
  <c r="F409" i="11"/>
  <c r="F408" i="11"/>
  <c r="J408" i="11" s="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I396" i="11" s="1"/>
  <c r="E395" i="11"/>
  <c r="H394" i="11"/>
  <c r="I394" i="11" s="1"/>
  <c r="F393" i="11"/>
  <c r="F392" i="11"/>
  <c r="I392" i="11" s="1"/>
  <c r="E391" i="11"/>
  <c r="H390" i="11"/>
  <c r="F389" i="11"/>
  <c r="F388" i="11"/>
  <c r="I388" i="11" s="1"/>
  <c r="E387" i="11"/>
  <c r="H386" i="11"/>
  <c r="F385" i="11"/>
  <c r="F384" i="11"/>
  <c r="E383" i="11"/>
  <c r="H382" i="11"/>
  <c r="I382" i="11" s="1"/>
  <c r="F381" i="11"/>
  <c r="F380" i="11"/>
  <c r="I380" i="11" s="1"/>
  <c r="E379" i="11"/>
  <c r="H378" i="11"/>
  <c r="F377" i="11"/>
  <c r="F376" i="11"/>
  <c r="I376" i="11" s="1"/>
  <c r="E375" i="11"/>
  <c r="H374" i="11"/>
  <c r="F373" i="11"/>
  <c r="F372" i="11"/>
  <c r="E371" i="11"/>
  <c r="H370" i="11"/>
  <c r="F369" i="11"/>
  <c r="F368" i="11"/>
  <c r="J368" i="11" s="1"/>
  <c r="E367" i="11"/>
  <c r="H366" i="11"/>
  <c r="F365" i="11"/>
  <c r="F364" i="11"/>
  <c r="J364" i="11" s="1"/>
  <c r="E363" i="11"/>
  <c r="H362" i="11"/>
  <c r="I362" i="11" s="1"/>
  <c r="F361" i="11"/>
  <c r="F360" i="11"/>
  <c r="J360" i="11" s="1"/>
  <c r="E359" i="11"/>
  <c r="H358" i="11"/>
  <c r="F357" i="11"/>
  <c r="F356" i="11"/>
  <c r="E355" i="11"/>
  <c r="H354" i="11"/>
  <c r="F353" i="11"/>
  <c r="F352" i="11"/>
  <c r="E351" i="11"/>
  <c r="H350" i="11"/>
  <c r="I350" i="11" s="1"/>
  <c r="F349" i="11"/>
  <c r="F348" i="11"/>
  <c r="J348" i="11" s="1"/>
  <c r="E347" i="11"/>
  <c r="H346" i="11"/>
  <c r="F345" i="11"/>
  <c r="F344" i="11"/>
  <c r="J344" i="11" s="1"/>
  <c r="E343" i="11"/>
  <c r="H342" i="11"/>
  <c r="F341" i="11"/>
  <c r="F340" i="11"/>
  <c r="J340" i="11" s="1"/>
  <c r="E339" i="11"/>
  <c r="H338" i="11"/>
  <c r="F337" i="11"/>
  <c r="F336" i="11"/>
  <c r="E335" i="11"/>
  <c r="H334" i="11"/>
  <c r="F333" i="11"/>
  <c r="F332" i="11"/>
  <c r="I332" i="11" s="1"/>
  <c r="E331" i="11"/>
  <c r="H330" i="11"/>
  <c r="I330" i="11" s="1"/>
  <c r="F329" i="11"/>
  <c r="F328" i="11"/>
  <c r="I328" i="11" s="1"/>
  <c r="E327" i="11"/>
  <c r="H326" i="11"/>
  <c r="F325" i="11"/>
  <c r="F324" i="11"/>
  <c r="E323" i="11"/>
  <c r="H322" i="11"/>
  <c r="F321" i="11"/>
  <c r="F320" i="11"/>
  <c r="E319" i="11"/>
  <c r="H318" i="11"/>
  <c r="I318" i="11" s="1"/>
  <c r="F317" i="11"/>
  <c r="F316" i="11"/>
  <c r="E315" i="11"/>
  <c r="H314" i="11"/>
  <c r="F313" i="11"/>
  <c r="F312" i="11"/>
  <c r="I312" i="11" s="1"/>
  <c r="E311" i="11"/>
  <c r="H310" i="11"/>
  <c r="F309" i="11"/>
  <c r="F308" i="11"/>
  <c r="E307" i="11"/>
  <c r="H306" i="11"/>
  <c r="F305" i="11"/>
  <c r="F304" i="11"/>
  <c r="E303" i="11"/>
  <c r="H302" i="11"/>
  <c r="F301" i="11"/>
  <c r="F300" i="11"/>
  <c r="J300" i="11" s="1"/>
  <c r="E299" i="11"/>
  <c r="H298" i="11"/>
  <c r="I298" i="11" s="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I286" i="11" s="1"/>
  <c r="F285" i="11"/>
  <c r="F284" i="11"/>
  <c r="J284" i="11" s="1"/>
  <c r="E283" i="11"/>
  <c r="H282" i="11"/>
  <c r="F281" i="11"/>
  <c r="F280" i="11"/>
  <c r="J280" i="11" s="1"/>
  <c r="E279" i="11"/>
  <c r="H278" i="11"/>
  <c r="F277" i="11"/>
  <c r="F276" i="11"/>
  <c r="J276" i="11" s="1"/>
  <c r="E275" i="11"/>
  <c r="H274" i="11"/>
  <c r="F273" i="11"/>
  <c r="F272" i="11"/>
  <c r="E271" i="11"/>
  <c r="H270" i="11"/>
  <c r="F269" i="11"/>
  <c r="F268" i="11"/>
  <c r="I268" i="11" s="1"/>
  <c r="E267" i="11"/>
  <c r="H266" i="11"/>
  <c r="I266" i="11" s="1"/>
  <c r="F265" i="11"/>
  <c r="F264" i="11"/>
  <c r="I264" i="11" s="1"/>
  <c r="E263" i="11"/>
  <c r="H262" i="11"/>
  <c r="F261" i="11"/>
  <c r="H221" i="11"/>
  <c r="F16" i="11"/>
  <c r="E15" i="11"/>
  <c r="H14" i="11"/>
  <c r="J14" i="11" s="1"/>
  <c r="K14" i="11" s="1"/>
  <c r="M14" i="11" s="1"/>
  <c r="H15" i="8" s="1"/>
  <c r="F13" i="11"/>
  <c r="H8" i="11"/>
  <c r="I8" i="11" s="1"/>
  <c r="F225" i="11"/>
  <c r="J225" i="11" s="1"/>
  <c r="E224" i="11"/>
  <c r="F221" i="11"/>
  <c r="J221" i="11" s="1"/>
  <c r="E220" i="11"/>
  <c r="H219" i="11"/>
  <c r="F218" i="11"/>
  <c r="F217" i="11"/>
  <c r="E216" i="11"/>
  <c r="H215" i="11"/>
  <c r="J215" i="11" s="1"/>
  <c r="F214" i="11"/>
  <c r="F213" i="11"/>
  <c r="E212" i="11"/>
  <c r="H211" i="11"/>
  <c r="F210" i="11"/>
  <c r="F209" i="11"/>
  <c r="E208" i="11"/>
  <c r="H207" i="11"/>
  <c r="F206" i="11"/>
  <c r="F205" i="11"/>
  <c r="I205" i="11" s="1"/>
  <c r="E204" i="11"/>
  <c r="H203" i="11"/>
  <c r="J203" i="11" s="1"/>
  <c r="F202" i="11"/>
  <c r="F201" i="11"/>
  <c r="I201" i="11" s="1"/>
  <c r="E200" i="11"/>
  <c r="H199" i="11"/>
  <c r="F198" i="11"/>
  <c r="F197" i="11"/>
  <c r="I197" i="11" s="1"/>
  <c r="E196" i="11"/>
  <c r="H195" i="11"/>
  <c r="F194" i="11"/>
  <c r="F193" i="11"/>
  <c r="E192" i="11"/>
  <c r="H191" i="11"/>
  <c r="F190" i="11"/>
  <c r="F189" i="11"/>
  <c r="I189" i="11" s="1"/>
  <c r="E188" i="11"/>
  <c r="H187" i="11"/>
  <c r="F186" i="11"/>
  <c r="F185" i="11"/>
  <c r="I185" i="11" s="1"/>
  <c r="E184" i="11"/>
  <c r="H183" i="11"/>
  <c r="J183" i="11" s="1"/>
  <c r="F182" i="11"/>
  <c r="F181" i="11"/>
  <c r="I181" i="11" s="1"/>
  <c r="E180" i="11"/>
  <c r="H179" i="11"/>
  <c r="F178" i="11"/>
  <c r="F177" i="11"/>
  <c r="J177" i="11" s="1"/>
  <c r="E176" i="11"/>
  <c r="H175" i="11"/>
  <c r="F174" i="11"/>
  <c r="F173" i="11"/>
  <c r="J173" i="11" s="1"/>
  <c r="E172" i="11"/>
  <c r="H171" i="11"/>
  <c r="J171" i="11" s="1"/>
  <c r="F170" i="11"/>
  <c r="F169" i="11"/>
  <c r="E168" i="11"/>
  <c r="H167" i="11"/>
  <c r="F166" i="11"/>
  <c r="F165" i="11"/>
  <c r="J165" i="11" s="1"/>
  <c r="E164" i="11"/>
  <c r="H163" i="11"/>
  <c r="F162" i="11"/>
  <c r="F161" i="11"/>
  <c r="E160" i="11"/>
  <c r="H159" i="11"/>
  <c r="F158" i="11"/>
  <c r="F157" i="11"/>
  <c r="J157" i="11" s="1"/>
  <c r="E156" i="11"/>
  <c r="H155" i="11"/>
  <c r="F152" i="11"/>
  <c r="H151" i="11"/>
  <c r="F148" i="11"/>
  <c r="H147" i="11"/>
  <c r="E146" i="11"/>
  <c r="H145" i="11"/>
  <c r="F144" i="11"/>
  <c r="F143" i="11"/>
  <c r="J143" i="11" s="1"/>
  <c r="E142" i="11"/>
  <c r="H141" i="11"/>
  <c r="F140" i="11"/>
  <c r="F139" i="11"/>
  <c r="E138" i="11"/>
  <c r="H137" i="11"/>
  <c r="I137" i="11" s="1"/>
  <c r="F136" i="11"/>
  <c r="F135" i="11"/>
  <c r="E134" i="11"/>
  <c r="H133" i="11"/>
  <c r="F132" i="11"/>
  <c r="F131" i="11"/>
  <c r="J131" i="11" s="1"/>
  <c r="E130" i="11"/>
  <c r="H129" i="11"/>
  <c r="F128" i="11"/>
  <c r="F127" i="11"/>
  <c r="I127" i="11" s="1"/>
  <c r="E126" i="11"/>
  <c r="H125" i="11"/>
  <c r="I125" i="11" s="1"/>
  <c r="F124" i="11"/>
  <c r="F123" i="11"/>
  <c r="I123" i="11" s="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I105" i="11" s="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I93" i="11" s="1"/>
  <c r="F92" i="11"/>
  <c r="F91" i="11"/>
  <c r="E90" i="11"/>
  <c r="H89" i="11"/>
  <c r="F88" i="11"/>
  <c r="F87" i="11"/>
  <c r="J87" i="11" s="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E70" i="11"/>
  <c r="H69" i="11"/>
  <c r="F68" i="11"/>
  <c r="F63" i="11"/>
  <c r="F62" i="11"/>
  <c r="E61" i="11"/>
  <c r="H60" i="11"/>
  <c r="F59" i="11"/>
  <c r="F58" i="11"/>
  <c r="I58" i="11" s="1"/>
  <c r="E57" i="11"/>
  <c r="H56" i="11"/>
  <c r="F55" i="11"/>
  <c r="F54" i="11"/>
  <c r="E53" i="11"/>
  <c r="H52" i="11"/>
  <c r="F51" i="11"/>
  <c r="F50" i="11"/>
  <c r="E49" i="11"/>
  <c r="H48" i="11"/>
  <c r="I48" i="11" s="1"/>
  <c r="F47" i="11"/>
  <c r="F46" i="11"/>
  <c r="E45" i="11"/>
  <c r="H44" i="11"/>
  <c r="I44" i="11" s="1"/>
  <c r="F43" i="11"/>
  <c r="F42" i="11"/>
  <c r="J42" i="11" s="1"/>
  <c r="E41" i="11"/>
  <c r="H40" i="11"/>
  <c r="F39" i="11"/>
  <c r="F38" i="11"/>
  <c r="J38" i="11" s="1"/>
  <c r="E37" i="11"/>
  <c r="H36" i="11"/>
  <c r="F35" i="11"/>
  <c r="F34" i="11"/>
  <c r="E33" i="11"/>
  <c r="H32" i="11"/>
  <c r="F31" i="11"/>
  <c r="F30" i="11"/>
  <c r="E29" i="11"/>
  <c r="H28" i="11"/>
  <c r="F27" i="11"/>
  <c r="F26" i="11"/>
  <c r="I26" i="11" s="1"/>
  <c r="E25" i="11"/>
  <c r="H24" i="11"/>
  <c r="F23" i="11"/>
  <c r="F22" i="11"/>
  <c r="E21" i="11"/>
  <c r="F18" i="11"/>
  <c r="J946" i="11"/>
  <c r="J882" i="11"/>
  <c r="F1001" i="11"/>
  <c r="E1000" i="11"/>
  <c r="H993" i="11"/>
  <c r="H992" i="11"/>
  <c r="H991" i="11"/>
  <c r="I976" i="11"/>
  <c r="I944" i="11"/>
  <c r="I912" i="11"/>
  <c r="I880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J820" i="11"/>
  <c r="J764" i="11"/>
  <c r="J748" i="11"/>
  <c r="J716" i="11"/>
  <c r="H983" i="11"/>
  <c r="H979" i="11"/>
  <c r="I979" i="11" s="1"/>
  <c r="H977" i="11"/>
  <c r="I977" i="11" s="1"/>
  <c r="H975" i="11"/>
  <c r="H973" i="11"/>
  <c r="H971" i="11"/>
  <c r="H969" i="11"/>
  <c r="H967" i="11"/>
  <c r="H965" i="11"/>
  <c r="I965" i="11" s="1"/>
  <c r="H963" i="11"/>
  <c r="H961" i="11"/>
  <c r="I961" i="11" s="1"/>
  <c r="H959" i="11"/>
  <c r="H957" i="11"/>
  <c r="H955" i="11"/>
  <c r="H953" i="11"/>
  <c r="I953" i="11" s="1"/>
  <c r="H951" i="11"/>
  <c r="H949" i="11"/>
  <c r="I949" i="11" s="1"/>
  <c r="H947" i="11"/>
  <c r="H945" i="11"/>
  <c r="I945" i="11" s="1"/>
  <c r="H943" i="11"/>
  <c r="H941" i="11"/>
  <c r="H939" i="11"/>
  <c r="H937" i="11"/>
  <c r="H935" i="11"/>
  <c r="H933" i="11"/>
  <c r="I933" i="11" s="1"/>
  <c r="H931" i="11"/>
  <c r="H929" i="11"/>
  <c r="H927" i="11"/>
  <c r="H925" i="11"/>
  <c r="H923" i="11"/>
  <c r="H921" i="11"/>
  <c r="H919" i="11"/>
  <c r="H917" i="11"/>
  <c r="I917" i="11" s="1"/>
  <c r="H915" i="11"/>
  <c r="H913" i="11"/>
  <c r="I913" i="11" s="1"/>
  <c r="H911" i="11"/>
  <c r="H909" i="11"/>
  <c r="H907" i="11"/>
  <c r="H905" i="11"/>
  <c r="I905" i="11" s="1"/>
  <c r="H903" i="11"/>
  <c r="H901" i="11"/>
  <c r="I901" i="11" s="1"/>
  <c r="H899" i="11"/>
  <c r="H897" i="11"/>
  <c r="I897" i="11" s="1"/>
  <c r="H895" i="11"/>
  <c r="H893" i="11"/>
  <c r="H891" i="11"/>
  <c r="H889" i="11"/>
  <c r="H887" i="11"/>
  <c r="H885" i="11"/>
  <c r="I885" i="11" s="1"/>
  <c r="H883" i="11"/>
  <c r="H881" i="11"/>
  <c r="I881" i="11" s="1"/>
  <c r="H879" i="11"/>
  <c r="H877" i="11"/>
  <c r="H875" i="11"/>
  <c r="H873" i="11"/>
  <c r="H871" i="11"/>
  <c r="H869" i="11"/>
  <c r="I869" i="11" s="1"/>
  <c r="H867" i="11"/>
  <c r="H865" i="11"/>
  <c r="I865" i="11" s="1"/>
  <c r="H863" i="11"/>
  <c r="H861" i="11"/>
  <c r="H859" i="11"/>
  <c r="H857" i="11"/>
  <c r="I857" i="11" s="1"/>
  <c r="H855" i="11"/>
  <c r="H853" i="11"/>
  <c r="I853" i="11" s="1"/>
  <c r="E851" i="11"/>
  <c r="H851" i="11"/>
  <c r="J851" i="11" s="1"/>
  <c r="F850" i="11"/>
  <c r="E847" i="11"/>
  <c r="H847" i="11"/>
  <c r="J847" i="11" s="1"/>
  <c r="F846" i="11"/>
  <c r="E843" i="11"/>
  <c r="H843" i="11"/>
  <c r="J843" i="11" s="1"/>
  <c r="F842" i="11"/>
  <c r="E839" i="11"/>
  <c r="H839" i="11"/>
  <c r="J839" i="11" s="1"/>
  <c r="F838" i="11"/>
  <c r="E835" i="11"/>
  <c r="H835" i="11"/>
  <c r="J835" i="11" s="1"/>
  <c r="F834" i="11"/>
  <c r="E831" i="11"/>
  <c r="H831" i="11"/>
  <c r="J831" i="11" s="1"/>
  <c r="F830" i="11"/>
  <c r="I826" i="11"/>
  <c r="I794" i="11"/>
  <c r="I778" i="11"/>
  <c r="J770" i="11"/>
  <c r="J762" i="11"/>
  <c r="I750" i="11"/>
  <c r="I670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I612" i="11"/>
  <c r="I592" i="11"/>
  <c r="I572" i="11"/>
  <c r="I500" i="11"/>
  <c r="E645" i="11"/>
  <c r="H645" i="11"/>
  <c r="J645" i="11" s="1"/>
  <c r="F644" i="11"/>
  <c r="E641" i="11"/>
  <c r="H641" i="11"/>
  <c r="F640" i="11"/>
  <c r="E637" i="11"/>
  <c r="H637" i="11"/>
  <c r="F636" i="11"/>
  <c r="E633" i="11"/>
  <c r="H633" i="11"/>
  <c r="J633" i="11" s="1"/>
  <c r="F632" i="11"/>
  <c r="E629" i="11"/>
  <c r="H629" i="11"/>
  <c r="J629" i="11" s="1"/>
  <c r="F628" i="11"/>
  <c r="J602" i="11"/>
  <c r="J542" i="11"/>
  <c r="J522" i="11"/>
  <c r="J478" i="11"/>
  <c r="J438" i="11"/>
  <c r="H827" i="11"/>
  <c r="H825" i="11"/>
  <c r="I825" i="11" s="1"/>
  <c r="H823" i="11"/>
  <c r="I823" i="11" s="1"/>
  <c r="H821" i="11"/>
  <c r="I821" i="11" s="1"/>
  <c r="H819" i="11"/>
  <c r="H817" i="11"/>
  <c r="I817" i="11" s="1"/>
  <c r="H815" i="11"/>
  <c r="I815" i="11" s="1"/>
  <c r="H813" i="11"/>
  <c r="I813" i="11" s="1"/>
  <c r="H811" i="11"/>
  <c r="H809" i="11"/>
  <c r="I809" i="11" s="1"/>
  <c r="H807" i="11"/>
  <c r="I807" i="11" s="1"/>
  <c r="H805" i="11"/>
  <c r="I805" i="11" s="1"/>
  <c r="H803" i="11"/>
  <c r="I803" i="11" s="1"/>
  <c r="H801" i="11"/>
  <c r="I801" i="11" s="1"/>
  <c r="H799" i="11"/>
  <c r="I799" i="11" s="1"/>
  <c r="H797" i="11"/>
  <c r="I797" i="11" s="1"/>
  <c r="H795" i="11"/>
  <c r="H793" i="11"/>
  <c r="I793" i="11" s="1"/>
  <c r="H791" i="11"/>
  <c r="I791" i="11" s="1"/>
  <c r="H789" i="11"/>
  <c r="I789" i="11" s="1"/>
  <c r="H787" i="11"/>
  <c r="H785" i="11"/>
  <c r="I785" i="11" s="1"/>
  <c r="H783" i="11"/>
  <c r="H781" i="11"/>
  <c r="I781" i="11" s="1"/>
  <c r="H779" i="11"/>
  <c r="H777" i="11"/>
  <c r="H775" i="11"/>
  <c r="H773" i="11"/>
  <c r="I773" i="11" s="1"/>
  <c r="H771" i="11"/>
  <c r="H769" i="11"/>
  <c r="H767" i="11"/>
  <c r="H765" i="11"/>
  <c r="I765" i="11" s="1"/>
  <c r="H763" i="11"/>
  <c r="H761" i="11"/>
  <c r="I761" i="11" s="1"/>
  <c r="H759" i="11"/>
  <c r="H757" i="11"/>
  <c r="I757" i="11" s="1"/>
  <c r="H755" i="11"/>
  <c r="H753" i="11"/>
  <c r="H751" i="11"/>
  <c r="H749" i="11"/>
  <c r="H747" i="11"/>
  <c r="H745" i="11"/>
  <c r="H743" i="11"/>
  <c r="H741" i="11"/>
  <c r="H739" i="11"/>
  <c r="H737" i="11"/>
  <c r="I737" i="11" s="1"/>
  <c r="H735" i="11"/>
  <c r="H733" i="11"/>
  <c r="I733" i="11" s="1"/>
  <c r="H731" i="11"/>
  <c r="H729" i="11"/>
  <c r="I729" i="11" s="1"/>
  <c r="H727" i="11"/>
  <c r="H725" i="11"/>
  <c r="H723" i="11"/>
  <c r="H721" i="11"/>
  <c r="I721" i="11" s="1"/>
  <c r="H719" i="11"/>
  <c r="H717" i="11"/>
  <c r="I717" i="11" s="1"/>
  <c r="H715" i="11"/>
  <c r="H713" i="11"/>
  <c r="H711" i="11"/>
  <c r="H709" i="11"/>
  <c r="I709" i="11" s="1"/>
  <c r="H707" i="11"/>
  <c r="H705" i="11"/>
  <c r="H703" i="11"/>
  <c r="H701" i="11"/>
  <c r="I701" i="11" s="1"/>
  <c r="H699" i="11"/>
  <c r="H697" i="11"/>
  <c r="H695" i="11"/>
  <c r="H693" i="11"/>
  <c r="I693" i="11" s="1"/>
  <c r="H691" i="11"/>
  <c r="H689" i="11"/>
  <c r="I689" i="11" s="1"/>
  <c r="H687" i="11"/>
  <c r="H685" i="11"/>
  <c r="I685" i="11" s="1"/>
  <c r="H683" i="11"/>
  <c r="H681" i="11"/>
  <c r="I681" i="11" s="1"/>
  <c r="H679" i="11"/>
  <c r="H677" i="11"/>
  <c r="I677" i="11" s="1"/>
  <c r="H675" i="11"/>
  <c r="H673" i="11"/>
  <c r="I673" i="11" s="1"/>
  <c r="H671" i="11"/>
  <c r="H669" i="11"/>
  <c r="I669" i="11" s="1"/>
  <c r="H667" i="11"/>
  <c r="H665" i="11"/>
  <c r="H663" i="11"/>
  <c r="H661" i="11"/>
  <c r="I661" i="11" s="1"/>
  <c r="H659" i="11"/>
  <c r="H657" i="11"/>
  <c r="I657" i="11" s="1"/>
  <c r="H655" i="11"/>
  <c r="H653" i="11"/>
  <c r="I653" i="11" s="1"/>
  <c r="H651" i="11"/>
  <c r="H649" i="11"/>
  <c r="I649" i="11" s="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 s="1"/>
  <c r="F434" i="11"/>
  <c r="E431" i="11"/>
  <c r="H431" i="11"/>
  <c r="F430" i="11"/>
  <c r="E427" i="11"/>
  <c r="H427" i="11"/>
  <c r="I427" i="11" s="1"/>
  <c r="F426" i="11"/>
  <c r="E423" i="11"/>
  <c r="H423" i="11"/>
  <c r="F422" i="11"/>
  <c r="E419" i="11"/>
  <c r="H419" i="11"/>
  <c r="I419" i="11" s="1"/>
  <c r="F418" i="11"/>
  <c r="E415" i="11"/>
  <c r="H415" i="11"/>
  <c r="I408" i="11"/>
  <c r="J396" i="11"/>
  <c r="J388" i="11"/>
  <c r="J380" i="11"/>
  <c r="I364" i="11"/>
  <c r="I348" i="11"/>
  <c r="I340" i="11"/>
  <c r="J328" i="11"/>
  <c r="J312" i="11"/>
  <c r="J304" i="11"/>
  <c r="I296" i="11"/>
  <c r="I280" i="11"/>
  <c r="J268" i="11"/>
  <c r="H625" i="11"/>
  <c r="I625" i="11" s="1"/>
  <c r="H623" i="11"/>
  <c r="H621" i="11"/>
  <c r="I621" i="11" s="1"/>
  <c r="H619" i="11"/>
  <c r="H617" i="11"/>
  <c r="I617" i="11" s="1"/>
  <c r="H615" i="11"/>
  <c r="H613" i="11"/>
  <c r="I613" i="11" s="1"/>
  <c r="H611" i="11"/>
  <c r="H609" i="11"/>
  <c r="I609" i="11" s="1"/>
  <c r="H607" i="11"/>
  <c r="H605" i="11"/>
  <c r="I605" i="11" s="1"/>
  <c r="H603" i="11"/>
  <c r="H601" i="11"/>
  <c r="I601" i="11" s="1"/>
  <c r="H599" i="11"/>
  <c r="H597" i="11"/>
  <c r="I597" i="11" s="1"/>
  <c r="H595" i="11"/>
  <c r="H593" i="11"/>
  <c r="I593" i="11" s="1"/>
  <c r="H591" i="11"/>
  <c r="H589" i="11"/>
  <c r="I589" i="11" s="1"/>
  <c r="H587" i="11"/>
  <c r="H585" i="11"/>
  <c r="I585" i="11" s="1"/>
  <c r="H583" i="11"/>
  <c r="H581" i="11"/>
  <c r="I581" i="11" s="1"/>
  <c r="H579" i="11"/>
  <c r="H577" i="11"/>
  <c r="I577" i="11" s="1"/>
  <c r="H575" i="11"/>
  <c r="H573" i="11"/>
  <c r="I573" i="11" s="1"/>
  <c r="H571" i="11"/>
  <c r="H569" i="11"/>
  <c r="I569" i="11" s="1"/>
  <c r="H567" i="11"/>
  <c r="H565" i="11"/>
  <c r="I565" i="11" s="1"/>
  <c r="H563" i="11"/>
  <c r="H561" i="11"/>
  <c r="I561" i="11" s="1"/>
  <c r="H559" i="11"/>
  <c r="H557" i="11"/>
  <c r="I557" i="11" s="1"/>
  <c r="H555" i="11"/>
  <c r="H553" i="11"/>
  <c r="I553" i="11" s="1"/>
  <c r="H551" i="11"/>
  <c r="H549" i="11"/>
  <c r="I549" i="11" s="1"/>
  <c r="H547" i="11"/>
  <c r="I547" i="11" s="1"/>
  <c r="H545" i="11"/>
  <c r="I545" i="11" s="1"/>
  <c r="H543" i="11"/>
  <c r="H541" i="11"/>
  <c r="I541" i="11" s="1"/>
  <c r="H539" i="11"/>
  <c r="I539" i="11" s="1"/>
  <c r="H537" i="11"/>
  <c r="I537" i="11" s="1"/>
  <c r="H535" i="11"/>
  <c r="H533" i="11"/>
  <c r="I533" i="11" s="1"/>
  <c r="H531" i="11"/>
  <c r="H529" i="11"/>
  <c r="I529" i="11" s="1"/>
  <c r="H527" i="11"/>
  <c r="H525" i="11"/>
  <c r="I525" i="11" s="1"/>
  <c r="H523" i="11"/>
  <c r="I523" i="11" s="1"/>
  <c r="H521" i="11"/>
  <c r="I521" i="11" s="1"/>
  <c r="H519" i="11"/>
  <c r="H517" i="11"/>
  <c r="I517" i="11" s="1"/>
  <c r="H515" i="11"/>
  <c r="I515" i="11" s="1"/>
  <c r="H513" i="11"/>
  <c r="I513" i="11" s="1"/>
  <c r="H511" i="11"/>
  <c r="I511" i="11" s="1"/>
  <c r="H509" i="11"/>
  <c r="I509" i="11" s="1"/>
  <c r="H507" i="11"/>
  <c r="I507" i="11" s="1"/>
  <c r="H505" i="11"/>
  <c r="I505" i="11" s="1"/>
  <c r="H503" i="11"/>
  <c r="H501" i="11"/>
  <c r="I501" i="11" s="1"/>
  <c r="H499" i="11"/>
  <c r="I499" i="11" s="1"/>
  <c r="H497" i="11"/>
  <c r="I497" i="11" s="1"/>
  <c r="H495" i="11"/>
  <c r="I495" i="11" s="1"/>
  <c r="H493" i="11"/>
  <c r="I493" i="11" s="1"/>
  <c r="H491" i="11"/>
  <c r="H489" i="11"/>
  <c r="I489" i="11" s="1"/>
  <c r="H487" i="11"/>
  <c r="H485" i="11"/>
  <c r="I485" i="11" s="1"/>
  <c r="H483" i="11"/>
  <c r="H481" i="11"/>
  <c r="I481" i="11" s="1"/>
  <c r="H479" i="11"/>
  <c r="H477" i="11"/>
  <c r="I477" i="11" s="1"/>
  <c r="H475" i="11"/>
  <c r="I475" i="11" s="1"/>
  <c r="H473" i="11"/>
  <c r="I473" i="11" s="1"/>
  <c r="H471" i="11"/>
  <c r="H469" i="11"/>
  <c r="I469" i="11" s="1"/>
  <c r="H467" i="11"/>
  <c r="H465" i="11"/>
  <c r="I465" i="11" s="1"/>
  <c r="H463" i="11"/>
  <c r="I463" i="11" s="1"/>
  <c r="H461" i="11"/>
  <c r="I461" i="11" s="1"/>
  <c r="H459" i="11"/>
  <c r="H457" i="11"/>
  <c r="I457" i="11" s="1"/>
  <c r="H455" i="11"/>
  <c r="H453" i="11"/>
  <c r="I453" i="11" s="1"/>
  <c r="H451" i="11"/>
  <c r="I451" i="11" s="1"/>
  <c r="H449" i="11"/>
  <c r="I449" i="11" s="1"/>
  <c r="H447" i="11"/>
  <c r="H445" i="11"/>
  <c r="I445" i="11" s="1"/>
  <c r="H443" i="11"/>
  <c r="H441" i="11"/>
  <c r="I441" i="11" s="1"/>
  <c r="H439" i="11"/>
  <c r="H437" i="11"/>
  <c r="I437" i="11" s="1"/>
  <c r="E433" i="11"/>
  <c r="H433" i="11"/>
  <c r="J433" i="11" s="1"/>
  <c r="F432" i="11"/>
  <c r="E429" i="11"/>
  <c r="H429" i="11"/>
  <c r="F428" i="11"/>
  <c r="E425" i="11"/>
  <c r="H425" i="11"/>
  <c r="J425" i="11" s="1"/>
  <c r="F424" i="11"/>
  <c r="E421" i="11"/>
  <c r="H421" i="11"/>
  <c r="F420" i="11"/>
  <c r="E417" i="11"/>
  <c r="H417" i="11"/>
  <c r="J417" i="11" s="1"/>
  <c r="F416" i="11"/>
  <c r="J414" i="11"/>
  <c r="J394" i="11"/>
  <c r="J382" i="11"/>
  <c r="J374" i="11"/>
  <c r="J362" i="11"/>
  <c r="J350" i="11"/>
  <c r="J330" i="11"/>
  <c r="J318" i="11"/>
  <c r="J310" i="11"/>
  <c r="J298" i="11"/>
  <c r="J286" i="11"/>
  <c r="J266" i="11"/>
  <c r="E258" i="11"/>
  <c r="H258" i="11"/>
  <c r="F257" i="11"/>
  <c r="E254" i="11"/>
  <c r="H254" i="11"/>
  <c r="F253" i="11"/>
  <c r="E250" i="11"/>
  <c r="H250" i="11"/>
  <c r="F249" i="11"/>
  <c r="E246" i="11"/>
  <c r="H246" i="11"/>
  <c r="J227" i="11"/>
  <c r="J207" i="11"/>
  <c r="I199" i="11"/>
  <c r="H413" i="11"/>
  <c r="H411" i="11"/>
  <c r="H409" i="11"/>
  <c r="H407" i="11"/>
  <c r="I407" i="11" s="1"/>
  <c r="H405" i="11"/>
  <c r="H403" i="11"/>
  <c r="I403" i="11" s="1"/>
  <c r="H401" i="11"/>
  <c r="H399" i="11"/>
  <c r="I399" i="11" s="1"/>
  <c r="H397" i="11"/>
  <c r="H395" i="11"/>
  <c r="I395" i="11" s="1"/>
  <c r="H393" i="11"/>
  <c r="H391" i="11"/>
  <c r="I391" i="11" s="1"/>
  <c r="H389" i="11"/>
  <c r="H387" i="11"/>
  <c r="I387" i="11" s="1"/>
  <c r="H385" i="11"/>
  <c r="H383" i="11"/>
  <c r="I383" i="11" s="1"/>
  <c r="H381" i="11"/>
  <c r="H379" i="11"/>
  <c r="H377" i="11"/>
  <c r="H375" i="11"/>
  <c r="I375" i="11" s="1"/>
  <c r="H373" i="11"/>
  <c r="H371" i="11"/>
  <c r="I371" i="11" s="1"/>
  <c r="H369" i="11"/>
  <c r="H367" i="11"/>
  <c r="I367" i="11" s="1"/>
  <c r="H365" i="11"/>
  <c r="H363" i="11"/>
  <c r="I363" i="11" s="1"/>
  <c r="H361" i="11"/>
  <c r="H359" i="11"/>
  <c r="I359" i="11" s="1"/>
  <c r="H357" i="11"/>
  <c r="H355" i="11"/>
  <c r="H353" i="11"/>
  <c r="H351" i="11"/>
  <c r="I351" i="11" s="1"/>
  <c r="H349" i="11"/>
  <c r="H347" i="11"/>
  <c r="H345" i="11"/>
  <c r="H343" i="11"/>
  <c r="I343" i="11" s="1"/>
  <c r="H341" i="11"/>
  <c r="H339" i="11"/>
  <c r="I339" i="11" s="1"/>
  <c r="H337" i="11"/>
  <c r="H335" i="11"/>
  <c r="I335" i="11" s="1"/>
  <c r="H333" i="11"/>
  <c r="H331" i="11"/>
  <c r="I331" i="11" s="1"/>
  <c r="H329" i="11"/>
  <c r="H327" i="11"/>
  <c r="I327" i="11" s="1"/>
  <c r="H325" i="11"/>
  <c r="H323" i="11"/>
  <c r="H321" i="11"/>
  <c r="H319" i="11"/>
  <c r="I319" i="11" s="1"/>
  <c r="H317" i="11"/>
  <c r="H315" i="11"/>
  <c r="H313" i="11"/>
  <c r="H311" i="11"/>
  <c r="I311" i="11" s="1"/>
  <c r="H309" i="11"/>
  <c r="H307" i="11"/>
  <c r="I307" i="11" s="1"/>
  <c r="H305" i="11"/>
  <c r="H303" i="11"/>
  <c r="I303" i="11" s="1"/>
  <c r="H301" i="11"/>
  <c r="H299" i="11"/>
  <c r="I299" i="11" s="1"/>
  <c r="H297" i="11"/>
  <c r="H295" i="11"/>
  <c r="I295" i="11" s="1"/>
  <c r="H293" i="11"/>
  <c r="H291" i="11"/>
  <c r="H289" i="11"/>
  <c r="H287" i="11"/>
  <c r="I287" i="11" s="1"/>
  <c r="H285" i="11"/>
  <c r="H283" i="11"/>
  <c r="H281" i="11"/>
  <c r="H279" i="11"/>
  <c r="I279" i="11" s="1"/>
  <c r="H277" i="11"/>
  <c r="H275" i="11"/>
  <c r="I275" i="11" s="1"/>
  <c r="H273" i="11"/>
  <c r="H271" i="11"/>
  <c r="I271" i="11" s="1"/>
  <c r="H269" i="11"/>
  <c r="H267" i="11"/>
  <c r="I267" i="11" s="1"/>
  <c r="H265" i="11"/>
  <c r="H263" i="11"/>
  <c r="I263" i="11" s="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J237" i="11"/>
  <c r="I225" i="11"/>
  <c r="I217" i="11"/>
  <c r="J205" i="11"/>
  <c r="J197" i="11"/>
  <c r="J189" i="11"/>
  <c r="J181" i="11"/>
  <c r="I173" i="11"/>
  <c r="I165" i="11"/>
  <c r="I157" i="11"/>
  <c r="F258" i="11"/>
  <c r="F254" i="11"/>
  <c r="F250" i="11"/>
  <c r="F246" i="11"/>
  <c r="E154" i="11"/>
  <c r="H154" i="11"/>
  <c r="I154" i="11" s="1"/>
  <c r="F153" i="11"/>
  <c r="E150" i="11"/>
  <c r="H150" i="11"/>
  <c r="I150" i="11" s="1"/>
  <c r="F149" i="11"/>
  <c r="J137" i="11"/>
  <c r="J125" i="11"/>
  <c r="J117" i="11"/>
  <c r="J105" i="11"/>
  <c r="J93" i="11"/>
  <c r="J73" i="11"/>
  <c r="H244" i="11"/>
  <c r="I244" i="11" s="1"/>
  <c r="H242" i="11"/>
  <c r="I242" i="11" s="1"/>
  <c r="H240" i="11"/>
  <c r="I240" i="11" s="1"/>
  <c r="H238" i="11"/>
  <c r="I238" i="11" s="1"/>
  <c r="H236" i="11"/>
  <c r="H234" i="11"/>
  <c r="I234" i="11" s="1"/>
  <c r="H232" i="11"/>
  <c r="H230" i="11"/>
  <c r="I230" i="11" s="1"/>
  <c r="H228" i="11"/>
  <c r="I228" i="11" s="1"/>
  <c r="H226" i="11"/>
  <c r="I226" i="11" s="1"/>
  <c r="H224" i="11"/>
  <c r="H222" i="11"/>
  <c r="I222" i="11" s="1"/>
  <c r="H220" i="11"/>
  <c r="H218" i="11"/>
  <c r="H216" i="11"/>
  <c r="I216" i="11" s="1"/>
  <c r="H214" i="11"/>
  <c r="H212" i="11"/>
  <c r="H210" i="11"/>
  <c r="H208" i="11"/>
  <c r="I208" i="11" s="1"/>
  <c r="H206" i="11"/>
  <c r="H204" i="11"/>
  <c r="I204" i="11" s="1"/>
  <c r="H202" i="11"/>
  <c r="H200" i="11"/>
  <c r="I200" i="11" s="1"/>
  <c r="H198" i="11"/>
  <c r="H196" i="11"/>
  <c r="I196" i="11" s="1"/>
  <c r="H194" i="11"/>
  <c r="H192" i="11"/>
  <c r="I192" i="11" s="1"/>
  <c r="H190" i="11"/>
  <c r="H188" i="11"/>
  <c r="H186" i="11"/>
  <c r="H184" i="11"/>
  <c r="I184" i="11" s="1"/>
  <c r="H182" i="11"/>
  <c r="H180" i="11"/>
  <c r="H178" i="11"/>
  <c r="H176" i="11"/>
  <c r="H174" i="11"/>
  <c r="H172" i="11"/>
  <c r="I172" i="11" s="1"/>
  <c r="H170" i="11"/>
  <c r="H168" i="11"/>
  <c r="I168" i="11" s="1"/>
  <c r="H166" i="11"/>
  <c r="H164" i="11"/>
  <c r="I164" i="11" s="1"/>
  <c r="H162" i="11"/>
  <c r="H160" i="11"/>
  <c r="I160" i="11" s="1"/>
  <c r="H158" i="11"/>
  <c r="H156" i="11"/>
  <c r="F155" i="11"/>
  <c r="E152" i="11"/>
  <c r="H152" i="11"/>
  <c r="F151" i="11"/>
  <c r="E148" i="11"/>
  <c r="H148" i="11"/>
  <c r="F147" i="11"/>
  <c r="I139" i="11"/>
  <c r="J127" i="11"/>
  <c r="J119" i="11"/>
  <c r="J103" i="11"/>
  <c r="I87" i="11"/>
  <c r="J71" i="11"/>
  <c r="E67" i="11"/>
  <c r="H67" i="11"/>
  <c r="F66" i="11"/>
  <c r="I64" i="11"/>
  <c r="J48" i="11"/>
  <c r="J40" i="11"/>
  <c r="J28" i="11"/>
  <c r="J20" i="11"/>
  <c r="K20" i="11" s="1"/>
  <c r="M20" i="11" s="1"/>
  <c r="H21" i="8" s="1"/>
  <c r="H146" i="11"/>
  <c r="I146" i="11" s="1"/>
  <c r="H144" i="11"/>
  <c r="H142" i="11"/>
  <c r="H140" i="11"/>
  <c r="H138" i="11"/>
  <c r="I138" i="11" s="1"/>
  <c r="H136" i="11"/>
  <c r="H134" i="11"/>
  <c r="I134" i="11" s="1"/>
  <c r="H132" i="11"/>
  <c r="H130" i="11"/>
  <c r="I130" i="11" s="1"/>
  <c r="H128" i="11"/>
  <c r="H126" i="11"/>
  <c r="H124" i="11"/>
  <c r="H122" i="11"/>
  <c r="I122" i="11" s="1"/>
  <c r="H120" i="11"/>
  <c r="H118" i="11"/>
  <c r="I118" i="11" s="1"/>
  <c r="H116" i="11"/>
  <c r="H114" i="11"/>
  <c r="I114" i="11" s="1"/>
  <c r="H112" i="11"/>
  <c r="H110" i="11"/>
  <c r="I110" i="11" s="1"/>
  <c r="H108" i="11"/>
  <c r="H106" i="11"/>
  <c r="I106" i="11" s="1"/>
  <c r="H104" i="11"/>
  <c r="H102" i="11"/>
  <c r="I102" i="11" s="1"/>
  <c r="H100" i="11"/>
  <c r="H98" i="11"/>
  <c r="I98" i="11" s="1"/>
  <c r="H96" i="11"/>
  <c r="H94" i="11"/>
  <c r="H92" i="11"/>
  <c r="H90" i="11"/>
  <c r="I90" i="11" s="1"/>
  <c r="H88" i="11"/>
  <c r="H86" i="11"/>
  <c r="H84" i="11"/>
  <c r="H82" i="11"/>
  <c r="I82" i="11" s="1"/>
  <c r="H80" i="11"/>
  <c r="H78" i="11"/>
  <c r="H76" i="11"/>
  <c r="H74" i="11"/>
  <c r="I74" i="11" s="1"/>
  <c r="H72" i="11"/>
  <c r="H70" i="11"/>
  <c r="I70" i="11" s="1"/>
  <c r="H68" i="11"/>
  <c r="E65" i="11"/>
  <c r="H65" i="11"/>
  <c r="I65" i="11" s="1"/>
  <c r="J58" i="11"/>
  <c r="J50" i="11"/>
  <c r="I42" i="11"/>
  <c r="I34" i="11"/>
  <c r="H63" i="11"/>
  <c r="H61" i="11"/>
  <c r="I61" i="11" s="1"/>
  <c r="H59" i="11"/>
  <c r="H57" i="11"/>
  <c r="I57" i="11" s="1"/>
  <c r="H55" i="11"/>
  <c r="H53" i="11"/>
  <c r="I53" i="11" s="1"/>
  <c r="H51" i="11"/>
  <c r="H49" i="11"/>
  <c r="I49" i="11" s="1"/>
  <c r="H47" i="11"/>
  <c r="H45" i="11"/>
  <c r="I45" i="11" s="1"/>
  <c r="H43" i="11"/>
  <c r="H41" i="11"/>
  <c r="I41" i="11" s="1"/>
  <c r="H39" i="11"/>
  <c r="H37" i="11"/>
  <c r="I37" i="11" s="1"/>
  <c r="H35" i="11"/>
  <c r="H33" i="11"/>
  <c r="H31" i="11"/>
  <c r="H29" i="11"/>
  <c r="I29" i="11" s="1"/>
  <c r="H27" i="11"/>
  <c r="H25" i="11"/>
  <c r="H23" i="11"/>
  <c r="H21" i="11"/>
  <c r="I21" i="11" s="1"/>
  <c r="H19" i="11"/>
  <c r="H17" i="11"/>
  <c r="I17" i="11" s="1"/>
  <c r="H15" i="11"/>
  <c r="H13" i="11"/>
  <c r="J3" i="8"/>
  <c r="K3" i="8"/>
  <c r="J1002" i="8"/>
  <c r="K1002" i="8"/>
  <c r="J1001" i="8"/>
  <c r="K1001" i="8"/>
  <c r="J1000" i="8"/>
  <c r="K1000" i="8"/>
  <c r="J999" i="8"/>
  <c r="K999" i="8"/>
  <c r="J998" i="8"/>
  <c r="K998" i="8"/>
  <c r="J997" i="8"/>
  <c r="K997" i="8"/>
  <c r="J996" i="8"/>
  <c r="K996" i="8"/>
  <c r="J995" i="8"/>
  <c r="K995" i="8"/>
  <c r="J994" i="8"/>
  <c r="K994" i="8"/>
  <c r="J993" i="8"/>
  <c r="K993" i="8"/>
  <c r="J992" i="8"/>
  <c r="K992" i="8"/>
  <c r="J991" i="8"/>
  <c r="K991" i="8"/>
  <c r="J990" i="8"/>
  <c r="K990" i="8"/>
  <c r="J989" i="8"/>
  <c r="K989" i="8"/>
  <c r="J988" i="8"/>
  <c r="K988" i="8"/>
  <c r="J987" i="8"/>
  <c r="K987" i="8"/>
  <c r="J986" i="8"/>
  <c r="K986" i="8"/>
  <c r="J985" i="8"/>
  <c r="K985" i="8"/>
  <c r="J984" i="8"/>
  <c r="K984" i="8"/>
  <c r="J983" i="8"/>
  <c r="K983" i="8"/>
  <c r="J982" i="8"/>
  <c r="K982" i="8"/>
  <c r="J981" i="8"/>
  <c r="K981" i="8"/>
  <c r="J980" i="8"/>
  <c r="K980" i="8"/>
  <c r="J979" i="8"/>
  <c r="K979" i="8"/>
  <c r="J978" i="8"/>
  <c r="K978" i="8"/>
  <c r="J977" i="8"/>
  <c r="K977" i="8"/>
  <c r="J976" i="8"/>
  <c r="K976" i="8"/>
  <c r="J975" i="8"/>
  <c r="K975" i="8"/>
  <c r="J974" i="8"/>
  <c r="K974" i="8"/>
  <c r="J973" i="8"/>
  <c r="K973" i="8"/>
  <c r="J972" i="8"/>
  <c r="K972" i="8"/>
  <c r="J971" i="8"/>
  <c r="K971" i="8"/>
  <c r="J970" i="8"/>
  <c r="K970" i="8"/>
  <c r="J969" i="8"/>
  <c r="K969" i="8"/>
  <c r="J968" i="8"/>
  <c r="K968" i="8"/>
  <c r="J967" i="8"/>
  <c r="K967" i="8"/>
  <c r="J966" i="8"/>
  <c r="K966" i="8"/>
  <c r="J965" i="8"/>
  <c r="K965" i="8"/>
  <c r="J964" i="8"/>
  <c r="K964" i="8"/>
  <c r="J963" i="8"/>
  <c r="K963" i="8"/>
  <c r="J962" i="8"/>
  <c r="K962" i="8"/>
  <c r="J961" i="8"/>
  <c r="K961" i="8"/>
  <c r="J960" i="8"/>
  <c r="K960" i="8"/>
  <c r="J959" i="8"/>
  <c r="K959" i="8"/>
  <c r="J958" i="8"/>
  <c r="K958" i="8"/>
  <c r="J957" i="8"/>
  <c r="K957" i="8"/>
  <c r="J956" i="8"/>
  <c r="K956" i="8"/>
  <c r="J955" i="8"/>
  <c r="K955" i="8"/>
  <c r="J954" i="8"/>
  <c r="K954" i="8"/>
  <c r="J953" i="8"/>
  <c r="K953" i="8"/>
  <c r="J952" i="8"/>
  <c r="K952" i="8"/>
  <c r="J951" i="8"/>
  <c r="K951" i="8"/>
  <c r="J950" i="8"/>
  <c r="K950" i="8"/>
  <c r="J949" i="8"/>
  <c r="K949" i="8"/>
  <c r="J948" i="8"/>
  <c r="K948" i="8"/>
  <c r="J947" i="8"/>
  <c r="K947" i="8"/>
  <c r="J946" i="8"/>
  <c r="K946" i="8"/>
  <c r="J945" i="8"/>
  <c r="K945" i="8"/>
  <c r="J944" i="8"/>
  <c r="K944" i="8"/>
  <c r="J943" i="8"/>
  <c r="K943" i="8"/>
  <c r="J942" i="8"/>
  <c r="K942" i="8"/>
  <c r="J941" i="8"/>
  <c r="K941" i="8"/>
  <c r="J940" i="8"/>
  <c r="K940" i="8"/>
  <c r="J939" i="8"/>
  <c r="K939" i="8"/>
  <c r="J938" i="8"/>
  <c r="K938" i="8"/>
  <c r="J937" i="8"/>
  <c r="K937" i="8"/>
  <c r="J936" i="8"/>
  <c r="K936" i="8"/>
  <c r="J935" i="8"/>
  <c r="K935" i="8"/>
  <c r="J934" i="8"/>
  <c r="K934" i="8"/>
  <c r="J933" i="8"/>
  <c r="K933" i="8"/>
  <c r="J932" i="8"/>
  <c r="K932" i="8"/>
  <c r="J931" i="8"/>
  <c r="K931" i="8"/>
  <c r="J930" i="8"/>
  <c r="K930" i="8"/>
  <c r="J929" i="8"/>
  <c r="K929" i="8"/>
  <c r="J928" i="8"/>
  <c r="K928" i="8"/>
  <c r="J927" i="8"/>
  <c r="K927" i="8"/>
  <c r="J926" i="8"/>
  <c r="K926" i="8"/>
  <c r="J925" i="8"/>
  <c r="K925" i="8"/>
  <c r="J924" i="8"/>
  <c r="K924" i="8"/>
  <c r="J923" i="8"/>
  <c r="K923" i="8"/>
  <c r="J922" i="8"/>
  <c r="K922" i="8"/>
  <c r="J921" i="8"/>
  <c r="K921" i="8"/>
  <c r="J920" i="8"/>
  <c r="K920" i="8"/>
  <c r="J919" i="8"/>
  <c r="K919" i="8"/>
  <c r="J918" i="8"/>
  <c r="K918" i="8"/>
  <c r="J917" i="8"/>
  <c r="K917" i="8"/>
  <c r="J916" i="8"/>
  <c r="K916" i="8"/>
  <c r="J915" i="8"/>
  <c r="K915" i="8"/>
  <c r="J914" i="8"/>
  <c r="K914" i="8"/>
  <c r="J913" i="8"/>
  <c r="K913" i="8"/>
  <c r="J912" i="8"/>
  <c r="K912" i="8"/>
  <c r="J911" i="8"/>
  <c r="K911" i="8"/>
  <c r="J910" i="8"/>
  <c r="K910" i="8"/>
  <c r="J909" i="8"/>
  <c r="K909" i="8"/>
  <c r="J908" i="8"/>
  <c r="K908" i="8"/>
  <c r="J907" i="8"/>
  <c r="K907" i="8"/>
  <c r="J906" i="8"/>
  <c r="K906" i="8"/>
  <c r="J905" i="8"/>
  <c r="K905" i="8"/>
  <c r="J904" i="8"/>
  <c r="K904" i="8"/>
  <c r="J903" i="8"/>
  <c r="K903" i="8"/>
  <c r="J902" i="8"/>
  <c r="K902" i="8"/>
  <c r="J901" i="8"/>
  <c r="K901" i="8"/>
  <c r="J900" i="8"/>
  <c r="K900" i="8"/>
  <c r="J899" i="8"/>
  <c r="K899" i="8"/>
  <c r="J898" i="8"/>
  <c r="K898" i="8"/>
  <c r="J897" i="8"/>
  <c r="K897" i="8"/>
  <c r="J896" i="8"/>
  <c r="K896" i="8"/>
  <c r="J895" i="8"/>
  <c r="K895" i="8"/>
  <c r="J894" i="8"/>
  <c r="K894" i="8"/>
  <c r="J893" i="8"/>
  <c r="K893" i="8"/>
  <c r="J892" i="8"/>
  <c r="K892" i="8"/>
  <c r="J891" i="8"/>
  <c r="K891" i="8"/>
  <c r="J890" i="8"/>
  <c r="K890" i="8"/>
  <c r="J889" i="8"/>
  <c r="K889" i="8"/>
  <c r="J888" i="8"/>
  <c r="K888" i="8"/>
  <c r="J887" i="8"/>
  <c r="K887" i="8"/>
  <c r="J886" i="8"/>
  <c r="K886" i="8"/>
  <c r="J885" i="8"/>
  <c r="K885" i="8"/>
  <c r="J884" i="8"/>
  <c r="K884" i="8"/>
  <c r="J883" i="8"/>
  <c r="K883" i="8"/>
  <c r="J882" i="8"/>
  <c r="K882" i="8"/>
  <c r="J881" i="8"/>
  <c r="K881" i="8"/>
  <c r="J880" i="8"/>
  <c r="K880" i="8"/>
  <c r="J879" i="8"/>
  <c r="K879" i="8"/>
  <c r="J878" i="8"/>
  <c r="K878" i="8"/>
  <c r="J877" i="8"/>
  <c r="K877" i="8"/>
  <c r="J876" i="8"/>
  <c r="K876" i="8"/>
  <c r="J875" i="8"/>
  <c r="K875" i="8"/>
  <c r="J874" i="8"/>
  <c r="K874" i="8"/>
  <c r="J873" i="8"/>
  <c r="K873" i="8"/>
  <c r="J872" i="8"/>
  <c r="K872" i="8"/>
  <c r="J871" i="8"/>
  <c r="K871" i="8"/>
  <c r="J870" i="8"/>
  <c r="K870" i="8"/>
  <c r="J869" i="8"/>
  <c r="K869" i="8"/>
  <c r="J868" i="8"/>
  <c r="K868" i="8"/>
  <c r="J867" i="8"/>
  <c r="K867" i="8"/>
  <c r="J866" i="8"/>
  <c r="K866" i="8"/>
  <c r="J865" i="8"/>
  <c r="K865" i="8"/>
  <c r="J864" i="8"/>
  <c r="K864" i="8"/>
  <c r="J863" i="8"/>
  <c r="K863" i="8"/>
  <c r="J862" i="8"/>
  <c r="K862" i="8"/>
  <c r="J861" i="8"/>
  <c r="K861" i="8"/>
  <c r="J860" i="8"/>
  <c r="K860" i="8"/>
  <c r="J859" i="8"/>
  <c r="K859" i="8"/>
  <c r="J858" i="8"/>
  <c r="K858" i="8"/>
  <c r="J857" i="8"/>
  <c r="K857" i="8"/>
  <c r="J856" i="8"/>
  <c r="K856" i="8"/>
  <c r="J855" i="8"/>
  <c r="K855" i="8"/>
  <c r="J854" i="8"/>
  <c r="K854" i="8"/>
  <c r="J853" i="8"/>
  <c r="K853" i="8"/>
  <c r="J852" i="8"/>
  <c r="K852" i="8"/>
  <c r="J851" i="8"/>
  <c r="K851" i="8"/>
  <c r="J850" i="8"/>
  <c r="K850" i="8"/>
  <c r="J849" i="8"/>
  <c r="K849" i="8"/>
  <c r="J848" i="8"/>
  <c r="K848" i="8"/>
  <c r="J847" i="8"/>
  <c r="K847" i="8"/>
  <c r="J846" i="8"/>
  <c r="K846" i="8"/>
  <c r="J845" i="8"/>
  <c r="K845" i="8"/>
  <c r="J844" i="8"/>
  <c r="K844" i="8"/>
  <c r="J843" i="8"/>
  <c r="K843" i="8"/>
  <c r="J842" i="8"/>
  <c r="K842" i="8"/>
  <c r="J841" i="8"/>
  <c r="K841" i="8"/>
  <c r="J840" i="8"/>
  <c r="K840" i="8"/>
  <c r="J839" i="8"/>
  <c r="K839" i="8"/>
  <c r="J838" i="8"/>
  <c r="K838" i="8"/>
  <c r="J837" i="8"/>
  <c r="K837" i="8"/>
  <c r="J836" i="8"/>
  <c r="K836" i="8"/>
  <c r="J835" i="8"/>
  <c r="K835" i="8"/>
  <c r="J834" i="8"/>
  <c r="K834" i="8"/>
  <c r="J833" i="8"/>
  <c r="K833" i="8"/>
  <c r="J832" i="8"/>
  <c r="K832" i="8"/>
  <c r="J831" i="8"/>
  <c r="K831" i="8"/>
  <c r="J830" i="8"/>
  <c r="K830" i="8"/>
  <c r="J829" i="8"/>
  <c r="K829" i="8"/>
  <c r="J828" i="8"/>
  <c r="K828" i="8"/>
  <c r="J827" i="8"/>
  <c r="K827" i="8"/>
  <c r="J826" i="8"/>
  <c r="K826" i="8"/>
  <c r="J825" i="8"/>
  <c r="K825" i="8"/>
  <c r="J824" i="8"/>
  <c r="K824" i="8"/>
  <c r="J823" i="8"/>
  <c r="K823" i="8"/>
  <c r="J822" i="8"/>
  <c r="K822" i="8"/>
  <c r="J821" i="8"/>
  <c r="K821" i="8"/>
  <c r="J820" i="8"/>
  <c r="K820" i="8"/>
  <c r="J819" i="8"/>
  <c r="K819" i="8"/>
  <c r="J818" i="8"/>
  <c r="K818" i="8"/>
  <c r="J817" i="8"/>
  <c r="K817" i="8"/>
  <c r="J816" i="8"/>
  <c r="K816" i="8"/>
  <c r="J815" i="8"/>
  <c r="K815" i="8"/>
  <c r="J814" i="8"/>
  <c r="K814" i="8"/>
  <c r="J813" i="8"/>
  <c r="K813" i="8"/>
  <c r="J812" i="8"/>
  <c r="K812" i="8"/>
  <c r="J811" i="8"/>
  <c r="K811" i="8"/>
  <c r="J810" i="8"/>
  <c r="K810" i="8"/>
  <c r="J809" i="8"/>
  <c r="K809" i="8"/>
  <c r="J808" i="8"/>
  <c r="K808" i="8"/>
  <c r="J807" i="8"/>
  <c r="K807" i="8"/>
  <c r="J806" i="8"/>
  <c r="K806" i="8"/>
  <c r="J805" i="8"/>
  <c r="K805" i="8"/>
  <c r="J804" i="8"/>
  <c r="K804" i="8"/>
  <c r="J803" i="8"/>
  <c r="K803" i="8"/>
  <c r="J802" i="8"/>
  <c r="K802" i="8"/>
  <c r="J801" i="8"/>
  <c r="K801" i="8"/>
  <c r="J800" i="8"/>
  <c r="K800" i="8"/>
  <c r="J799" i="8"/>
  <c r="K799" i="8"/>
  <c r="J798" i="8"/>
  <c r="K798" i="8"/>
  <c r="J797" i="8"/>
  <c r="K797" i="8"/>
  <c r="J796" i="8"/>
  <c r="K796" i="8"/>
  <c r="J795" i="8"/>
  <c r="K795" i="8"/>
  <c r="J794" i="8"/>
  <c r="K794" i="8"/>
  <c r="J793" i="8"/>
  <c r="K793" i="8"/>
  <c r="J792" i="8"/>
  <c r="K792" i="8"/>
  <c r="J791" i="8"/>
  <c r="K791" i="8"/>
  <c r="J790" i="8"/>
  <c r="K790" i="8"/>
  <c r="J789" i="8"/>
  <c r="K789" i="8"/>
  <c r="J788" i="8"/>
  <c r="K788" i="8"/>
  <c r="J787" i="8"/>
  <c r="K787" i="8"/>
  <c r="J786" i="8"/>
  <c r="K786" i="8"/>
  <c r="J785" i="8"/>
  <c r="K785" i="8"/>
  <c r="J784" i="8"/>
  <c r="K784" i="8"/>
  <c r="J783" i="8"/>
  <c r="K783" i="8"/>
  <c r="J782" i="8"/>
  <c r="K782" i="8"/>
  <c r="J781" i="8"/>
  <c r="K781" i="8"/>
  <c r="J780" i="8"/>
  <c r="K780" i="8"/>
  <c r="J779" i="8"/>
  <c r="K779" i="8"/>
  <c r="J778" i="8"/>
  <c r="K778" i="8"/>
  <c r="J777" i="8"/>
  <c r="K777" i="8"/>
  <c r="J776" i="8"/>
  <c r="K776" i="8"/>
  <c r="J775" i="8"/>
  <c r="K775" i="8"/>
  <c r="J774" i="8"/>
  <c r="K774" i="8"/>
  <c r="J773" i="8"/>
  <c r="K773" i="8"/>
  <c r="J772" i="8"/>
  <c r="K772" i="8"/>
  <c r="J771" i="8"/>
  <c r="K771" i="8"/>
  <c r="J770" i="8"/>
  <c r="K770" i="8"/>
  <c r="J769" i="8"/>
  <c r="K769" i="8"/>
  <c r="J768" i="8"/>
  <c r="K768" i="8"/>
  <c r="J767" i="8"/>
  <c r="K767" i="8"/>
  <c r="J766" i="8"/>
  <c r="K766" i="8"/>
  <c r="J765" i="8"/>
  <c r="K765" i="8"/>
  <c r="J764" i="8"/>
  <c r="K764" i="8"/>
  <c r="J763" i="8"/>
  <c r="K763" i="8"/>
  <c r="J762" i="8"/>
  <c r="K762" i="8"/>
  <c r="J761" i="8"/>
  <c r="K761" i="8"/>
  <c r="J760" i="8"/>
  <c r="K760" i="8"/>
  <c r="J759" i="8"/>
  <c r="K759" i="8"/>
  <c r="J758" i="8"/>
  <c r="K758" i="8"/>
  <c r="J757" i="8"/>
  <c r="K757" i="8"/>
  <c r="J756" i="8"/>
  <c r="K756" i="8"/>
  <c r="J755" i="8"/>
  <c r="K755" i="8"/>
  <c r="J754" i="8"/>
  <c r="K754" i="8"/>
  <c r="J753" i="8"/>
  <c r="K753" i="8"/>
  <c r="J752" i="8"/>
  <c r="K752" i="8"/>
  <c r="J751" i="8"/>
  <c r="K751" i="8"/>
  <c r="J750" i="8"/>
  <c r="K750" i="8"/>
  <c r="J749" i="8"/>
  <c r="K749" i="8"/>
  <c r="J748" i="8"/>
  <c r="K748" i="8"/>
  <c r="J747" i="8"/>
  <c r="K747" i="8"/>
  <c r="J746" i="8"/>
  <c r="K746" i="8"/>
  <c r="J745" i="8"/>
  <c r="K745" i="8"/>
  <c r="J744" i="8"/>
  <c r="K744" i="8"/>
  <c r="J743" i="8"/>
  <c r="K743" i="8"/>
  <c r="J742" i="8"/>
  <c r="K742" i="8"/>
  <c r="J741" i="8"/>
  <c r="K741" i="8"/>
  <c r="J740" i="8"/>
  <c r="K740" i="8"/>
  <c r="J739" i="8"/>
  <c r="K739" i="8"/>
  <c r="J738" i="8"/>
  <c r="K738" i="8"/>
  <c r="J737" i="8"/>
  <c r="K737" i="8"/>
  <c r="J736" i="8"/>
  <c r="K736" i="8"/>
  <c r="J735" i="8"/>
  <c r="K735" i="8"/>
  <c r="J734" i="8"/>
  <c r="K734" i="8"/>
  <c r="J733" i="8"/>
  <c r="K733" i="8"/>
  <c r="J732" i="8"/>
  <c r="K732" i="8"/>
  <c r="J731" i="8"/>
  <c r="K731" i="8"/>
  <c r="J730" i="8"/>
  <c r="K730" i="8"/>
  <c r="J729" i="8"/>
  <c r="K729" i="8"/>
  <c r="J728" i="8"/>
  <c r="K728" i="8"/>
  <c r="J727" i="8"/>
  <c r="K727" i="8"/>
  <c r="J726" i="8"/>
  <c r="K726" i="8"/>
  <c r="J725" i="8"/>
  <c r="K725" i="8"/>
  <c r="J724" i="8"/>
  <c r="K724" i="8"/>
  <c r="J723" i="8"/>
  <c r="K723" i="8"/>
  <c r="J722" i="8"/>
  <c r="K722" i="8"/>
  <c r="J721" i="8"/>
  <c r="K721" i="8"/>
  <c r="J720" i="8"/>
  <c r="K720" i="8"/>
  <c r="J719" i="8"/>
  <c r="K719" i="8"/>
  <c r="J718" i="8"/>
  <c r="K718" i="8"/>
  <c r="J717" i="8"/>
  <c r="K717" i="8"/>
  <c r="J716" i="8"/>
  <c r="K716" i="8"/>
  <c r="J715" i="8"/>
  <c r="K715" i="8"/>
  <c r="J714" i="8"/>
  <c r="K714" i="8"/>
  <c r="J713" i="8"/>
  <c r="K713" i="8"/>
  <c r="J712" i="8"/>
  <c r="K712" i="8"/>
  <c r="J711" i="8"/>
  <c r="K711" i="8"/>
  <c r="J710" i="8"/>
  <c r="K710" i="8"/>
  <c r="J709" i="8"/>
  <c r="K709" i="8"/>
  <c r="J708" i="8"/>
  <c r="K708" i="8"/>
  <c r="J707" i="8"/>
  <c r="K707" i="8"/>
  <c r="J706" i="8"/>
  <c r="K706" i="8"/>
  <c r="J705" i="8"/>
  <c r="K705" i="8"/>
  <c r="J704" i="8"/>
  <c r="K704" i="8"/>
  <c r="J703" i="8"/>
  <c r="K703" i="8"/>
  <c r="J702" i="8"/>
  <c r="K702" i="8"/>
  <c r="J701" i="8"/>
  <c r="K701" i="8"/>
  <c r="J700" i="8"/>
  <c r="K700" i="8"/>
  <c r="J699" i="8"/>
  <c r="K699" i="8"/>
  <c r="J698" i="8"/>
  <c r="K698" i="8"/>
  <c r="J697" i="8"/>
  <c r="K697" i="8"/>
  <c r="J696" i="8"/>
  <c r="K696" i="8"/>
  <c r="J695" i="8"/>
  <c r="K695" i="8"/>
  <c r="J694" i="8"/>
  <c r="K694" i="8"/>
  <c r="J693" i="8"/>
  <c r="K693" i="8"/>
  <c r="J692" i="8"/>
  <c r="K692" i="8"/>
  <c r="J691" i="8"/>
  <c r="K691" i="8"/>
  <c r="J690" i="8"/>
  <c r="K690" i="8"/>
  <c r="J689" i="8"/>
  <c r="K689" i="8"/>
  <c r="J688" i="8"/>
  <c r="K688" i="8"/>
  <c r="J687" i="8"/>
  <c r="K687" i="8"/>
  <c r="J686" i="8"/>
  <c r="K686" i="8"/>
  <c r="J685" i="8"/>
  <c r="K685" i="8"/>
  <c r="J684" i="8"/>
  <c r="K684" i="8"/>
  <c r="J683" i="8"/>
  <c r="K683" i="8"/>
  <c r="J682" i="8"/>
  <c r="K682" i="8"/>
  <c r="J681" i="8"/>
  <c r="K681" i="8"/>
  <c r="J680" i="8"/>
  <c r="K680" i="8"/>
  <c r="J679" i="8"/>
  <c r="K679" i="8"/>
  <c r="J678" i="8"/>
  <c r="K678" i="8"/>
  <c r="J677" i="8"/>
  <c r="K677" i="8"/>
  <c r="J676" i="8"/>
  <c r="K676" i="8"/>
  <c r="J675" i="8"/>
  <c r="K675" i="8"/>
  <c r="J674" i="8"/>
  <c r="K674" i="8"/>
  <c r="J673" i="8"/>
  <c r="K673" i="8"/>
  <c r="J672" i="8"/>
  <c r="K672" i="8"/>
  <c r="J671" i="8"/>
  <c r="K671" i="8"/>
  <c r="J670" i="8"/>
  <c r="K670" i="8"/>
  <c r="J669" i="8"/>
  <c r="K669" i="8"/>
  <c r="J668" i="8"/>
  <c r="K668" i="8"/>
  <c r="J667" i="8"/>
  <c r="K667" i="8"/>
  <c r="J666" i="8"/>
  <c r="K666" i="8"/>
  <c r="J665" i="8"/>
  <c r="K665" i="8"/>
  <c r="J664" i="8"/>
  <c r="K664" i="8"/>
  <c r="J663" i="8"/>
  <c r="K663" i="8"/>
  <c r="J662" i="8"/>
  <c r="K662" i="8"/>
  <c r="J661" i="8"/>
  <c r="K661" i="8"/>
  <c r="J660" i="8"/>
  <c r="K660" i="8"/>
  <c r="J659" i="8"/>
  <c r="K659" i="8"/>
  <c r="J658" i="8"/>
  <c r="K658" i="8"/>
  <c r="J657" i="8"/>
  <c r="K657" i="8"/>
  <c r="J656" i="8"/>
  <c r="K656" i="8"/>
  <c r="J655" i="8"/>
  <c r="K655" i="8"/>
  <c r="J654" i="8"/>
  <c r="K654" i="8"/>
  <c r="J653" i="8"/>
  <c r="K653" i="8"/>
  <c r="J652" i="8"/>
  <c r="K652" i="8"/>
  <c r="J651" i="8"/>
  <c r="K651" i="8"/>
  <c r="J650" i="8"/>
  <c r="K650" i="8"/>
  <c r="J649" i="8"/>
  <c r="K649" i="8"/>
  <c r="J648" i="8"/>
  <c r="K648" i="8"/>
  <c r="J647" i="8"/>
  <c r="K647" i="8"/>
  <c r="J646" i="8"/>
  <c r="K646" i="8"/>
  <c r="J645" i="8"/>
  <c r="K645" i="8"/>
  <c r="J644" i="8"/>
  <c r="K644" i="8"/>
  <c r="J643" i="8"/>
  <c r="K643" i="8"/>
  <c r="J642" i="8"/>
  <c r="K642" i="8"/>
  <c r="J641" i="8"/>
  <c r="K641" i="8"/>
  <c r="J640" i="8"/>
  <c r="K640" i="8"/>
  <c r="J639" i="8"/>
  <c r="K639" i="8"/>
  <c r="J638" i="8"/>
  <c r="K638" i="8"/>
  <c r="J637" i="8"/>
  <c r="K637" i="8"/>
  <c r="J636" i="8"/>
  <c r="K636" i="8"/>
  <c r="J635" i="8"/>
  <c r="K635" i="8"/>
  <c r="J634" i="8"/>
  <c r="K634" i="8"/>
  <c r="J633" i="8"/>
  <c r="K633" i="8"/>
  <c r="J632" i="8"/>
  <c r="K632" i="8"/>
  <c r="J631" i="8"/>
  <c r="K631" i="8"/>
  <c r="J630" i="8"/>
  <c r="K630" i="8"/>
  <c r="J629" i="8"/>
  <c r="K629" i="8"/>
  <c r="J628" i="8"/>
  <c r="K628" i="8"/>
  <c r="J627" i="8"/>
  <c r="K627" i="8"/>
  <c r="J626" i="8"/>
  <c r="K626" i="8"/>
  <c r="J625" i="8"/>
  <c r="K625" i="8"/>
  <c r="J624" i="8"/>
  <c r="K624" i="8"/>
  <c r="J623" i="8"/>
  <c r="K623" i="8"/>
  <c r="J622" i="8"/>
  <c r="K622" i="8"/>
  <c r="J621" i="8"/>
  <c r="K621" i="8"/>
  <c r="J620" i="8"/>
  <c r="K620" i="8"/>
  <c r="J619" i="8"/>
  <c r="K619" i="8"/>
  <c r="J618" i="8"/>
  <c r="K618" i="8"/>
  <c r="J617" i="8"/>
  <c r="K617" i="8"/>
  <c r="J616" i="8"/>
  <c r="K616" i="8"/>
  <c r="J615" i="8"/>
  <c r="K615" i="8"/>
  <c r="J614" i="8"/>
  <c r="K614" i="8"/>
  <c r="J613" i="8"/>
  <c r="K613" i="8"/>
  <c r="J612" i="8"/>
  <c r="K612" i="8"/>
  <c r="J611" i="8"/>
  <c r="K611" i="8"/>
  <c r="J610" i="8"/>
  <c r="K610" i="8"/>
  <c r="J609" i="8"/>
  <c r="K609" i="8"/>
  <c r="J608" i="8"/>
  <c r="K608" i="8"/>
  <c r="J607" i="8"/>
  <c r="K607" i="8"/>
  <c r="J606" i="8"/>
  <c r="K606" i="8"/>
  <c r="J605" i="8"/>
  <c r="K605" i="8"/>
  <c r="J604" i="8"/>
  <c r="K604" i="8"/>
  <c r="J603" i="8"/>
  <c r="K603" i="8"/>
  <c r="J602" i="8"/>
  <c r="K602" i="8"/>
  <c r="J601" i="8"/>
  <c r="K601" i="8"/>
  <c r="J600" i="8"/>
  <c r="K600" i="8"/>
  <c r="J599" i="8"/>
  <c r="K599" i="8"/>
  <c r="J598" i="8"/>
  <c r="K598" i="8"/>
  <c r="J597" i="8"/>
  <c r="K597" i="8"/>
  <c r="J596" i="8"/>
  <c r="K596" i="8"/>
  <c r="J595" i="8"/>
  <c r="K595" i="8"/>
  <c r="J594" i="8"/>
  <c r="K594" i="8"/>
  <c r="J593" i="8"/>
  <c r="K593" i="8"/>
  <c r="J592" i="8"/>
  <c r="K592" i="8"/>
  <c r="J591" i="8"/>
  <c r="K591" i="8"/>
  <c r="J590" i="8"/>
  <c r="K590" i="8"/>
  <c r="J589" i="8"/>
  <c r="K589" i="8"/>
  <c r="J588" i="8"/>
  <c r="K588" i="8"/>
  <c r="J587" i="8"/>
  <c r="K587" i="8"/>
  <c r="J586" i="8"/>
  <c r="K586" i="8"/>
  <c r="J585" i="8"/>
  <c r="K585" i="8"/>
  <c r="J584" i="8"/>
  <c r="K584" i="8"/>
  <c r="J583" i="8"/>
  <c r="K583" i="8"/>
  <c r="J582" i="8"/>
  <c r="K582" i="8"/>
  <c r="J581" i="8"/>
  <c r="K581" i="8"/>
  <c r="J580" i="8"/>
  <c r="K580" i="8"/>
  <c r="J579" i="8"/>
  <c r="K579" i="8"/>
  <c r="J578" i="8"/>
  <c r="K578" i="8"/>
  <c r="J577" i="8"/>
  <c r="K577" i="8"/>
  <c r="J576" i="8"/>
  <c r="K576" i="8"/>
  <c r="J575" i="8"/>
  <c r="K575" i="8"/>
  <c r="J574" i="8"/>
  <c r="K574" i="8"/>
  <c r="J573" i="8"/>
  <c r="K573" i="8"/>
  <c r="J572" i="8"/>
  <c r="K572" i="8"/>
  <c r="J571" i="8"/>
  <c r="K571" i="8"/>
  <c r="J570" i="8"/>
  <c r="K570" i="8"/>
  <c r="J569" i="8"/>
  <c r="K569" i="8"/>
  <c r="J568" i="8"/>
  <c r="K568" i="8"/>
  <c r="J567" i="8"/>
  <c r="K567" i="8"/>
  <c r="J566" i="8"/>
  <c r="K566" i="8"/>
  <c r="J565" i="8"/>
  <c r="K565" i="8"/>
  <c r="J564" i="8"/>
  <c r="K564" i="8"/>
  <c r="J563" i="8"/>
  <c r="K563" i="8"/>
  <c r="J562" i="8"/>
  <c r="K562" i="8"/>
  <c r="J561" i="8"/>
  <c r="K561" i="8"/>
  <c r="J560" i="8"/>
  <c r="K560" i="8"/>
  <c r="J559" i="8"/>
  <c r="K559" i="8"/>
  <c r="J558" i="8"/>
  <c r="K558" i="8"/>
  <c r="J557" i="8"/>
  <c r="K557" i="8"/>
  <c r="J556" i="8"/>
  <c r="K556" i="8"/>
  <c r="J555" i="8"/>
  <c r="K555" i="8"/>
  <c r="J554" i="8"/>
  <c r="K554" i="8"/>
  <c r="J553" i="8"/>
  <c r="K553" i="8"/>
  <c r="J552" i="8"/>
  <c r="K552" i="8"/>
  <c r="J551" i="8"/>
  <c r="K551" i="8"/>
  <c r="J550" i="8"/>
  <c r="K550" i="8"/>
  <c r="J549" i="8"/>
  <c r="K549" i="8"/>
  <c r="J548" i="8"/>
  <c r="K548" i="8"/>
  <c r="J547" i="8"/>
  <c r="K547" i="8"/>
  <c r="J546" i="8"/>
  <c r="K546" i="8"/>
  <c r="J545" i="8"/>
  <c r="K545" i="8"/>
  <c r="J544" i="8"/>
  <c r="K544" i="8"/>
  <c r="J543" i="8"/>
  <c r="K543" i="8"/>
  <c r="J542" i="8"/>
  <c r="K542" i="8"/>
  <c r="J541" i="8"/>
  <c r="K541" i="8"/>
  <c r="J540" i="8"/>
  <c r="K540" i="8"/>
  <c r="J539" i="8"/>
  <c r="K539" i="8"/>
  <c r="J538" i="8"/>
  <c r="K538" i="8"/>
  <c r="J537" i="8"/>
  <c r="K537" i="8"/>
  <c r="J536" i="8"/>
  <c r="K536" i="8"/>
  <c r="J535" i="8"/>
  <c r="K535" i="8"/>
  <c r="J534" i="8"/>
  <c r="K534" i="8"/>
  <c r="J533" i="8"/>
  <c r="K533" i="8"/>
  <c r="J532" i="8"/>
  <c r="K532" i="8"/>
  <c r="J531" i="8"/>
  <c r="K531" i="8"/>
  <c r="J530" i="8"/>
  <c r="K530" i="8"/>
  <c r="J529" i="8"/>
  <c r="K529" i="8"/>
  <c r="J528" i="8"/>
  <c r="K528" i="8"/>
  <c r="J527" i="8"/>
  <c r="K527" i="8"/>
  <c r="J526" i="8"/>
  <c r="K526" i="8"/>
  <c r="J525" i="8"/>
  <c r="K525" i="8"/>
  <c r="J524" i="8"/>
  <c r="K524" i="8"/>
  <c r="J523" i="8"/>
  <c r="K523" i="8"/>
  <c r="J522" i="8"/>
  <c r="K522" i="8"/>
  <c r="J521" i="8"/>
  <c r="K521" i="8"/>
  <c r="J520" i="8"/>
  <c r="K520" i="8"/>
  <c r="J519" i="8"/>
  <c r="K519" i="8"/>
  <c r="J518" i="8"/>
  <c r="K518" i="8"/>
  <c r="J517" i="8"/>
  <c r="K517" i="8"/>
  <c r="J516" i="8"/>
  <c r="K516" i="8"/>
  <c r="J515" i="8"/>
  <c r="K515" i="8"/>
  <c r="J514" i="8"/>
  <c r="K514" i="8"/>
  <c r="J513" i="8"/>
  <c r="K513" i="8"/>
  <c r="J512" i="8"/>
  <c r="K512" i="8"/>
  <c r="J511" i="8"/>
  <c r="K511" i="8"/>
  <c r="J510" i="8"/>
  <c r="K510" i="8"/>
  <c r="J509" i="8"/>
  <c r="K509" i="8"/>
  <c r="J508" i="8"/>
  <c r="K508" i="8"/>
  <c r="J507" i="8"/>
  <c r="K507" i="8"/>
  <c r="J506" i="8"/>
  <c r="K506" i="8"/>
  <c r="J505" i="8"/>
  <c r="K505" i="8"/>
  <c r="J504" i="8"/>
  <c r="K504" i="8"/>
  <c r="J503" i="8"/>
  <c r="K503" i="8"/>
  <c r="J502" i="8"/>
  <c r="K502" i="8"/>
  <c r="J501" i="8"/>
  <c r="K501" i="8"/>
  <c r="J500" i="8"/>
  <c r="K500" i="8"/>
  <c r="J499" i="8"/>
  <c r="K499" i="8"/>
  <c r="J498" i="8"/>
  <c r="K498" i="8"/>
  <c r="J497" i="8"/>
  <c r="K497" i="8"/>
  <c r="J496" i="8"/>
  <c r="K496" i="8"/>
  <c r="J495" i="8"/>
  <c r="K495" i="8"/>
  <c r="J494" i="8"/>
  <c r="K494" i="8"/>
  <c r="J493" i="8"/>
  <c r="K493" i="8"/>
  <c r="J492" i="8"/>
  <c r="K492" i="8"/>
  <c r="J491" i="8"/>
  <c r="K491" i="8"/>
  <c r="J490" i="8"/>
  <c r="K490" i="8"/>
  <c r="J489" i="8"/>
  <c r="K489" i="8"/>
  <c r="J488" i="8"/>
  <c r="K488" i="8"/>
  <c r="J487" i="8"/>
  <c r="K487" i="8"/>
  <c r="J486" i="8"/>
  <c r="K486" i="8"/>
  <c r="J485" i="8"/>
  <c r="K485" i="8"/>
  <c r="J484" i="8"/>
  <c r="K484" i="8"/>
  <c r="J483" i="8"/>
  <c r="K483" i="8"/>
  <c r="J482" i="8"/>
  <c r="K482" i="8"/>
  <c r="J481" i="8"/>
  <c r="K481" i="8"/>
  <c r="J480" i="8"/>
  <c r="K480" i="8"/>
  <c r="J479" i="8"/>
  <c r="K479" i="8"/>
  <c r="J478" i="8"/>
  <c r="K478" i="8"/>
  <c r="J477" i="8"/>
  <c r="K477" i="8"/>
  <c r="J476" i="8"/>
  <c r="K476" i="8"/>
  <c r="J475" i="8"/>
  <c r="K475" i="8"/>
  <c r="J474" i="8"/>
  <c r="K474" i="8"/>
  <c r="J473" i="8"/>
  <c r="K473" i="8"/>
  <c r="J472" i="8"/>
  <c r="K472" i="8"/>
  <c r="J471" i="8"/>
  <c r="K471" i="8"/>
  <c r="J470" i="8"/>
  <c r="K470" i="8"/>
  <c r="J469" i="8"/>
  <c r="K469" i="8"/>
  <c r="J468" i="8"/>
  <c r="K468" i="8"/>
  <c r="J467" i="8"/>
  <c r="K467" i="8"/>
  <c r="J466" i="8"/>
  <c r="K466" i="8"/>
  <c r="J465" i="8"/>
  <c r="K465" i="8"/>
  <c r="J464" i="8"/>
  <c r="K464" i="8"/>
  <c r="J463" i="8"/>
  <c r="K463" i="8"/>
  <c r="J462" i="8"/>
  <c r="K462" i="8"/>
  <c r="J461" i="8"/>
  <c r="K461" i="8"/>
  <c r="J460" i="8"/>
  <c r="K460" i="8"/>
  <c r="J459" i="8"/>
  <c r="K459" i="8"/>
  <c r="J458" i="8"/>
  <c r="K458" i="8"/>
  <c r="J457" i="8"/>
  <c r="K457" i="8"/>
  <c r="J456" i="8"/>
  <c r="K456" i="8"/>
  <c r="J455" i="8"/>
  <c r="K455" i="8"/>
  <c r="J454" i="8"/>
  <c r="K454" i="8"/>
  <c r="J453" i="8"/>
  <c r="K453" i="8"/>
  <c r="J452" i="8"/>
  <c r="K452" i="8"/>
  <c r="J451" i="8"/>
  <c r="K451" i="8"/>
  <c r="J450" i="8"/>
  <c r="K450" i="8"/>
  <c r="J449" i="8"/>
  <c r="K449" i="8"/>
  <c r="J448" i="8"/>
  <c r="K448" i="8"/>
  <c r="J447" i="8"/>
  <c r="K447" i="8"/>
  <c r="J446" i="8"/>
  <c r="K446" i="8"/>
  <c r="J445" i="8"/>
  <c r="K445" i="8"/>
  <c r="J444" i="8"/>
  <c r="K444" i="8"/>
  <c r="J443" i="8"/>
  <c r="K443" i="8"/>
  <c r="J442" i="8"/>
  <c r="K442" i="8"/>
  <c r="J441" i="8"/>
  <c r="K441" i="8"/>
  <c r="J440" i="8"/>
  <c r="K440" i="8"/>
  <c r="J439" i="8"/>
  <c r="K439" i="8"/>
  <c r="J438" i="8"/>
  <c r="K438" i="8"/>
  <c r="J437" i="8"/>
  <c r="K437" i="8"/>
  <c r="J436" i="8"/>
  <c r="K436" i="8"/>
  <c r="J435" i="8"/>
  <c r="K435" i="8"/>
  <c r="J434" i="8"/>
  <c r="K434" i="8"/>
  <c r="J433" i="8"/>
  <c r="K433" i="8"/>
  <c r="J432" i="8"/>
  <c r="K432" i="8"/>
  <c r="J431" i="8"/>
  <c r="K431" i="8"/>
  <c r="J430" i="8"/>
  <c r="K430" i="8"/>
  <c r="J429" i="8"/>
  <c r="K429" i="8"/>
  <c r="J428" i="8"/>
  <c r="K428" i="8"/>
  <c r="J427" i="8"/>
  <c r="K427" i="8"/>
  <c r="J426" i="8"/>
  <c r="K426" i="8"/>
  <c r="J425" i="8"/>
  <c r="K425" i="8"/>
  <c r="J424" i="8"/>
  <c r="K424" i="8"/>
  <c r="J423" i="8"/>
  <c r="K423" i="8"/>
  <c r="J422" i="8"/>
  <c r="K422" i="8"/>
  <c r="J421" i="8"/>
  <c r="K421" i="8"/>
  <c r="J420" i="8"/>
  <c r="K420" i="8"/>
  <c r="J419" i="8"/>
  <c r="K419" i="8"/>
  <c r="J418" i="8"/>
  <c r="K418" i="8"/>
  <c r="J417" i="8"/>
  <c r="K417" i="8"/>
  <c r="J416" i="8"/>
  <c r="K416" i="8"/>
  <c r="J415" i="8"/>
  <c r="K415" i="8"/>
  <c r="J414" i="8"/>
  <c r="K414" i="8"/>
  <c r="J413" i="8"/>
  <c r="K413" i="8"/>
  <c r="J412" i="8"/>
  <c r="K412" i="8"/>
  <c r="J411" i="8"/>
  <c r="K411" i="8"/>
  <c r="J410" i="8"/>
  <c r="K410" i="8"/>
  <c r="J409" i="8"/>
  <c r="K409" i="8"/>
  <c r="J408" i="8"/>
  <c r="K408" i="8"/>
  <c r="J407" i="8"/>
  <c r="K407" i="8"/>
  <c r="J406" i="8"/>
  <c r="K406" i="8"/>
  <c r="J405" i="8"/>
  <c r="K405" i="8"/>
  <c r="J404" i="8"/>
  <c r="K404" i="8"/>
  <c r="J403" i="8"/>
  <c r="K403" i="8"/>
  <c r="J402" i="8"/>
  <c r="K402" i="8"/>
  <c r="J401" i="8"/>
  <c r="K401" i="8"/>
  <c r="J400" i="8"/>
  <c r="K400" i="8"/>
  <c r="J399" i="8"/>
  <c r="K399" i="8"/>
  <c r="J398" i="8"/>
  <c r="K398" i="8"/>
  <c r="J397" i="8"/>
  <c r="K397" i="8"/>
  <c r="J396" i="8"/>
  <c r="K396" i="8"/>
  <c r="J395" i="8"/>
  <c r="K395" i="8"/>
  <c r="J394" i="8"/>
  <c r="K394" i="8"/>
  <c r="J393" i="8"/>
  <c r="K393" i="8"/>
  <c r="J392" i="8"/>
  <c r="K392" i="8"/>
  <c r="J391" i="8"/>
  <c r="K391" i="8"/>
  <c r="J390" i="8"/>
  <c r="K390" i="8"/>
  <c r="J389" i="8"/>
  <c r="K389" i="8"/>
  <c r="J388" i="8"/>
  <c r="K388" i="8"/>
  <c r="J387" i="8"/>
  <c r="K387" i="8"/>
  <c r="J386" i="8"/>
  <c r="K386" i="8"/>
  <c r="J385" i="8"/>
  <c r="K385" i="8"/>
  <c r="J384" i="8"/>
  <c r="K384" i="8"/>
  <c r="J383" i="8"/>
  <c r="K383" i="8"/>
  <c r="J382" i="8"/>
  <c r="K382" i="8"/>
  <c r="J381" i="8"/>
  <c r="K381" i="8"/>
  <c r="J380" i="8"/>
  <c r="K380" i="8"/>
  <c r="J379" i="8"/>
  <c r="K379" i="8"/>
  <c r="J378" i="8"/>
  <c r="K378" i="8"/>
  <c r="J377" i="8"/>
  <c r="K377" i="8"/>
  <c r="J376" i="8"/>
  <c r="K376" i="8"/>
  <c r="J375" i="8"/>
  <c r="K375" i="8"/>
  <c r="J374" i="8"/>
  <c r="K374" i="8"/>
  <c r="J373" i="8"/>
  <c r="K373" i="8"/>
  <c r="J372" i="8"/>
  <c r="K372" i="8"/>
  <c r="J371" i="8"/>
  <c r="K371" i="8"/>
  <c r="J370" i="8"/>
  <c r="K370" i="8"/>
  <c r="J369" i="8"/>
  <c r="K369" i="8"/>
  <c r="J368" i="8"/>
  <c r="K368" i="8"/>
  <c r="J367" i="8"/>
  <c r="K367" i="8"/>
  <c r="J366" i="8"/>
  <c r="K366" i="8"/>
  <c r="J365" i="8"/>
  <c r="K365" i="8"/>
  <c r="J364" i="8"/>
  <c r="K364" i="8"/>
  <c r="J363" i="8"/>
  <c r="K363" i="8"/>
  <c r="J362" i="8"/>
  <c r="K362" i="8"/>
  <c r="J361" i="8"/>
  <c r="K361" i="8"/>
  <c r="J360" i="8"/>
  <c r="K360" i="8"/>
  <c r="J359" i="8"/>
  <c r="K359" i="8"/>
  <c r="J358" i="8"/>
  <c r="K358" i="8"/>
  <c r="J357" i="8"/>
  <c r="K357" i="8"/>
  <c r="J356" i="8"/>
  <c r="K356" i="8"/>
  <c r="J355" i="8"/>
  <c r="K355" i="8"/>
  <c r="J354" i="8"/>
  <c r="K354" i="8"/>
  <c r="J353" i="8"/>
  <c r="K353" i="8"/>
  <c r="J352" i="8"/>
  <c r="K352" i="8"/>
  <c r="J351" i="8"/>
  <c r="K351" i="8"/>
  <c r="J350" i="8"/>
  <c r="K350" i="8"/>
  <c r="J349" i="8"/>
  <c r="K349" i="8"/>
  <c r="J348" i="8"/>
  <c r="K348" i="8"/>
  <c r="J347" i="8"/>
  <c r="K347" i="8"/>
  <c r="J346" i="8"/>
  <c r="K346" i="8"/>
  <c r="J345" i="8"/>
  <c r="K345" i="8"/>
  <c r="J344" i="8"/>
  <c r="K344" i="8"/>
  <c r="J343" i="8"/>
  <c r="K343" i="8"/>
  <c r="J342" i="8"/>
  <c r="K342" i="8"/>
  <c r="J341" i="8"/>
  <c r="K341" i="8"/>
  <c r="J340" i="8"/>
  <c r="K340" i="8"/>
  <c r="J339" i="8"/>
  <c r="K339" i="8"/>
  <c r="J338" i="8"/>
  <c r="K338" i="8"/>
  <c r="J337" i="8"/>
  <c r="K337" i="8"/>
  <c r="J336" i="8"/>
  <c r="K336" i="8"/>
  <c r="J335" i="8"/>
  <c r="K335" i="8"/>
  <c r="J334" i="8"/>
  <c r="K334" i="8"/>
  <c r="J333" i="8"/>
  <c r="K333" i="8"/>
  <c r="J332" i="8"/>
  <c r="K332" i="8"/>
  <c r="J331" i="8"/>
  <c r="K331" i="8"/>
  <c r="J330" i="8"/>
  <c r="K330" i="8"/>
  <c r="J329" i="8"/>
  <c r="K329" i="8"/>
  <c r="J328" i="8"/>
  <c r="K328" i="8"/>
  <c r="J327" i="8"/>
  <c r="K327" i="8"/>
  <c r="J326" i="8"/>
  <c r="K326" i="8"/>
  <c r="J325" i="8"/>
  <c r="K325" i="8"/>
  <c r="J324" i="8"/>
  <c r="K324" i="8"/>
  <c r="J323" i="8"/>
  <c r="K323" i="8"/>
  <c r="J322" i="8"/>
  <c r="K322" i="8"/>
  <c r="J321" i="8"/>
  <c r="K321" i="8"/>
  <c r="J320" i="8"/>
  <c r="K320" i="8"/>
  <c r="J319" i="8"/>
  <c r="K319" i="8"/>
  <c r="J318" i="8"/>
  <c r="K318" i="8"/>
  <c r="J317" i="8"/>
  <c r="K317" i="8"/>
  <c r="J316" i="8"/>
  <c r="K316" i="8"/>
  <c r="J315" i="8"/>
  <c r="K315" i="8"/>
  <c r="J314" i="8"/>
  <c r="K314" i="8"/>
  <c r="J313" i="8"/>
  <c r="K313" i="8"/>
  <c r="J312" i="8"/>
  <c r="K312" i="8"/>
  <c r="J311" i="8"/>
  <c r="K311" i="8"/>
  <c r="J310" i="8"/>
  <c r="K310" i="8"/>
  <c r="J309" i="8"/>
  <c r="K309" i="8"/>
  <c r="J308" i="8"/>
  <c r="K308" i="8"/>
  <c r="J307" i="8"/>
  <c r="K307" i="8"/>
  <c r="J306" i="8"/>
  <c r="K306" i="8"/>
  <c r="J305" i="8"/>
  <c r="K305" i="8"/>
  <c r="J304" i="8"/>
  <c r="K304" i="8"/>
  <c r="J303" i="8"/>
  <c r="K303" i="8"/>
  <c r="J302" i="8"/>
  <c r="K302" i="8"/>
  <c r="J301" i="8"/>
  <c r="K301" i="8"/>
  <c r="J300" i="8"/>
  <c r="K300" i="8"/>
  <c r="J299" i="8"/>
  <c r="K299" i="8"/>
  <c r="J298" i="8"/>
  <c r="K298" i="8"/>
  <c r="J297" i="8"/>
  <c r="K297" i="8"/>
  <c r="J296" i="8"/>
  <c r="K296" i="8"/>
  <c r="J295" i="8"/>
  <c r="K295" i="8"/>
  <c r="J294" i="8"/>
  <c r="K294" i="8"/>
  <c r="J293" i="8"/>
  <c r="K293" i="8"/>
  <c r="J292" i="8"/>
  <c r="K292" i="8"/>
  <c r="J291" i="8"/>
  <c r="K291" i="8"/>
  <c r="J290" i="8"/>
  <c r="K290" i="8"/>
  <c r="J289" i="8"/>
  <c r="K289" i="8"/>
  <c r="J288" i="8"/>
  <c r="K288" i="8"/>
  <c r="J287" i="8"/>
  <c r="K287" i="8"/>
  <c r="J286" i="8"/>
  <c r="K286" i="8"/>
  <c r="J285" i="8"/>
  <c r="K285" i="8"/>
  <c r="J284" i="8"/>
  <c r="K284" i="8"/>
  <c r="J283" i="8"/>
  <c r="K283" i="8"/>
  <c r="J282" i="8"/>
  <c r="K282" i="8"/>
  <c r="J281" i="8"/>
  <c r="K281" i="8"/>
  <c r="J280" i="8"/>
  <c r="K280" i="8"/>
  <c r="J279" i="8"/>
  <c r="K279" i="8"/>
  <c r="J278" i="8"/>
  <c r="K278" i="8"/>
  <c r="J277" i="8"/>
  <c r="K277" i="8"/>
  <c r="J276" i="8"/>
  <c r="K276" i="8"/>
  <c r="J275" i="8"/>
  <c r="K275" i="8"/>
  <c r="J274" i="8"/>
  <c r="K274" i="8"/>
  <c r="J273" i="8"/>
  <c r="K273" i="8"/>
  <c r="J272" i="8"/>
  <c r="K272" i="8"/>
  <c r="J271" i="8"/>
  <c r="K271" i="8"/>
  <c r="J270" i="8"/>
  <c r="K270" i="8"/>
  <c r="J269" i="8"/>
  <c r="K269" i="8"/>
  <c r="J268" i="8"/>
  <c r="K268" i="8"/>
  <c r="J267" i="8"/>
  <c r="K267" i="8"/>
  <c r="J266" i="8"/>
  <c r="K266" i="8"/>
  <c r="J265" i="8"/>
  <c r="K265" i="8"/>
  <c r="J264" i="8"/>
  <c r="K264" i="8"/>
  <c r="J263" i="8"/>
  <c r="K263" i="8"/>
  <c r="J262" i="8"/>
  <c r="K262" i="8"/>
  <c r="J261" i="8"/>
  <c r="K261" i="8"/>
  <c r="J260" i="8"/>
  <c r="K260" i="8"/>
  <c r="J259" i="8"/>
  <c r="K259" i="8"/>
  <c r="J258" i="8"/>
  <c r="K258" i="8"/>
  <c r="J257" i="8"/>
  <c r="K257" i="8"/>
  <c r="J256" i="8"/>
  <c r="K256" i="8"/>
  <c r="J255" i="8"/>
  <c r="K255" i="8"/>
  <c r="J254" i="8"/>
  <c r="K254" i="8"/>
  <c r="J253" i="8"/>
  <c r="K253" i="8"/>
  <c r="J252" i="8"/>
  <c r="K252" i="8"/>
  <c r="J251" i="8"/>
  <c r="K251" i="8"/>
  <c r="J250" i="8"/>
  <c r="K250" i="8"/>
  <c r="J249" i="8"/>
  <c r="K249" i="8"/>
  <c r="J248" i="8"/>
  <c r="K248" i="8"/>
  <c r="J247" i="8"/>
  <c r="K247" i="8"/>
  <c r="J246" i="8"/>
  <c r="K246" i="8"/>
  <c r="J245" i="8"/>
  <c r="K245" i="8"/>
  <c r="J244" i="8"/>
  <c r="K244" i="8"/>
  <c r="J243" i="8"/>
  <c r="K243" i="8"/>
  <c r="J242" i="8"/>
  <c r="K242" i="8"/>
  <c r="J241" i="8"/>
  <c r="K241" i="8"/>
  <c r="J240" i="8"/>
  <c r="K240" i="8"/>
  <c r="J239" i="8"/>
  <c r="K239" i="8"/>
  <c r="J238" i="8"/>
  <c r="K238" i="8"/>
  <c r="J237" i="8"/>
  <c r="K237" i="8"/>
  <c r="J236" i="8"/>
  <c r="K236" i="8"/>
  <c r="J235" i="8"/>
  <c r="K235" i="8"/>
  <c r="J234" i="8"/>
  <c r="K234" i="8"/>
  <c r="J233" i="8"/>
  <c r="K233" i="8"/>
  <c r="J232" i="8"/>
  <c r="K232" i="8"/>
  <c r="J231" i="8"/>
  <c r="K231" i="8"/>
  <c r="J230" i="8"/>
  <c r="K230" i="8"/>
  <c r="J229" i="8"/>
  <c r="K229" i="8"/>
  <c r="J228" i="8"/>
  <c r="K228" i="8"/>
  <c r="J227" i="8"/>
  <c r="K227" i="8"/>
  <c r="J226" i="8"/>
  <c r="K226" i="8"/>
  <c r="J225" i="8"/>
  <c r="K225" i="8"/>
  <c r="J224" i="8"/>
  <c r="K224" i="8"/>
  <c r="J223" i="8"/>
  <c r="K223" i="8"/>
  <c r="J222" i="8"/>
  <c r="K222" i="8"/>
  <c r="J221" i="8"/>
  <c r="K221" i="8"/>
  <c r="J220" i="8"/>
  <c r="K220" i="8"/>
  <c r="J219" i="8"/>
  <c r="K219" i="8"/>
  <c r="J218" i="8"/>
  <c r="K218" i="8"/>
  <c r="J217" i="8"/>
  <c r="K217" i="8"/>
  <c r="J216" i="8"/>
  <c r="K216" i="8"/>
  <c r="J215" i="8"/>
  <c r="K215" i="8"/>
  <c r="J214" i="8"/>
  <c r="K214" i="8"/>
  <c r="J213" i="8"/>
  <c r="K213" i="8"/>
  <c r="J212" i="8"/>
  <c r="K212" i="8"/>
  <c r="J211" i="8"/>
  <c r="K211" i="8"/>
  <c r="J210" i="8"/>
  <c r="K210" i="8"/>
  <c r="J209" i="8"/>
  <c r="K209" i="8"/>
  <c r="J208" i="8"/>
  <c r="K208" i="8"/>
  <c r="J207" i="8"/>
  <c r="K207" i="8"/>
  <c r="J206" i="8"/>
  <c r="K206" i="8"/>
  <c r="J205" i="8"/>
  <c r="K205" i="8"/>
  <c r="J204" i="8"/>
  <c r="K204" i="8"/>
  <c r="J203" i="8"/>
  <c r="K203" i="8"/>
  <c r="J202" i="8"/>
  <c r="K202" i="8"/>
  <c r="J201" i="8"/>
  <c r="K201" i="8"/>
  <c r="J200" i="8"/>
  <c r="K200" i="8"/>
  <c r="J199" i="8"/>
  <c r="K199" i="8"/>
  <c r="J198" i="8"/>
  <c r="K198" i="8"/>
  <c r="J197" i="8"/>
  <c r="K197" i="8"/>
  <c r="J196" i="8"/>
  <c r="K196" i="8"/>
  <c r="J195" i="8"/>
  <c r="K195" i="8"/>
  <c r="J194" i="8"/>
  <c r="K194" i="8"/>
  <c r="J193" i="8"/>
  <c r="K193" i="8"/>
  <c r="J192" i="8"/>
  <c r="K192" i="8"/>
  <c r="J191" i="8"/>
  <c r="K191" i="8"/>
  <c r="J190" i="8"/>
  <c r="K190" i="8"/>
  <c r="J189" i="8"/>
  <c r="K189" i="8"/>
  <c r="J188" i="8"/>
  <c r="K188" i="8"/>
  <c r="J187" i="8"/>
  <c r="K187" i="8"/>
  <c r="J186" i="8"/>
  <c r="K186" i="8"/>
  <c r="J185" i="8"/>
  <c r="K185" i="8"/>
  <c r="J184" i="8"/>
  <c r="K184" i="8"/>
  <c r="J183" i="8"/>
  <c r="K183" i="8"/>
  <c r="J182" i="8"/>
  <c r="K182" i="8"/>
  <c r="J181" i="8"/>
  <c r="K181" i="8"/>
  <c r="J180" i="8"/>
  <c r="K180" i="8"/>
  <c r="J179" i="8"/>
  <c r="K179" i="8"/>
  <c r="J178" i="8"/>
  <c r="K178" i="8"/>
  <c r="J177" i="8"/>
  <c r="K177" i="8"/>
  <c r="J176" i="8"/>
  <c r="K176" i="8"/>
  <c r="J175" i="8"/>
  <c r="K175" i="8"/>
  <c r="J174" i="8"/>
  <c r="K174" i="8"/>
  <c r="J173" i="8"/>
  <c r="K173" i="8"/>
  <c r="J172" i="8"/>
  <c r="K172" i="8"/>
  <c r="J171" i="8"/>
  <c r="K171" i="8"/>
  <c r="J170" i="8"/>
  <c r="K170" i="8"/>
  <c r="J169" i="8"/>
  <c r="K169" i="8"/>
  <c r="J168" i="8"/>
  <c r="K168" i="8"/>
  <c r="J167" i="8"/>
  <c r="K167" i="8"/>
  <c r="J166" i="8"/>
  <c r="K166" i="8"/>
  <c r="J165" i="8"/>
  <c r="K165" i="8"/>
  <c r="J164" i="8"/>
  <c r="K164" i="8"/>
  <c r="J163" i="8"/>
  <c r="K163" i="8"/>
  <c r="J162" i="8"/>
  <c r="K162" i="8"/>
  <c r="J161" i="8"/>
  <c r="K161" i="8"/>
  <c r="J160" i="8"/>
  <c r="K160" i="8"/>
  <c r="J159" i="8"/>
  <c r="K159" i="8"/>
  <c r="J158" i="8"/>
  <c r="K158" i="8"/>
  <c r="J157" i="8"/>
  <c r="K157" i="8"/>
  <c r="J156" i="8"/>
  <c r="K156" i="8"/>
  <c r="J155" i="8"/>
  <c r="K155" i="8"/>
  <c r="J154" i="8"/>
  <c r="K154" i="8"/>
  <c r="J153" i="8"/>
  <c r="K153" i="8"/>
  <c r="J152" i="8"/>
  <c r="K152" i="8"/>
  <c r="J151" i="8"/>
  <c r="K151" i="8"/>
  <c r="J150" i="8"/>
  <c r="K150" i="8"/>
  <c r="J149" i="8"/>
  <c r="K149" i="8"/>
  <c r="J148" i="8"/>
  <c r="K148" i="8"/>
  <c r="J147" i="8"/>
  <c r="K147" i="8"/>
  <c r="J146" i="8"/>
  <c r="K146" i="8"/>
  <c r="J145" i="8"/>
  <c r="K145" i="8"/>
  <c r="J144" i="8"/>
  <c r="K144" i="8"/>
  <c r="J143" i="8"/>
  <c r="K143" i="8"/>
  <c r="J142" i="8"/>
  <c r="K142" i="8"/>
  <c r="J141" i="8"/>
  <c r="K141" i="8"/>
  <c r="J140" i="8"/>
  <c r="K140" i="8"/>
  <c r="J139" i="8"/>
  <c r="K139" i="8"/>
  <c r="J138" i="8"/>
  <c r="K138" i="8"/>
  <c r="J137" i="8"/>
  <c r="K137" i="8"/>
  <c r="J136" i="8"/>
  <c r="K136" i="8"/>
  <c r="J135" i="8"/>
  <c r="K135" i="8"/>
  <c r="J134" i="8"/>
  <c r="K134" i="8"/>
  <c r="J133" i="8"/>
  <c r="K133" i="8"/>
  <c r="J132" i="8"/>
  <c r="K132" i="8"/>
  <c r="J131" i="8"/>
  <c r="K131" i="8"/>
  <c r="J130" i="8"/>
  <c r="K130" i="8"/>
  <c r="J129" i="8"/>
  <c r="K129" i="8"/>
  <c r="J128" i="8"/>
  <c r="K128" i="8"/>
  <c r="J127" i="8"/>
  <c r="K127" i="8"/>
  <c r="J126" i="8"/>
  <c r="K126" i="8"/>
  <c r="J125" i="8"/>
  <c r="K125" i="8"/>
  <c r="J124" i="8"/>
  <c r="K124" i="8"/>
  <c r="J123" i="8"/>
  <c r="K123" i="8"/>
  <c r="J122" i="8"/>
  <c r="K122" i="8"/>
  <c r="J121" i="8"/>
  <c r="K121" i="8"/>
  <c r="J120" i="8"/>
  <c r="K120" i="8"/>
  <c r="J119" i="8"/>
  <c r="K119" i="8"/>
  <c r="J118" i="8"/>
  <c r="K118" i="8"/>
  <c r="J117" i="8"/>
  <c r="K117" i="8"/>
  <c r="J116" i="8"/>
  <c r="K116" i="8"/>
  <c r="J115" i="8"/>
  <c r="K115" i="8"/>
  <c r="J114" i="8"/>
  <c r="K114" i="8"/>
  <c r="J113" i="8"/>
  <c r="K113" i="8"/>
  <c r="J112" i="8"/>
  <c r="K112" i="8"/>
  <c r="J111" i="8"/>
  <c r="K111" i="8"/>
  <c r="J110" i="8"/>
  <c r="K110" i="8"/>
  <c r="J109" i="8"/>
  <c r="K109" i="8"/>
  <c r="J108" i="8"/>
  <c r="K108" i="8"/>
  <c r="J107" i="8"/>
  <c r="K107" i="8"/>
  <c r="J106" i="8"/>
  <c r="K106" i="8"/>
  <c r="J105" i="8"/>
  <c r="K105" i="8"/>
  <c r="J104" i="8"/>
  <c r="K104" i="8"/>
  <c r="J103" i="8"/>
  <c r="K103" i="8"/>
  <c r="J102" i="8"/>
  <c r="K102" i="8"/>
  <c r="J101" i="8"/>
  <c r="K101" i="8"/>
  <c r="J100" i="8"/>
  <c r="K100" i="8"/>
  <c r="J99" i="8"/>
  <c r="K99" i="8"/>
  <c r="J98" i="8"/>
  <c r="K98" i="8"/>
  <c r="J97" i="8"/>
  <c r="K97" i="8"/>
  <c r="J96" i="8"/>
  <c r="K96" i="8"/>
  <c r="J95" i="8"/>
  <c r="K95" i="8"/>
  <c r="J94" i="8"/>
  <c r="K94" i="8"/>
  <c r="J93" i="8"/>
  <c r="K93" i="8"/>
  <c r="J92" i="8"/>
  <c r="K92" i="8"/>
  <c r="J91" i="8"/>
  <c r="K91" i="8"/>
  <c r="J90" i="8"/>
  <c r="K90" i="8"/>
  <c r="J89" i="8"/>
  <c r="K89" i="8"/>
  <c r="J88" i="8"/>
  <c r="K88" i="8"/>
  <c r="J87" i="8"/>
  <c r="K87" i="8"/>
  <c r="J86" i="8"/>
  <c r="K86" i="8"/>
  <c r="J85" i="8"/>
  <c r="K85" i="8"/>
  <c r="J84" i="8"/>
  <c r="K84" i="8"/>
  <c r="J83" i="8"/>
  <c r="K83" i="8"/>
  <c r="J82" i="8"/>
  <c r="K82" i="8"/>
  <c r="J81" i="8"/>
  <c r="K81" i="8"/>
  <c r="J80" i="8"/>
  <c r="K80" i="8"/>
  <c r="J79" i="8"/>
  <c r="K79" i="8"/>
  <c r="J78" i="8"/>
  <c r="K78" i="8"/>
  <c r="J77" i="8"/>
  <c r="K77" i="8"/>
  <c r="J76" i="8"/>
  <c r="K76" i="8"/>
  <c r="J75" i="8"/>
  <c r="K75" i="8"/>
  <c r="J74" i="8"/>
  <c r="K74" i="8"/>
  <c r="J73" i="8"/>
  <c r="K73" i="8"/>
  <c r="J72" i="8"/>
  <c r="K72" i="8"/>
  <c r="J71" i="8"/>
  <c r="K71" i="8"/>
  <c r="J70" i="8"/>
  <c r="K70" i="8"/>
  <c r="J69" i="8"/>
  <c r="K69" i="8"/>
  <c r="J68" i="8"/>
  <c r="K68" i="8"/>
  <c r="J67" i="8"/>
  <c r="K67" i="8"/>
  <c r="J66" i="8"/>
  <c r="K66" i="8"/>
  <c r="J65" i="8"/>
  <c r="K65" i="8"/>
  <c r="J64" i="8"/>
  <c r="K64" i="8"/>
  <c r="J63" i="8"/>
  <c r="K63" i="8"/>
  <c r="J62" i="8"/>
  <c r="K62" i="8"/>
  <c r="J61" i="8"/>
  <c r="K61" i="8"/>
  <c r="J60" i="8"/>
  <c r="K60" i="8"/>
  <c r="J59" i="8"/>
  <c r="K59" i="8"/>
  <c r="J58" i="8"/>
  <c r="K58" i="8"/>
  <c r="J57" i="8"/>
  <c r="K57" i="8"/>
  <c r="J56" i="8"/>
  <c r="K56" i="8"/>
  <c r="J55" i="8"/>
  <c r="K55" i="8"/>
  <c r="J54" i="8"/>
  <c r="K54" i="8"/>
  <c r="J53" i="8"/>
  <c r="K53" i="8"/>
  <c r="J52" i="8"/>
  <c r="K52" i="8"/>
  <c r="J51" i="8"/>
  <c r="K51" i="8"/>
  <c r="J50" i="8"/>
  <c r="K50" i="8"/>
  <c r="J49" i="8"/>
  <c r="K49" i="8"/>
  <c r="J48" i="8"/>
  <c r="K48" i="8"/>
  <c r="J47" i="8"/>
  <c r="K47" i="8"/>
  <c r="J46" i="8"/>
  <c r="K46" i="8"/>
  <c r="J45" i="8"/>
  <c r="K45" i="8"/>
  <c r="J44" i="8"/>
  <c r="K44" i="8"/>
  <c r="J43" i="8"/>
  <c r="K43" i="8"/>
  <c r="J42" i="8"/>
  <c r="K42" i="8"/>
  <c r="J41" i="8"/>
  <c r="K41" i="8"/>
  <c r="J40" i="8"/>
  <c r="K40" i="8"/>
  <c r="J39" i="8"/>
  <c r="K39" i="8"/>
  <c r="J38" i="8"/>
  <c r="K38" i="8"/>
  <c r="J37" i="8"/>
  <c r="K37" i="8"/>
  <c r="J36" i="8"/>
  <c r="K36" i="8"/>
  <c r="J35" i="8"/>
  <c r="K35" i="8"/>
  <c r="J34" i="8"/>
  <c r="K34" i="8"/>
  <c r="J33" i="8"/>
  <c r="K33" i="8"/>
  <c r="J32" i="8"/>
  <c r="K32" i="8"/>
  <c r="J31" i="8"/>
  <c r="K31" i="8"/>
  <c r="J30" i="8"/>
  <c r="K30" i="8"/>
  <c r="J29" i="8"/>
  <c r="K29" i="8"/>
  <c r="J28" i="8"/>
  <c r="K28" i="8"/>
  <c r="J27" i="8"/>
  <c r="K27" i="8"/>
  <c r="J26" i="8"/>
  <c r="K26" i="8"/>
  <c r="J25" i="8"/>
  <c r="K25" i="8"/>
  <c r="J24" i="8"/>
  <c r="K24" i="8"/>
  <c r="J23" i="8"/>
  <c r="K23" i="8"/>
  <c r="J22" i="8"/>
  <c r="K22" i="8"/>
  <c r="J21" i="8"/>
  <c r="K21" i="8"/>
  <c r="J20" i="8"/>
  <c r="K20" i="8"/>
  <c r="J19" i="8"/>
  <c r="K19" i="8"/>
  <c r="J18" i="8"/>
  <c r="K18" i="8"/>
  <c r="J17" i="8"/>
  <c r="K17" i="8"/>
  <c r="J16" i="8"/>
  <c r="K16" i="8"/>
  <c r="J15" i="8"/>
  <c r="K15" i="8"/>
  <c r="J14" i="8"/>
  <c r="K14" i="8"/>
  <c r="J13" i="8"/>
  <c r="K13" i="8"/>
  <c r="J12" i="8"/>
  <c r="K12" i="8"/>
  <c r="J11" i="8"/>
  <c r="K11" i="8"/>
  <c r="J10" i="8"/>
  <c r="K10" i="8"/>
  <c r="J9" i="8"/>
  <c r="K9" i="8"/>
  <c r="J8" i="8"/>
  <c r="K8" i="8"/>
  <c r="J7" i="8"/>
  <c r="K7" i="8"/>
  <c r="J6" i="8"/>
  <c r="K6" i="8"/>
  <c r="J5" i="8"/>
  <c r="K5" i="8"/>
  <c r="J4" i="8"/>
  <c r="K4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D62" i="8"/>
  <c r="E62" i="8"/>
  <c r="D63" i="8"/>
  <c r="E63" i="8"/>
  <c r="D64" i="8"/>
  <c r="E64" i="8"/>
  <c r="D65" i="8"/>
  <c r="E65" i="8"/>
  <c r="D66" i="8"/>
  <c r="E66" i="8"/>
  <c r="D67" i="8"/>
  <c r="E67" i="8"/>
  <c r="D68" i="8"/>
  <c r="E68" i="8"/>
  <c r="D69" i="8"/>
  <c r="E69" i="8"/>
  <c r="D70" i="8"/>
  <c r="E70" i="8"/>
  <c r="D71" i="8"/>
  <c r="E71" i="8"/>
  <c r="D72" i="8"/>
  <c r="E72" i="8"/>
  <c r="D73" i="8"/>
  <c r="E73" i="8"/>
  <c r="D74" i="8"/>
  <c r="E74" i="8"/>
  <c r="D75" i="8"/>
  <c r="E75" i="8"/>
  <c r="D76" i="8"/>
  <c r="E76" i="8"/>
  <c r="D77" i="8"/>
  <c r="E77" i="8"/>
  <c r="D78" i="8"/>
  <c r="E78" i="8"/>
  <c r="D79" i="8"/>
  <c r="E79" i="8"/>
  <c r="D80" i="8"/>
  <c r="E80" i="8"/>
  <c r="D81" i="8"/>
  <c r="E81" i="8"/>
  <c r="D82" i="8"/>
  <c r="E82" i="8"/>
  <c r="D83" i="8"/>
  <c r="E83" i="8"/>
  <c r="D84" i="8"/>
  <c r="E84" i="8"/>
  <c r="D85" i="8"/>
  <c r="E85" i="8"/>
  <c r="D86" i="8"/>
  <c r="E86" i="8"/>
  <c r="D87" i="8"/>
  <c r="E87" i="8"/>
  <c r="D88" i="8"/>
  <c r="E88" i="8"/>
  <c r="D89" i="8"/>
  <c r="E89" i="8"/>
  <c r="D90" i="8"/>
  <c r="E90" i="8"/>
  <c r="D91" i="8"/>
  <c r="E91" i="8"/>
  <c r="D92" i="8"/>
  <c r="E92" i="8"/>
  <c r="D93" i="8"/>
  <c r="E93" i="8"/>
  <c r="D94" i="8"/>
  <c r="E94" i="8"/>
  <c r="D95" i="8"/>
  <c r="E95" i="8"/>
  <c r="D96" i="8"/>
  <c r="E96" i="8"/>
  <c r="D97" i="8"/>
  <c r="E97" i="8"/>
  <c r="D98" i="8"/>
  <c r="E98" i="8"/>
  <c r="D99" i="8"/>
  <c r="E99" i="8"/>
  <c r="D100" i="8"/>
  <c r="E100" i="8"/>
  <c r="D101" i="8"/>
  <c r="E101" i="8"/>
  <c r="D102" i="8"/>
  <c r="E102" i="8"/>
  <c r="D103" i="8"/>
  <c r="E103" i="8"/>
  <c r="D104" i="8"/>
  <c r="E104" i="8"/>
  <c r="D105" i="8"/>
  <c r="E105" i="8"/>
  <c r="D106" i="8"/>
  <c r="E106" i="8"/>
  <c r="D107" i="8"/>
  <c r="E107" i="8"/>
  <c r="D108" i="8"/>
  <c r="E108" i="8"/>
  <c r="D109" i="8"/>
  <c r="E109" i="8"/>
  <c r="D110" i="8"/>
  <c r="E110" i="8"/>
  <c r="D111" i="8"/>
  <c r="E111" i="8"/>
  <c r="D112" i="8"/>
  <c r="E112" i="8"/>
  <c r="D113" i="8"/>
  <c r="E113" i="8"/>
  <c r="D114" i="8"/>
  <c r="E114" i="8"/>
  <c r="D115" i="8"/>
  <c r="E115" i="8"/>
  <c r="D116" i="8"/>
  <c r="E116" i="8"/>
  <c r="D117" i="8"/>
  <c r="E117" i="8"/>
  <c r="D118" i="8"/>
  <c r="E118" i="8"/>
  <c r="D119" i="8"/>
  <c r="E119" i="8"/>
  <c r="D120" i="8"/>
  <c r="E120" i="8"/>
  <c r="D121" i="8"/>
  <c r="E121" i="8"/>
  <c r="D122" i="8"/>
  <c r="E122" i="8"/>
  <c r="D123" i="8"/>
  <c r="E123" i="8"/>
  <c r="D124" i="8"/>
  <c r="E124" i="8"/>
  <c r="D125" i="8"/>
  <c r="E125" i="8"/>
  <c r="D126" i="8"/>
  <c r="E126" i="8"/>
  <c r="D127" i="8"/>
  <c r="E127" i="8"/>
  <c r="D128" i="8"/>
  <c r="E128" i="8"/>
  <c r="D129" i="8"/>
  <c r="E129" i="8"/>
  <c r="D130" i="8"/>
  <c r="E130" i="8"/>
  <c r="D131" i="8"/>
  <c r="E131" i="8"/>
  <c r="D132" i="8"/>
  <c r="E132" i="8"/>
  <c r="D133" i="8"/>
  <c r="E133" i="8"/>
  <c r="D134" i="8"/>
  <c r="E134" i="8"/>
  <c r="D135" i="8"/>
  <c r="E135" i="8"/>
  <c r="D136" i="8"/>
  <c r="E136" i="8"/>
  <c r="D137" i="8"/>
  <c r="E137" i="8"/>
  <c r="D138" i="8"/>
  <c r="E138" i="8"/>
  <c r="D139" i="8"/>
  <c r="E139" i="8"/>
  <c r="D140" i="8"/>
  <c r="E140" i="8"/>
  <c r="D141" i="8"/>
  <c r="E141" i="8"/>
  <c r="D142" i="8"/>
  <c r="E142" i="8"/>
  <c r="D143" i="8"/>
  <c r="E143" i="8"/>
  <c r="D144" i="8"/>
  <c r="E144" i="8"/>
  <c r="D145" i="8"/>
  <c r="E145" i="8"/>
  <c r="D146" i="8"/>
  <c r="E146" i="8"/>
  <c r="D147" i="8"/>
  <c r="E147" i="8"/>
  <c r="D148" i="8"/>
  <c r="E148" i="8"/>
  <c r="D149" i="8"/>
  <c r="E149" i="8"/>
  <c r="D150" i="8"/>
  <c r="E150" i="8"/>
  <c r="D151" i="8"/>
  <c r="E151" i="8"/>
  <c r="D152" i="8"/>
  <c r="E152" i="8"/>
  <c r="D153" i="8"/>
  <c r="E153" i="8"/>
  <c r="D154" i="8"/>
  <c r="E154" i="8"/>
  <c r="D155" i="8"/>
  <c r="E155" i="8"/>
  <c r="D156" i="8"/>
  <c r="E156" i="8"/>
  <c r="D157" i="8"/>
  <c r="E157" i="8"/>
  <c r="D158" i="8"/>
  <c r="E158" i="8"/>
  <c r="D159" i="8"/>
  <c r="E159" i="8"/>
  <c r="D160" i="8"/>
  <c r="E160" i="8"/>
  <c r="D161" i="8"/>
  <c r="E161" i="8"/>
  <c r="D162" i="8"/>
  <c r="E162" i="8"/>
  <c r="D163" i="8"/>
  <c r="E163" i="8"/>
  <c r="D164" i="8"/>
  <c r="E164" i="8"/>
  <c r="D165" i="8"/>
  <c r="E165" i="8"/>
  <c r="D166" i="8"/>
  <c r="E166" i="8"/>
  <c r="D167" i="8"/>
  <c r="E167" i="8"/>
  <c r="D168" i="8"/>
  <c r="E168" i="8"/>
  <c r="D169" i="8"/>
  <c r="E169" i="8"/>
  <c r="D170" i="8"/>
  <c r="E170" i="8"/>
  <c r="D171" i="8"/>
  <c r="E171" i="8"/>
  <c r="D172" i="8"/>
  <c r="E172" i="8"/>
  <c r="D173" i="8"/>
  <c r="E173" i="8"/>
  <c r="D174" i="8"/>
  <c r="E174" i="8"/>
  <c r="D175" i="8"/>
  <c r="E175" i="8"/>
  <c r="D176" i="8"/>
  <c r="E176" i="8"/>
  <c r="D177" i="8"/>
  <c r="E177" i="8"/>
  <c r="D178" i="8"/>
  <c r="E178" i="8"/>
  <c r="D179" i="8"/>
  <c r="E179" i="8"/>
  <c r="D180" i="8"/>
  <c r="E180" i="8"/>
  <c r="D181" i="8"/>
  <c r="E181" i="8"/>
  <c r="D182" i="8"/>
  <c r="E182" i="8"/>
  <c r="D183" i="8"/>
  <c r="E183" i="8"/>
  <c r="D184" i="8"/>
  <c r="E184" i="8"/>
  <c r="D185" i="8"/>
  <c r="E185" i="8"/>
  <c r="D186" i="8"/>
  <c r="E186" i="8"/>
  <c r="D187" i="8"/>
  <c r="E187" i="8"/>
  <c r="D188" i="8"/>
  <c r="E188" i="8"/>
  <c r="D189" i="8"/>
  <c r="E189" i="8"/>
  <c r="D190" i="8"/>
  <c r="E190" i="8"/>
  <c r="D191" i="8"/>
  <c r="E191" i="8"/>
  <c r="D192" i="8"/>
  <c r="E192" i="8"/>
  <c r="D193" i="8"/>
  <c r="E193" i="8"/>
  <c r="D194" i="8"/>
  <c r="E194" i="8"/>
  <c r="D195" i="8"/>
  <c r="E195" i="8"/>
  <c r="D196" i="8"/>
  <c r="E196" i="8"/>
  <c r="D197" i="8"/>
  <c r="E197" i="8"/>
  <c r="D198" i="8"/>
  <c r="E198" i="8"/>
  <c r="D199" i="8"/>
  <c r="E199" i="8"/>
  <c r="D200" i="8"/>
  <c r="E200" i="8"/>
  <c r="D201" i="8"/>
  <c r="E201" i="8"/>
  <c r="D202" i="8"/>
  <c r="E202" i="8"/>
  <c r="D203" i="8"/>
  <c r="E203" i="8"/>
  <c r="D204" i="8"/>
  <c r="E204" i="8"/>
  <c r="D205" i="8"/>
  <c r="E205" i="8"/>
  <c r="D206" i="8"/>
  <c r="E206" i="8"/>
  <c r="D207" i="8"/>
  <c r="E207" i="8"/>
  <c r="D208" i="8"/>
  <c r="E208" i="8"/>
  <c r="D209" i="8"/>
  <c r="E209" i="8"/>
  <c r="D210" i="8"/>
  <c r="E210" i="8"/>
  <c r="D211" i="8"/>
  <c r="E211" i="8"/>
  <c r="D212" i="8"/>
  <c r="E212" i="8"/>
  <c r="D213" i="8"/>
  <c r="E213" i="8"/>
  <c r="D214" i="8"/>
  <c r="E214" i="8"/>
  <c r="D215" i="8"/>
  <c r="E215" i="8"/>
  <c r="D216" i="8"/>
  <c r="E216" i="8"/>
  <c r="D217" i="8"/>
  <c r="E217" i="8"/>
  <c r="D218" i="8"/>
  <c r="E218" i="8"/>
  <c r="D219" i="8"/>
  <c r="E219" i="8"/>
  <c r="D220" i="8"/>
  <c r="E220" i="8"/>
  <c r="D221" i="8"/>
  <c r="E221" i="8"/>
  <c r="D222" i="8"/>
  <c r="E222" i="8"/>
  <c r="D223" i="8"/>
  <c r="E223" i="8"/>
  <c r="D224" i="8"/>
  <c r="E224" i="8"/>
  <c r="D225" i="8"/>
  <c r="E225" i="8"/>
  <c r="D226" i="8"/>
  <c r="E226" i="8"/>
  <c r="D227" i="8"/>
  <c r="E227" i="8"/>
  <c r="D228" i="8"/>
  <c r="E228" i="8"/>
  <c r="D229" i="8"/>
  <c r="E229" i="8"/>
  <c r="D230" i="8"/>
  <c r="E230" i="8"/>
  <c r="D231" i="8"/>
  <c r="E231" i="8"/>
  <c r="D232" i="8"/>
  <c r="E232" i="8"/>
  <c r="D233" i="8"/>
  <c r="E233" i="8"/>
  <c r="D234" i="8"/>
  <c r="E234" i="8"/>
  <c r="D235" i="8"/>
  <c r="E235" i="8"/>
  <c r="D236" i="8"/>
  <c r="E236" i="8"/>
  <c r="D237" i="8"/>
  <c r="E237" i="8"/>
  <c r="D238" i="8"/>
  <c r="E238" i="8"/>
  <c r="D239" i="8"/>
  <c r="E239" i="8"/>
  <c r="D240" i="8"/>
  <c r="E240" i="8"/>
  <c r="D241" i="8"/>
  <c r="E241" i="8"/>
  <c r="D242" i="8"/>
  <c r="E242" i="8"/>
  <c r="D243" i="8"/>
  <c r="E243" i="8"/>
  <c r="D244" i="8"/>
  <c r="E244" i="8"/>
  <c r="D245" i="8"/>
  <c r="E245" i="8"/>
  <c r="D246" i="8"/>
  <c r="E246" i="8"/>
  <c r="D247" i="8"/>
  <c r="E247" i="8"/>
  <c r="D248" i="8"/>
  <c r="E248" i="8"/>
  <c r="D249" i="8"/>
  <c r="E249" i="8"/>
  <c r="D250" i="8"/>
  <c r="E250" i="8"/>
  <c r="D251" i="8"/>
  <c r="E251" i="8"/>
  <c r="D252" i="8"/>
  <c r="E252" i="8"/>
  <c r="D253" i="8"/>
  <c r="E253" i="8"/>
  <c r="D254" i="8"/>
  <c r="E254" i="8"/>
  <c r="D255" i="8"/>
  <c r="E255" i="8"/>
  <c r="D256" i="8"/>
  <c r="E256" i="8"/>
  <c r="D257" i="8"/>
  <c r="E257" i="8"/>
  <c r="D258" i="8"/>
  <c r="E258" i="8"/>
  <c r="D259" i="8"/>
  <c r="E259" i="8"/>
  <c r="D260" i="8"/>
  <c r="E260" i="8"/>
  <c r="D261" i="8"/>
  <c r="E261" i="8"/>
  <c r="D262" i="8"/>
  <c r="E262" i="8"/>
  <c r="D263" i="8"/>
  <c r="E263" i="8"/>
  <c r="D264" i="8"/>
  <c r="E264" i="8"/>
  <c r="D265" i="8"/>
  <c r="E265" i="8"/>
  <c r="D266" i="8"/>
  <c r="E266" i="8"/>
  <c r="D267" i="8"/>
  <c r="E267" i="8"/>
  <c r="D268" i="8"/>
  <c r="E268" i="8"/>
  <c r="D269" i="8"/>
  <c r="E269" i="8"/>
  <c r="D270" i="8"/>
  <c r="E270" i="8"/>
  <c r="D271" i="8"/>
  <c r="E271" i="8"/>
  <c r="D272" i="8"/>
  <c r="E272" i="8"/>
  <c r="D273" i="8"/>
  <c r="E273" i="8"/>
  <c r="D274" i="8"/>
  <c r="E274" i="8"/>
  <c r="D275" i="8"/>
  <c r="E275" i="8"/>
  <c r="D276" i="8"/>
  <c r="E276" i="8"/>
  <c r="D277" i="8"/>
  <c r="E277" i="8"/>
  <c r="D278" i="8"/>
  <c r="E278" i="8"/>
  <c r="D279" i="8"/>
  <c r="E279" i="8"/>
  <c r="D280" i="8"/>
  <c r="E280" i="8"/>
  <c r="D281" i="8"/>
  <c r="E281" i="8"/>
  <c r="D282" i="8"/>
  <c r="E282" i="8"/>
  <c r="D283" i="8"/>
  <c r="E283" i="8"/>
  <c r="D284" i="8"/>
  <c r="E284" i="8"/>
  <c r="D285" i="8"/>
  <c r="E285" i="8"/>
  <c r="D286" i="8"/>
  <c r="E286" i="8"/>
  <c r="D287" i="8"/>
  <c r="E287" i="8"/>
  <c r="D288" i="8"/>
  <c r="E288" i="8"/>
  <c r="D289" i="8"/>
  <c r="E289" i="8"/>
  <c r="D290" i="8"/>
  <c r="E290" i="8"/>
  <c r="D291" i="8"/>
  <c r="E291" i="8"/>
  <c r="D292" i="8"/>
  <c r="E292" i="8"/>
  <c r="D293" i="8"/>
  <c r="E293" i="8"/>
  <c r="D294" i="8"/>
  <c r="E294" i="8"/>
  <c r="D295" i="8"/>
  <c r="E295" i="8"/>
  <c r="D296" i="8"/>
  <c r="E296" i="8"/>
  <c r="D297" i="8"/>
  <c r="E297" i="8"/>
  <c r="D298" i="8"/>
  <c r="E298" i="8"/>
  <c r="D299" i="8"/>
  <c r="E299" i="8"/>
  <c r="D300" i="8"/>
  <c r="E300" i="8"/>
  <c r="D301" i="8"/>
  <c r="E301" i="8"/>
  <c r="D302" i="8"/>
  <c r="E302" i="8"/>
  <c r="D303" i="8"/>
  <c r="E303" i="8"/>
  <c r="D304" i="8"/>
  <c r="E304" i="8"/>
  <c r="D305" i="8"/>
  <c r="E305" i="8"/>
  <c r="D306" i="8"/>
  <c r="E306" i="8"/>
  <c r="D307" i="8"/>
  <c r="E307" i="8"/>
  <c r="D308" i="8"/>
  <c r="E308" i="8"/>
  <c r="D309" i="8"/>
  <c r="E309" i="8"/>
  <c r="D310" i="8"/>
  <c r="E310" i="8"/>
  <c r="D311" i="8"/>
  <c r="E311" i="8"/>
  <c r="D312" i="8"/>
  <c r="E312" i="8"/>
  <c r="D313" i="8"/>
  <c r="E313" i="8"/>
  <c r="D314" i="8"/>
  <c r="E314" i="8"/>
  <c r="D315" i="8"/>
  <c r="E315" i="8"/>
  <c r="D316" i="8"/>
  <c r="E316" i="8"/>
  <c r="D317" i="8"/>
  <c r="E317" i="8"/>
  <c r="D318" i="8"/>
  <c r="E318" i="8"/>
  <c r="D319" i="8"/>
  <c r="E319" i="8"/>
  <c r="D320" i="8"/>
  <c r="E320" i="8"/>
  <c r="D321" i="8"/>
  <c r="E321" i="8"/>
  <c r="D322" i="8"/>
  <c r="E322" i="8"/>
  <c r="D323" i="8"/>
  <c r="E323" i="8"/>
  <c r="D324" i="8"/>
  <c r="E324" i="8"/>
  <c r="D325" i="8"/>
  <c r="E325" i="8"/>
  <c r="D326" i="8"/>
  <c r="E326" i="8"/>
  <c r="D327" i="8"/>
  <c r="E327" i="8"/>
  <c r="D328" i="8"/>
  <c r="E328" i="8"/>
  <c r="D329" i="8"/>
  <c r="E329" i="8"/>
  <c r="D330" i="8"/>
  <c r="E330" i="8"/>
  <c r="D331" i="8"/>
  <c r="E331" i="8"/>
  <c r="D332" i="8"/>
  <c r="E332" i="8"/>
  <c r="D333" i="8"/>
  <c r="E333" i="8"/>
  <c r="D334" i="8"/>
  <c r="E334" i="8"/>
  <c r="D335" i="8"/>
  <c r="E335" i="8"/>
  <c r="D336" i="8"/>
  <c r="E336" i="8"/>
  <c r="D337" i="8"/>
  <c r="E337" i="8"/>
  <c r="D338" i="8"/>
  <c r="E338" i="8"/>
  <c r="D339" i="8"/>
  <c r="E339" i="8"/>
  <c r="D340" i="8"/>
  <c r="E340" i="8"/>
  <c r="D341" i="8"/>
  <c r="E341" i="8"/>
  <c r="D342" i="8"/>
  <c r="E342" i="8"/>
  <c r="D343" i="8"/>
  <c r="E343" i="8"/>
  <c r="D344" i="8"/>
  <c r="E344" i="8"/>
  <c r="D345" i="8"/>
  <c r="E345" i="8"/>
  <c r="D346" i="8"/>
  <c r="E346" i="8"/>
  <c r="D347" i="8"/>
  <c r="E347" i="8"/>
  <c r="D348" i="8"/>
  <c r="E348" i="8"/>
  <c r="D349" i="8"/>
  <c r="E349" i="8"/>
  <c r="D350" i="8"/>
  <c r="E350" i="8"/>
  <c r="D351" i="8"/>
  <c r="E351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28" i="8"/>
  <c r="G28" i="8"/>
  <c r="F29" i="8"/>
  <c r="G29" i="8"/>
  <c r="F30" i="8"/>
  <c r="G30" i="8"/>
  <c r="F31" i="8"/>
  <c r="G31" i="8"/>
  <c r="F32" i="8"/>
  <c r="G32" i="8"/>
  <c r="F33" i="8"/>
  <c r="G33" i="8"/>
  <c r="F34" i="8"/>
  <c r="G34" i="8"/>
  <c r="F35" i="8"/>
  <c r="G35" i="8"/>
  <c r="F36" i="8"/>
  <c r="G36" i="8"/>
  <c r="F37" i="8"/>
  <c r="G37" i="8"/>
  <c r="F38" i="8"/>
  <c r="G38" i="8"/>
  <c r="F39" i="8"/>
  <c r="G39" i="8"/>
  <c r="F40" i="8"/>
  <c r="G40" i="8"/>
  <c r="F41" i="8"/>
  <c r="G41" i="8"/>
  <c r="F42" i="8"/>
  <c r="G42" i="8"/>
  <c r="F43" i="8"/>
  <c r="G43" i="8"/>
  <c r="F44" i="8"/>
  <c r="G44" i="8"/>
  <c r="F45" i="8"/>
  <c r="G45" i="8"/>
  <c r="F46" i="8"/>
  <c r="G46" i="8"/>
  <c r="F47" i="8"/>
  <c r="G47" i="8"/>
  <c r="F48" i="8"/>
  <c r="G48" i="8"/>
  <c r="F49" i="8"/>
  <c r="G49" i="8"/>
  <c r="F50" i="8"/>
  <c r="G50" i="8"/>
  <c r="F51" i="8"/>
  <c r="G51" i="8"/>
  <c r="F52" i="8"/>
  <c r="G52" i="8"/>
  <c r="F53" i="8"/>
  <c r="G53" i="8"/>
  <c r="F54" i="8"/>
  <c r="G54" i="8"/>
  <c r="F55" i="8"/>
  <c r="G55" i="8"/>
  <c r="F56" i="8"/>
  <c r="G56" i="8"/>
  <c r="F57" i="8"/>
  <c r="G57" i="8"/>
  <c r="F58" i="8"/>
  <c r="G58" i="8"/>
  <c r="F59" i="8"/>
  <c r="G59" i="8"/>
  <c r="F60" i="8"/>
  <c r="G60" i="8"/>
  <c r="F61" i="8"/>
  <c r="G61" i="8"/>
  <c r="F62" i="8"/>
  <c r="G62" i="8"/>
  <c r="F63" i="8"/>
  <c r="G63" i="8"/>
  <c r="F64" i="8"/>
  <c r="G64" i="8"/>
  <c r="F65" i="8"/>
  <c r="G65" i="8"/>
  <c r="F66" i="8"/>
  <c r="G66" i="8"/>
  <c r="F67" i="8"/>
  <c r="G67" i="8"/>
  <c r="F68" i="8"/>
  <c r="G68" i="8"/>
  <c r="F69" i="8"/>
  <c r="G69" i="8"/>
  <c r="F70" i="8"/>
  <c r="G70" i="8"/>
  <c r="F71" i="8"/>
  <c r="G71" i="8"/>
  <c r="F72" i="8"/>
  <c r="G72" i="8"/>
  <c r="F73" i="8"/>
  <c r="G73" i="8"/>
  <c r="F74" i="8"/>
  <c r="G74" i="8"/>
  <c r="F75" i="8"/>
  <c r="G75" i="8"/>
  <c r="F76" i="8"/>
  <c r="G76" i="8"/>
  <c r="F77" i="8"/>
  <c r="G77" i="8"/>
  <c r="F78" i="8"/>
  <c r="G78" i="8"/>
  <c r="F79" i="8"/>
  <c r="G79" i="8"/>
  <c r="F80" i="8"/>
  <c r="G80" i="8"/>
  <c r="F81" i="8"/>
  <c r="G81" i="8"/>
  <c r="F82" i="8"/>
  <c r="G82" i="8"/>
  <c r="F83" i="8"/>
  <c r="G83" i="8"/>
  <c r="F84" i="8"/>
  <c r="G84" i="8"/>
  <c r="F85" i="8"/>
  <c r="G85" i="8"/>
  <c r="F86" i="8"/>
  <c r="G86" i="8"/>
  <c r="F87" i="8"/>
  <c r="G87" i="8"/>
  <c r="F88" i="8"/>
  <c r="G88" i="8"/>
  <c r="F89" i="8"/>
  <c r="G89" i="8"/>
  <c r="F90" i="8"/>
  <c r="G90" i="8"/>
  <c r="F91" i="8"/>
  <c r="G91" i="8"/>
  <c r="F92" i="8"/>
  <c r="G92" i="8"/>
  <c r="F93" i="8"/>
  <c r="G93" i="8"/>
  <c r="F94" i="8"/>
  <c r="G94" i="8"/>
  <c r="F95" i="8"/>
  <c r="G95" i="8"/>
  <c r="F96" i="8"/>
  <c r="G96" i="8"/>
  <c r="F97" i="8"/>
  <c r="G97" i="8"/>
  <c r="F98" i="8"/>
  <c r="G98" i="8"/>
  <c r="F99" i="8"/>
  <c r="G99" i="8"/>
  <c r="F100" i="8"/>
  <c r="G100" i="8"/>
  <c r="F101" i="8"/>
  <c r="G101" i="8"/>
  <c r="F102" i="8"/>
  <c r="G102" i="8"/>
  <c r="F103" i="8"/>
  <c r="G103" i="8"/>
  <c r="F104" i="8"/>
  <c r="G104" i="8"/>
  <c r="F105" i="8"/>
  <c r="G105" i="8"/>
  <c r="F106" i="8"/>
  <c r="G106" i="8"/>
  <c r="F107" i="8"/>
  <c r="G107" i="8"/>
  <c r="F108" i="8"/>
  <c r="G108" i="8"/>
  <c r="F109" i="8"/>
  <c r="G109" i="8"/>
  <c r="F110" i="8"/>
  <c r="G110" i="8"/>
  <c r="F111" i="8"/>
  <c r="G111" i="8"/>
  <c r="F112" i="8"/>
  <c r="G112" i="8"/>
  <c r="F113" i="8"/>
  <c r="G113" i="8"/>
  <c r="F114" i="8"/>
  <c r="G114" i="8"/>
  <c r="F115" i="8"/>
  <c r="G115" i="8"/>
  <c r="F116" i="8"/>
  <c r="G116" i="8"/>
  <c r="F117" i="8"/>
  <c r="G117" i="8"/>
  <c r="F118" i="8"/>
  <c r="G118" i="8"/>
  <c r="F119" i="8"/>
  <c r="G119" i="8"/>
  <c r="F120" i="8"/>
  <c r="G120" i="8"/>
  <c r="F121" i="8"/>
  <c r="G121" i="8"/>
  <c r="F122" i="8"/>
  <c r="G122" i="8"/>
  <c r="F123" i="8"/>
  <c r="G123" i="8"/>
  <c r="F124" i="8"/>
  <c r="G124" i="8"/>
  <c r="F125" i="8"/>
  <c r="G125" i="8"/>
  <c r="F126" i="8"/>
  <c r="G126" i="8"/>
  <c r="F127" i="8"/>
  <c r="G127" i="8"/>
  <c r="F128" i="8"/>
  <c r="G128" i="8"/>
  <c r="F129" i="8"/>
  <c r="G129" i="8"/>
  <c r="F130" i="8"/>
  <c r="G130" i="8"/>
  <c r="F131" i="8"/>
  <c r="G131" i="8"/>
  <c r="F132" i="8"/>
  <c r="G132" i="8"/>
  <c r="F133" i="8"/>
  <c r="G133" i="8"/>
  <c r="F134" i="8"/>
  <c r="G134" i="8"/>
  <c r="F135" i="8"/>
  <c r="G135" i="8"/>
  <c r="F136" i="8"/>
  <c r="G136" i="8"/>
  <c r="F137" i="8"/>
  <c r="G137" i="8"/>
  <c r="F138" i="8"/>
  <c r="G138" i="8"/>
  <c r="F139" i="8"/>
  <c r="G139" i="8"/>
  <c r="F140" i="8"/>
  <c r="G140" i="8"/>
  <c r="F141" i="8"/>
  <c r="G141" i="8"/>
  <c r="F142" i="8"/>
  <c r="G142" i="8"/>
  <c r="F143" i="8"/>
  <c r="G143" i="8"/>
  <c r="F144" i="8"/>
  <c r="G144" i="8"/>
  <c r="F145" i="8"/>
  <c r="G145" i="8"/>
  <c r="F146" i="8"/>
  <c r="G146" i="8"/>
  <c r="F147" i="8"/>
  <c r="G147" i="8"/>
  <c r="F148" i="8"/>
  <c r="G148" i="8"/>
  <c r="F149" i="8"/>
  <c r="G149" i="8"/>
  <c r="F150" i="8"/>
  <c r="G150" i="8"/>
  <c r="F151" i="8"/>
  <c r="G151" i="8"/>
  <c r="F152" i="8"/>
  <c r="G152" i="8"/>
  <c r="F153" i="8"/>
  <c r="G153" i="8"/>
  <c r="F154" i="8"/>
  <c r="G154" i="8"/>
  <c r="F155" i="8"/>
  <c r="G155" i="8"/>
  <c r="F156" i="8"/>
  <c r="G156" i="8"/>
  <c r="F157" i="8"/>
  <c r="G157" i="8"/>
  <c r="F158" i="8"/>
  <c r="G158" i="8"/>
  <c r="F159" i="8"/>
  <c r="G159" i="8"/>
  <c r="F160" i="8"/>
  <c r="G160" i="8"/>
  <c r="F161" i="8"/>
  <c r="G161" i="8"/>
  <c r="F162" i="8"/>
  <c r="G162" i="8"/>
  <c r="F163" i="8"/>
  <c r="G163" i="8"/>
  <c r="F164" i="8"/>
  <c r="G164" i="8"/>
  <c r="F165" i="8"/>
  <c r="G165" i="8"/>
  <c r="F166" i="8"/>
  <c r="G166" i="8"/>
  <c r="F167" i="8"/>
  <c r="G167" i="8"/>
  <c r="F168" i="8"/>
  <c r="G168" i="8"/>
  <c r="F169" i="8"/>
  <c r="G169" i="8"/>
  <c r="F170" i="8"/>
  <c r="G170" i="8"/>
  <c r="F171" i="8"/>
  <c r="G171" i="8"/>
  <c r="F172" i="8"/>
  <c r="G172" i="8"/>
  <c r="F173" i="8"/>
  <c r="G173" i="8"/>
  <c r="F174" i="8"/>
  <c r="G174" i="8"/>
  <c r="F175" i="8"/>
  <c r="G175" i="8"/>
  <c r="F176" i="8"/>
  <c r="G176" i="8"/>
  <c r="F177" i="8"/>
  <c r="G177" i="8"/>
  <c r="F178" i="8"/>
  <c r="G178" i="8"/>
  <c r="F179" i="8"/>
  <c r="G179" i="8"/>
  <c r="F180" i="8"/>
  <c r="G180" i="8"/>
  <c r="F181" i="8"/>
  <c r="G181" i="8"/>
  <c r="F182" i="8"/>
  <c r="G182" i="8"/>
  <c r="F183" i="8"/>
  <c r="G183" i="8"/>
  <c r="F184" i="8"/>
  <c r="G184" i="8"/>
  <c r="F185" i="8"/>
  <c r="G185" i="8"/>
  <c r="F186" i="8"/>
  <c r="G186" i="8"/>
  <c r="F187" i="8"/>
  <c r="G187" i="8"/>
  <c r="F188" i="8"/>
  <c r="G188" i="8"/>
  <c r="F189" i="8"/>
  <c r="G189" i="8"/>
  <c r="F190" i="8"/>
  <c r="G190" i="8"/>
  <c r="F191" i="8"/>
  <c r="G191" i="8"/>
  <c r="F192" i="8"/>
  <c r="G192" i="8"/>
  <c r="F193" i="8"/>
  <c r="G193" i="8"/>
  <c r="F194" i="8"/>
  <c r="G194" i="8"/>
  <c r="F195" i="8"/>
  <c r="G195" i="8"/>
  <c r="F196" i="8"/>
  <c r="G196" i="8"/>
  <c r="F197" i="8"/>
  <c r="G197" i="8"/>
  <c r="F198" i="8"/>
  <c r="G198" i="8"/>
  <c r="F199" i="8"/>
  <c r="G199" i="8"/>
  <c r="F200" i="8"/>
  <c r="G200" i="8"/>
  <c r="F201" i="8"/>
  <c r="G201" i="8"/>
  <c r="F202" i="8"/>
  <c r="G202" i="8"/>
  <c r="F203" i="8"/>
  <c r="G203" i="8"/>
  <c r="F204" i="8"/>
  <c r="G204" i="8"/>
  <c r="F205" i="8"/>
  <c r="G205" i="8"/>
  <c r="F206" i="8"/>
  <c r="G206" i="8"/>
  <c r="F207" i="8"/>
  <c r="G207" i="8"/>
  <c r="F208" i="8"/>
  <c r="G208" i="8"/>
  <c r="F209" i="8"/>
  <c r="G209" i="8"/>
  <c r="F210" i="8"/>
  <c r="G210" i="8"/>
  <c r="F211" i="8"/>
  <c r="G211" i="8"/>
  <c r="F212" i="8"/>
  <c r="G212" i="8"/>
  <c r="F213" i="8"/>
  <c r="G213" i="8"/>
  <c r="F214" i="8"/>
  <c r="G214" i="8"/>
  <c r="F215" i="8"/>
  <c r="G215" i="8"/>
  <c r="F216" i="8"/>
  <c r="G216" i="8"/>
  <c r="F217" i="8"/>
  <c r="G217" i="8"/>
  <c r="F218" i="8"/>
  <c r="G218" i="8"/>
  <c r="F219" i="8"/>
  <c r="G219" i="8"/>
  <c r="F220" i="8"/>
  <c r="G220" i="8"/>
  <c r="F221" i="8"/>
  <c r="G221" i="8"/>
  <c r="F222" i="8"/>
  <c r="G222" i="8"/>
  <c r="F223" i="8"/>
  <c r="G223" i="8"/>
  <c r="F224" i="8"/>
  <c r="G224" i="8"/>
  <c r="F225" i="8"/>
  <c r="G225" i="8"/>
  <c r="F226" i="8"/>
  <c r="G226" i="8"/>
  <c r="F227" i="8"/>
  <c r="G227" i="8"/>
  <c r="F228" i="8"/>
  <c r="G228" i="8"/>
  <c r="F229" i="8"/>
  <c r="G229" i="8"/>
  <c r="F230" i="8"/>
  <c r="G230" i="8"/>
  <c r="F231" i="8"/>
  <c r="G231" i="8"/>
  <c r="F232" i="8"/>
  <c r="G232" i="8"/>
  <c r="F233" i="8"/>
  <c r="G233" i="8"/>
  <c r="F234" i="8"/>
  <c r="G234" i="8"/>
  <c r="F235" i="8"/>
  <c r="G235" i="8"/>
  <c r="F236" i="8"/>
  <c r="G236" i="8"/>
  <c r="F237" i="8"/>
  <c r="G237" i="8"/>
  <c r="F238" i="8"/>
  <c r="G238" i="8"/>
  <c r="F239" i="8"/>
  <c r="G239" i="8"/>
  <c r="F240" i="8"/>
  <c r="G240" i="8"/>
  <c r="F241" i="8"/>
  <c r="G241" i="8"/>
  <c r="F242" i="8"/>
  <c r="G242" i="8"/>
  <c r="F243" i="8"/>
  <c r="G243" i="8"/>
  <c r="F244" i="8"/>
  <c r="G244" i="8"/>
  <c r="F245" i="8"/>
  <c r="G245" i="8"/>
  <c r="F246" i="8"/>
  <c r="G246" i="8"/>
  <c r="F247" i="8"/>
  <c r="G247" i="8"/>
  <c r="F248" i="8"/>
  <c r="G248" i="8"/>
  <c r="F249" i="8"/>
  <c r="G249" i="8"/>
  <c r="F250" i="8"/>
  <c r="G250" i="8"/>
  <c r="F251" i="8"/>
  <c r="G251" i="8"/>
  <c r="F252" i="8"/>
  <c r="G252" i="8"/>
  <c r="F253" i="8"/>
  <c r="G253" i="8"/>
  <c r="F254" i="8"/>
  <c r="G254" i="8"/>
  <c r="F255" i="8"/>
  <c r="G255" i="8"/>
  <c r="F256" i="8"/>
  <c r="G256" i="8"/>
  <c r="F257" i="8"/>
  <c r="G257" i="8"/>
  <c r="F258" i="8"/>
  <c r="G258" i="8"/>
  <c r="F259" i="8"/>
  <c r="G259" i="8"/>
  <c r="F260" i="8"/>
  <c r="G260" i="8"/>
  <c r="F261" i="8"/>
  <c r="G261" i="8"/>
  <c r="F262" i="8"/>
  <c r="G262" i="8"/>
  <c r="F263" i="8"/>
  <c r="G263" i="8"/>
  <c r="F264" i="8"/>
  <c r="G264" i="8"/>
  <c r="F265" i="8"/>
  <c r="G265" i="8"/>
  <c r="F266" i="8"/>
  <c r="G266" i="8"/>
  <c r="F267" i="8"/>
  <c r="G267" i="8"/>
  <c r="F268" i="8"/>
  <c r="G268" i="8"/>
  <c r="F269" i="8"/>
  <c r="G269" i="8"/>
  <c r="F270" i="8"/>
  <c r="G270" i="8"/>
  <c r="F271" i="8"/>
  <c r="G271" i="8"/>
  <c r="F272" i="8"/>
  <c r="G272" i="8"/>
  <c r="F273" i="8"/>
  <c r="G273" i="8"/>
  <c r="F274" i="8"/>
  <c r="G274" i="8"/>
  <c r="F275" i="8"/>
  <c r="G275" i="8"/>
  <c r="F276" i="8"/>
  <c r="G276" i="8"/>
  <c r="F277" i="8"/>
  <c r="G277" i="8"/>
  <c r="F278" i="8"/>
  <c r="G278" i="8"/>
  <c r="F279" i="8"/>
  <c r="G279" i="8"/>
  <c r="F280" i="8"/>
  <c r="G280" i="8"/>
  <c r="F281" i="8"/>
  <c r="G281" i="8"/>
  <c r="F282" i="8"/>
  <c r="G282" i="8"/>
  <c r="F283" i="8"/>
  <c r="G283" i="8"/>
  <c r="F284" i="8"/>
  <c r="G284" i="8"/>
  <c r="F285" i="8"/>
  <c r="G285" i="8"/>
  <c r="F286" i="8"/>
  <c r="G286" i="8"/>
  <c r="F287" i="8"/>
  <c r="G287" i="8"/>
  <c r="F288" i="8"/>
  <c r="G288" i="8"/>
  <c r="F289" i="8"/>
  <c r="G289" i="8"/>
  <c r="F290" i="8"/>
  <c r="G290" i="8"/>
  <c r="F291" i="8"/>
  <c r="G291" i="8"/>
  <c r="F292" i="8"/>
  <c r="G292" i="8"/>
  <c r="F293" i="8"/>
  <c r="G293" i="8"/>
  <c r="F294" i="8"/>
  <c r="G294" i="8"/>
  <c r="F295" i="8"/>
  <c r="G295" i="8"/>
  <c r="F296" i="8"/>
  <c r="G296" i="8"/>
  <c r="F297" i="8"/>
  <c r="G297" i="8"/>
  <c r="F298" i="8"/>
  <c r="G298" i="8"/>
  <c r="F299" i="8"/>
  <c r="G299" i="8"/>
  <c r="F300" i="8"/>
  <c r="G300" i="8"/>
  <c r="F301" i="8"/>
  <c r="G301" i="8"/>
  <c r="F302" i="8"/>
  <c r="G302" i="8"/>
  <c r="F303" i="8"/>
  <c r="G303" i="8"/>
  <c r="F304" i="8"/>
  <c r="G304" i="8"/>
  <c r="F305" i="8"/>
  <c r="G305" i="8"/>
  <c r="F306" i="8"/>
  <c r="G306" i="8"/>
  <c r="F307" i="8"/>
  <c r="G307" i="8"/>
  <c r="F308" i="8"/>
  <c r="G308" i="8"/>
  <c r="F309" i="8"/>
  <c r="G309" i="8"/>
  <c r="F310" i="8"/>
  <c r="G310" i="8"/>
  <c r="F311" i="8"/>
  <c r="G311" i="8"/>
  <c r="F312" i="8"/>
  <c r="G312" i="8"/>
  <c r="F313" i="8"/>
  <c r="G313" i="8"/>
  <c r="F314" i="8"/>
  <c r="G314" i="8"/>
  <c r="F315" i="8"/>
  <c r="G315" i="8"/>
  <c r="F316" i="8"/>
  <c r="G316" i="8"/>
  <c r="F317" i="8"/>
  <c r="G317" i="8"/>
  <c r="F318" i="8"/>
  <c r="G318" i="8"/>
  <c r="F319" i="8"/>
  <c r="G319" i="8"/>
  <c r="F320" i="8"/>
  <c r="G320" i="8"/>
  <c r="F321" i="8"/>
  <c r="G321" i="8"/>
  <c r="F322" i="8"/>
  <c r="G322" i="8"/>
  <c r="F323" i="8"/>
  <c r="G323" i="8"/>
  <c r="F324" i="8"/>
  <c r="G324" i="8"/>
  <c r="F325" i="8"/>
  <c r="G325" i="8"/>
  <c r="F326" i="8"/>
  <c r="G326" i="8"/>
  <c r="F327" i="8"/>
  <c r="G327" i="8"/>
  <c r="F328" i="8"/>
  <c r="G328" i="8"/>
  <c r="F329" i="8"/>
  <c r="G329" i="8"/>
  <c r="F330" i="8"/>
  <c r="G330" i="8"/>
  <c r="F331" i="8"/>
  <c r="G331" i="8"/>
  <c r="F332" i="8"/>
  <c r="G332" i="8"/>
  <c r="F333" i="8"/>
  <c r="G333" i="8"/>
  <c r="F334" i="8"/>
  <c r="G334" i="8"/>
  <c r="F335" i="8"/>
  <c r="G335" i="8"/>
  <c r="F336" i="8"/>
  <c r="G336" i="8"/>
  <c r="F337" i="8"/>
  <c r="G337" i="8"/>
  <c r="F338" i="8"/>
  <c r="G338" i="8"/>
  <c r="F339" i="8"/>
  <c r="G339" i="8"/>
  <c r="F340" i="8"/>
  <c r="G340" i="8"/>
  <c r="F341" i="8"/>
  <c r="G341" i="8"/>
  <c r="F342" i="8"/>
  <c r="G342" i="8"/>
  <c r="F343" i="8"/>
  <c r="G343" i="8"/>
  <c r="F344" i="8"/>
  <c r="G344" i="8"/>
  <c r="F345" i="8"/>
  <c r="G345" i="8"/>
  <c r="F346" i="8"/>
  <c r="G346" i="8"/>
  <c r="F347" i="8"/>
  <c r="G347" i="8"/>
  <c r="F348" i="8"/>
  <c r="G348" i="8"/>
  <c r="F349" i="8"/>
  <c r="G349" i="8"/>
  <c r="F350" i="8"/>
  <c r="G350" i="8"/>
  <c r="F351" i="8"/>
  <c r="G351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D27" i="9" s="1"/>
  <c r="B27" i="9"/>
  <c r="E27" i="9" s="1"/>
  <c r="A28" i="9"/>
  <c r="D28" i="9" s="1"/>
  <c r="B28" i="9"/>
  <c r="E28" i="9" s="1"/>
  <c r="A29" i="9"/>
  <c r="D29" i="9" s="1"/>
  <c r="B29" i="9"/>
  <c r="E29" i="9" s="1"/>
  <c r="A30" i="9"/>
  <c r="D30" i="9" s="1"/>
  <c r="B30" i="9"/>
  <c r="E30" i="9" s="1"/>
  <c r="A31" i="9"/>
  <c r="D31" i="9" s="1"/>
  <c r="B31" i="9"/>
  <c r="E31" i="9" s="1"/>
  <c r="A32" i="9"/>
  <c r="D32" i="9" s="1"/>
  <c r="B32" i="9"/>
  <c r="E32" i="9" s="1"/>
  <c r="A33" i="9"/>
  <c r="D33" i="9" s="1"/>
  <c r="B33" i="9"/>
  <c r="E33" i="9" s="1"/>
  <c r="A34" i="9"/>
  <c r="D34" i="9" s="1"/>
  <c r="B34" i="9"/>
  <c r="E34" i="9" s="1"/>
  <c r="A35" i="9"/>
  <c r="D35" i="9" s="1"/>
  <c r="B35" i="9"/>
  <c r="E35" i="9" s="1"/>
  <c r="A36" i="9"/>
  <c r="D36" i="9" s="1"/>
  <c r="B36" i="9"/>
  <c r="E36" i="9" s="1"/>
  <c r="A37" i="9"/>
  <c r="D37" i="9" s="1"/>
  <c r="B37" i="9"/>
  <c r="E37" i="9" s="1"/>
  <c r="A38" i="9"/>
  <c r="D38" i="9" s="1"/>
  <c r="B38" i="9"/>
  <c r="E38" i="9" s="1"/>
  <c r="A39" i="9"/>
  <c r="D39" i="9" s="1"/>
  <c r="B39" i="9"/>
  <c r="E39" i="9" s="1"/>
  <c r="A40" i="9"/>
  <c r="D40" i="9" s="1"/>
  <c r="B40" i="9"/>
  <c r="E40" i="9" s="1"/>
  <c r="A41" i="9"/>
  <c r="D41" i="9" s="1"/>
  <c r="B41" i="9"/>
  <c r="E41" i="9" s="1"/>
  <c r="A42" i="9"/>
  <c r="D42" i="9" s="1"/>
  <c r="B42" i="9"/>
  <c r="E42" i="9" s="1"/>
  <c r="A43" i="9"/>
  <c r="D43" i="9" s="1"/>
  <c r="B43" i="9"/>
  <c r="E43" i="9" s="1"/>
  <c r="A44" i="9"/>
  <c r="D44" i="9" s="1"/>
  <c r="B44" i="9"/>
  <c r="E44" i="9" s="1"/>
  <c r="A45" i="9"/>
  <c r="D45" i="9" s="1"/>
  <c r="B45" i="9"/>
  <c r="E45" i="9" s="1"/>
  <c r="A46" i="9"/>
  <c r="D46" i="9" s="1"/>
  <c r="B46" i="9"/>
  <c r="E46" i="9" s="1"/>
  <c r="A47" i="9"/>
  <c r="D47" i="9" s="1"/>
  <c r="B47" i="9"/>
  <c r="E47" i="9" s="1"/>
  <c r="A48" i="9"/>
  <c r="D48" i="9" s="1"/>
  <c r="B48" i="9"/>
  <c r="E48" i="9" s="1"/>
  <c r="A49" i="9"/>
  <c r="D49" i="9" s="1"/>
  <c r="B49" i="9"/>
  <c r="E49" i="9" s="1"/>
  <c r="A50" i="9"/>
  <c r="B50" i="9"/>
  <c r="E50" i="9" s="1"/>
  <c r="A51" i="9"/>
  <c r="D51" i="9" s="1"/>
  <c r="B51" i="9"/>
  <c r="E51" i="9" s="1"/>
  <c r="A52" i="9"/>
  <c r="D52" i="9" s="1"/>
  <c r="B52" i="9"/>
  <c r="E52" i="9" s="1"/>
  <c r="A53" i="9"/>
  <c r="D53" i="9" s="1"/>
  <c r="B53" i="9"/>
  <c r="E53" i="9" s="1"/>
  <c r="A54" i="9"/>
  <c r="D54" i="9" s="1"/>
  <c r="B54" i="9"/>
  <c r="E54" i="9" s="1"/>
  <c r="A55" i="9"/>
  <c r="D55" i="9" s="1"/>
  <c r="B55" i="9"/>
  <c r="E55" i="9" s="1"/>
  <c r="A56" i="9"/>
  <c r="D56" i="9" s="1"/>
  <c r="B56" i="9"/>
  <c r="E56" i="9" s="1"/>
  <c r="A57" i="9"/>
  <c r="D57" i="9" s="1"/>
  <c r="B57" i="9"/>
  <c r="E57" i="9" s="1"/>
  <c r="A58" i="9"/>
  <c r="D58" i="9" s="1"/>
  <c r="B58" i="9"/>
  <c r="E58" i="9" s="1"/>
  <c r="A59" i="9"/>
  <c r="D59" i="9" s="1"/>
  <c r="B59" i="9"/>
  <c r="E59" i="9" s="1"/>
  <c r="A60" i="9"/>
  <c r="D60" i="9" s="1"/>
  <c r="B60" i="9"/>
  <c r="E60" i="9" s="1"/>
  <c r="A61" i="9"/>
  <c r="D61" i="9" s="1"/>
  <c r="B61" i="9"/>
  <c r="E61" i="9" s="1"/>
  <c r="A62" i="9"/>
  <c r="D62" i="9" s="1"/>
  <c r="B62" i="9"/>
  <c r="E62" i="9" s="1"/>
  <c r="A63" i="9"/>
  <c r="D63" i="9" s="1"/>
  <c r="B63" i="9"/>
  <c r="E63" i="9" s="1"/>
  <c r="A64" i="9"/>
  <c r="D64" i="9" s="1"/>
  <c r="B64" i="9"/>
  <c r="E64" i="9" s="1"/>
  <c r="A65" i="9"/>
  <c r="D65" i="9" s="1"/>
  <c r="B65" i="9"/>
  <c r="E65" i="9" s="1"/>
  <c r="A66" i="9"/>
  <c r="B66" i="9"/>
  <c r="E66" i="9" s="1"/>
  <c r="A67" i="9"/>
  <c r="D67" i="9" s="1"/>
  <c r="B67" i="9"/>
  <c r="E67" i="9" s="1"/>
  <c r="A68" i="9"/>
  <c r="D68" i="9" s="1"/>
  <c r="B68" i="9"/>
  <c r="E68" i="9" s="1"/>
  <c r="A69" i="9"/>
  <c r="D69" i="9" s="1"/>
  <c r="B69" i="9"/>
  <c r="E69" i="9" s="1"/>
  <c r="A70" i="9"/>
  <c r="D70" i="9" s="1"/>
  <c r="B70" i="9"/>
  <c r="E70" i="9" s="1"/>
  <c r="A71" i="9"/>
  <c r="D71" i="9" s="1"/>
  <c r="B71" i="9"/>
  <c r="E71" i="9" s="1"/>
  <c r="A72" i="9"/>
  <c r="D72" i="9" s="1"/>
  <c r="B72" i="9"/>
  <c r="E72" i="9" s="1"/>
  <c r="A73" i="9"/>
  <c r="D73" i="9" s="1"/>
  <c r="B73" i="9"/>
  <c r="E73" i="9" s="1"/>
  <c r="A74" i="9"/>
  <c r="D74" i="9" s="1"/>
  <c r="B74" i="9"/>
  <c r="E74" i="9" s="1"/>
  <c r="A75" i="9"/>
  <c r="D75" i="9" s="1"/>
  <c r="B75" i="9"/>
  <c r="E75" i="9" s="1"/>
  <c r="A76" i="9"/>
  <c r="D76" i="9" s="1"/>
  <c r="B76" i="9"/>
  <c r="E76" i="9" s="1"/>
  <c r="A77" i="9"/>
  <c r="D77" i="9" s="1"/>
  <c r="B77" i="9"/>
  <c r="E77" i="9" s="1"/>
  <c r="A78" i="9"/>
  <c r="D78" i="9" s="1"/>
  <c r="B78" i="9"/>
  <c r="E78" i="9" s="1"/>
  <c r="A79" i="9"/>
  <c r="D79" i="9" s="1"/>
  <c r="B79" i="9"/>
  <c r="E79" i="9" s="1"/>
  <c r="A80" i="9"/>
  <c r="D80" i="9" s="1"/>
  <c r="B80" i="9"/>
  <c r="E80" i="9" s="1"/>
  <c r="A81" i="9"/>
  <c r="D81" i="9" s="1"/>
  <c r="B81" i="9"/>
  <c r="E81" i="9" s="1"/>
  <c r="A82" i="9"/>
  <c r="B82" i="9"/>
  <c r="E82" i="9" s="1"/>
  <c r="A83" i="9"/>
  <c r="D83" i="9" s="1"/>
  <c r="B83" i="9"/>
  <c r="E83" i="9" s="1"/>
  <c r="A84" i="9"/>
  <c r="D84" i="9" s="1"/>
  <c r="B84" i="9"/>
  <c r="E84" i="9" s="1"/>
  <c r="A85" i="9"/>
  <c r="D85" i="9" s="1"/>
  <c r="B85" i="9"/>
  <c r="E85" i="9" s="1"/>
  <c r="A86" i="9"/>
  <c r="D86" i="9" s="1"/>
  <c r="B86" i="9"/>
  <c r="E86" i="9" s="1"/>
  <c r="A87" i="9"/>
  <c r="D87" i="9" s="1"/>
  <c r="B87" i="9"/>
  <c r="E87" i="9" s="1"/>
  <c r="A88" i="9"/>
  <c r="D88" i="9" s="1"/>
  <c r="B88" i="9"/>
  <c r="E88" i="9" s="1"/>
  <c r="A89" i="9"/>
  <c r="D89" i="9" s="1"/>
  <c r="B89" i="9"/>
  <c r="E89" i="9" s="1"/>
  <c r="A90" i="9"/>
  <c r="D90" i="9" s="1"/>
  <c r="B90" i="9"/>
  <c r="E90" i="9" s="1"/>
  <c r="A91" i="9"/>
  <c r="D91" i="9" s="1"/>
  <c r="B91" i="9"/>
  <c r="E91" i="9" s="1"/>
  <c r="A92" i="9"/>
  <c r="D92" i="9" s="1"/>
  <c r="B92" i="9"/>
  <c r="E92" i="9" s="1"/>
  <c r="A93" i="9"/>
  <c r="D93" i="9" s="1"/>
  <c r="B93" i="9"/>
  <c r="E93" i="9" s="1"/>
  <c r="A94" i="9"/>
  <c r="D94" i="9" s="1"/>
  <c r="B94" i="9"/>
  <c r="E94" i="9" s="1"/>
  <c r="A95" i="9"/>
  <c r="D95" i="9" s="1"/>
  <c r="B95" i="9"/>
  <c r="E95" i="9" s="1"/>
  <c r="A96" i="9"/>
  <c r="D96" i="9" s="1"/>
  <c r="B96" i="9"/>
  <c r="E96" i="9" s="1"/>
  <c r="A97" i="9"/>
  <c r="D97" i="9" s="1"/>
  <c r="B97" i="9"/>
  <c r="E97" i="9" s="1"/>
  <c r="A98" i="9"/>
  <c r="B98" i="9"/>
  <c r="E98" i="9" s="1"/>
  <c r="A99" i="9"/>
  <c r="D99" i="9" s="1"/>
  <c r="B99" i="9"/>
  <c r="E99" i="9" s="1"/>
  <c r="A100" i="9"/>
  <c r="D100" i="9" s="1"/>
  <c r="B100" i="9"/>
  <c r="E100" i="9" s="1"/>
  <c r="A101" i="9"/>
  <c r="D101" i="9" s="1"/>
  <c r="B101" i="9"/>
  <c r="E101" i="9" s="1"/>
  <c r="A102" i="9"/>
  <c r="D102" i="9" s="1"/>
  <c r="B102" i="9"/>
  <c r="E102" i="9" s="1"/>
  <c r="A103" i="9"/>
  <c r="D103" i="9" s="1"/>
  <c r="B103" i="9"/>
  <c r="E103" i="9" s="1"/>
  <c r="A104" i="9"/>
  <c r="D104" i="9" s="1"/>
  <c r="B104" i="9"/>
  <c r="E104" i="9" s="1"/>
  <c r="A105" i="9"/>
  <c r="D105" i="9" s="1"/>
  <c r="B105" i="9"/>
  <c r="E105" i="9" s="1"/>
  <c r="A106" i="9"/>
  <c r="D106" i="9" s="1"/>
  <c r="B106" i="9"/>
  <c r="E106" i="9" s="1"/>
  <c r="A107" i="9"/>
  <c r="D107" i="9" s="1"/>
  <c r="B107" i="9"/>
  <c r="E107" i="9" s="1"/>
  <c r="A108" i="9"/>
  <c r="D108" i="9" s="1"/>
  <c r="B108" i="9"/>
  <c r="E108" i="9" s="1"/>
  <c r="A109" i="9"/>
  <c r="D109" i="9" s="1"/>
  <c r="B109" i="9"/>
  <c r="E109" i="9" s="1"/>
  <c r="A110" i="9"/>
  <c r="D110" i="9" s="1"/>
  <c r="B110" i="9"/>
  <c r="E110" i="9" s="1"/>
  <c r="A111" i="9"/>
  <c r="D111" i="9" s="1"/>
  <c r="B111" i="9"/>
  <c r="E111" i="9" s="1"/>
  <c r="A112" i="9"/>
  <c r="D112" i="9" s="1"/>
  <c r="B112" i="9"/>
  <c r="E112" i="9" s="1"/>
  <c r="A113" i="9"/>
  <c r="D113" i="9" s="1"/>
  <c r="B113" i="9"/>
  <c r="E113" i="9" s="1"/>
  <c r="A114" i="9"/>
  <c r="B114" i="9"/>
  <c r="E114" i="9" s="1"/>
  <c r="A115" i="9"/>
  <c r="D115" i="9" s="1"/>
  <c r="B115" i="9"/>
  <c r="E115" i="9" s="1"/>
  <c r="A116" i="9"/>
  <c r="D116" i="9" s="1"/>
  <c r="B116" i="9"/>
  <c r="E116" i="9" s="1"/>
  <c r="A117" i="9"/>
  <c r="D117" i="9" s="1"/>
  <c r="B117" i="9"/>
  <c r="E117" i="9" s="1"/>
  <c r="A118" i="9"/>
  <c r="D118" i="9" s="1"/>
  <c r="B118" i="9"/>
  <c r="E118" i="9" s="1"/>
  <c r="A119" i="9"/>
  <c r="D119" i="9" s="1"/>
  <c r="B119" i="9"/>
  <c r="E119" i="9" s="1"/>
  <c r="A120" i="9"/>
  <c r="D120" i="9" s="1"/>
  <c r="B120" i="9"/>
  <c r="E120" i="9" s="1"/>
  <c r="A121" i="9"/>
  <c r="D121" i="9" s="1"/>
  <c r="B121" i="9"/>
  <c r="E121" i="9" s="1"/>
  <c r="A122" i="9"/>
  <c r="D122" i="9" s="1"/>
  <c r="B122" i="9"/>
  <c r="E122" i="9" s="1"/>
  <c r="A123" i="9"/>
  <c r="D123" i="9" s="1"/>
  <c r="B123" i="9"/>
  <c r="E123" i="9" s="1"/>
  <c r="A124" i="9"/>
  <c r="D124" i="9" s="1"/>
  <c r="B124" i="9"/>
  <c r="E124" i="9" s="1"/>
  <c r="A125" i="9"/>
  <c r="D125" i="9" s="1"/>
  <c r="B125" i="9"/>
  <c r="E125" i="9" s="1"/>
  <c r="A126" i="9"/>
  <c r="D126" i="9" s="1"/>
  <c r="B126" i="9"/>
  <c r="E126" i="9" s="1"/>
  <c r="A127" i="9"/>
  <c r="D127" i="9" s="1"/>
  <c r="B127" i="9"/>
  <c r="E127" i="9" s="1"/>
  <c r="A128" i="9"/>
  <c r="D128" i="9" s="1"/>
  <c r="B128" i="9"/>
  <c r="E128" i="9" s="1"/>
  <c r="A129" i="9"/>
  <c r="D129" i="9" s="1"/>
  <c r="B129" i="9"/>
  <c r="E129" i="9" s="1"/>
  <c r="A130" i="9"/>
  <c r="B130" i="9"/>
  <c r="E130" i="9" s="1"/>
  <c r="A131" i="9"/>
  <c r="D131" i="9" s="1"/>
  <c r="B131" i="9"/>
  <c r="E131" i="9" s="1"/>
  <c r="A132" i="9"/>
  <c r="D132" i="9" s="1"/>
  <c r="B132" i="9"/>
  <c r="E132" i="9" s="1"/>
  <c r="A133" i="9"/>
  <c r="D133" i="9" s="1"/>
  <c r="B133" i="9"/>
  <c r="E133" i="9" s="1"/>
  <c r="A134" i="9"/>
  <c r="D134" i="9" s="1"/>
  <c r="B134" i="9"/>
  <c r="E134" i="9" s="1"/>
  <c r="A135" i="9"/>
  <c r="D135" i="9" s="1"/>
  <c r="B135" i="9"/>
  <c r="E135" i="9" s="1"/>
  <c r="A136" i="9"/>
  <c r="D136" i="9" s="1"/>
  <c r="B136" i="9"/>
  <c r="E136" i="9" s="1"/>
  <c r="A137" i="9"/>
  <c r="D137" i="9" s="1"/>
  <c r="B137" i="9"/>
  <c r="E137" i="9" s="1"/>
  <c r="A138" i="9"/>
  <c r="D138" i="9" s="1"/>
  <c r="B138" i="9"/>
  <c r="E138" i="9" s="1"/>
  <c r="A139" i="9"/>
  <c r="D139" i="9" s="1"/>
  <c r="B139" i="9"/>
  <c r="E139" i="9" s="1"/>
  <c r="A140" i="9"/>
  <c r="D140" i="9" s="1"/>
  <c r="B140" i="9"/>
  <c r="E140" i="9" s="1"/>
  <c r="A141" i="9"/>
  <c r="D141" i="9" s="1"/>
  <c r="B141" i="9"/>
  <c r="E141" i="9" s="1"/>
  <c r="A142" i="9"/>
  <c r="D142" i="9" s="1"/>
  <c r="B142" i="9"/>
  <c r="E142" i="9" s="1"/>
  <c r="A143" i="9"/>
  <c r="D143" i="9" s="1"/>
  <c r="B143" i="9"/>
  <c r="E143" i="9" s="1"/>
  <c r="A144" i="9"/>
  <c r="D144" i="9" s="1"/>
  <c r="B144" i="9"/>
  <c r="E144" i="9" s="1"/>
  <c r="A145" i="9"/>
  <c r="D145" i="9" s="1"/>
  <c r="B145" i="9"/>
  <c r="E145" i="9" s="1"/>
  <c r="A146" i="9"/>
  <c r="B146" i="9"/>
  <c r="E146" i="9" s="1"/>
  <c r="A147" i="9"/>
  <c r="D147" i="9" s="1"/>
  <c r="B147" i="9"/>
  <c r="E147" i="9" s="1"/>
  <c r="A148" i="9"/>
  <c r="D148" i="9" s="1"/>
  <c r="B148" i="9"/>
  <c r="E148" i="9" s="1"/>
  <c r="A149" i="9"/>
  <c r="D149" i="9" s="1"/>
  <c r="B149" i="9"/>
  <c r="E149" i="9" s="1"/>
  <c r="A150" i="9"/>
  <c r="D150" i="9" s="1"/>
  <c r="B150" i="9"/>
  <c r="E150" i="9" s="1"/>
  <c r="A151" i="9"/>
  <c r="D151" i="9" s="1"/>
  <c r="B151" i="9"/>
  <c r="E151" i="9" s="1"/>
  <c r="A152" i="9"/>
  <c r="D152" i="9" s="1"/>
  <c r="B152" i="9"/>
  <c r="E152" i="9" s="1"/>
  <c r="A153" i="9"/>
  <c r="D153" i="9" s="1"/>
  <c r="B153" i="9"/>
  <c r="E153" i="9" s="1"/>
  <c r="A154" i="9"/>
  <c r="D154" i="9" s="1"/>
  <c r="B154" i="9"/>
  <c r="E154" i="9" s="1"/>
  <c r="A155" i="9"/>
  <c r="D155" i="9" s="1"/>
  <c r="B155" i="9"/>
  <c r="E155" i="9" s="1"/>
  <c r="A156" i="9"/>
  <c r="D156" i="9" s="1"/>
  <c r="B156" i="9"/>
  <c r="E156" i="9" s="1"/>
  <c r="A157" i="9"/>
  <c r="D157" i="9" s="1"/>
  <c r="B157" i="9"/>
  <c r="E157" i="9" s="1"/>
  <c r="A158" i="9"/>
  <c r="D158" i="9" s="1"/>
  <c r="B158" i="9"/>
  <c r="E158" i="9" s="1"/>
  <c r="A159" i="9"/>
  <c r="D159" i="9" s="1"/>
  <c r="B159" i="9"/>
  <c r="E159" i="9" s="1"/>
  <c r="A160" i="9"/>
  <c r="D160" i="9" s="1"/>
  <c r="B160" i="9"/>
  <c r="E160" i="9" s="1"/>
  <c r="A161" i="9"/>
  <c r="D161" i="9" s="1"/>
  <c r="B161" i="9"/>
  <c r="E161" i="9" s="1"/>
  <c r="A162" i="9"/>
  <c r="B162" i="9"/>
  <c r="E162" i="9" s="1"/>
  <c r="A163" i="9"/>
  <c r="D163" i="9" s="1"/>
  <c r="B163" i="9"/>
  <c r="E163" i="9" s="1"/>
  <c r="A164" i="9"/>
  <c r="D164" i="9" s="1"/>
  <c r="B164" i="9"/>
  <c r="E164" i="9" s="1"/>
  <c r="A165" i="9"/>
  <c r="D165" i="9" s="1"/>
  <c r="B165" i="9"/>
  <c r="E165" i="9" s="1"/>
  <c r="A166" i="9"/>
  <c r="D166" i="9" s="1"/>
  <c r="B166" i="9"/>
  <c r="E166" i="9" s="1"/>
  <c r="A167" i="9"/>
  <c r="D167" i="9" s="1"/>
  <c r="B167" i="9"/>
  <c r="E167" i="9" s="1"/>
  <c r="A168" i="9"/>
  <c r="D168" i="9" s="1"/>
  <c r="B168" i="9"/>
  <c r="E168" i="9" s="1"/>
  <c r="A169" i="9"/>
  <c r="D169" i="9" s="1"/>
  <c r="B169" i="9"/>
  <c r="E169" i="9" s="1"/>
  <c r="A170" i="9"/>
  <c r="D170" i="9" s="1"/>
  <c r="B170" i="9"/>
  <c r="E170" i="9" s="1"/>
  <c r="A171" i="9"/>
  <c r="D171" i="9" s="1"/>
  <c r="B171" i="9"/>
  <c r="E171" i="9" s="1"/>
  <c r="A172" i="9"/>
  <c r="D172" i="9" s="1"/>
  <c r="B172" i="9"/>
  <c r="E172" i="9" s="1"/>
  <c r="A173" i="9"/>
  <c r="D173" i="9" s="1"/>
  <c r="B173" i="9"/>
  <c r="E173" i="9" s="1"/>
  <c r="A174" i="9"/>
  <c r="D174" i="9" s="1"/>
  <c r="B174" i="9"/>
  <c r="E174" i="9" s="1"/>
  <c r="A175" i="9"/>
  <c r="D175" i="9" s="1"/>
  <c r="B175" i="9"/>
  <c r="E175" i="9" s="1"/>
  <c r="A176" i="9"/>
  <c r="D176" i="9" s="1"/>
  <c r="B176" i="9"/>
  <c r="E176" i="9" s="1"/>
  <c r="A177" i="9"/>
  <c r="D177" i="9" s="1"/>
  <c r="B177" i="9"/>
  <c r="E177" i="9" s="1"/>
  <c r="A178" i="9"/>
  <c r="B178" i="9"/>
  <c r="E178" i="9" s="1"/>
  <c r="A179" i="9"/>
  <c r="D179" i="9" s="1"/>
  <c r="B179" i="9"/>
  <c r="E179" i="9" s="1"/>
  <c r="A180" i="9"/>
  <c r="D180" i="9" s="1"/>
  <c r="B180" i="9"/>
  <c r="E180" i="9" s="1"/>
  <c r="A181" i="9"/>
  <c r="D181" i="9" s="1"/>
  <c r="B181" i="9"/>
  <c r="E181" i="9" s="1"/>
  <c r="A182" i="9"/>
  <c r="D182" i="9" s="1"/>
  <c r="B182" i="9"/>
  <c r="E182" i="9" s="1"/>
  <c r="A183" i="9"/>
  <c r="D183" i="9" s="1"/>
  <c r="B183" i="9"/>
  <c r="E183" i="9" s="1"/>
  <c r="A184" i="9"/>
  <c r="D184" i="9" s="1"/>
  <c r="B184" i="9"/>
  <c r="E184" i="9" s="1"/>
  <c r="A185" i="9"/>
  <c r="D185" i="9" s="1"/>
  <c r="B185" i="9"/>
  <c r="E185" i="9" s="1"/>
  <c r="A186" i="9"/>
  <c r="D186" i="9" s="1"/>
  <c r="B186" i="9"/>
  <c r="E186" i="9" s="1"/>
  <c r="A187" i="9"/>
  <c r="D187" i="9" s="1"/>
  <c r="B187" i="9"/>
  <c r="E187" i="9" s="1"/>
  <c r="A188" i="9"/>
  <c r="D188" i="9" s="1"/>
  <c r="B188" i="9"/>
  <c r="E188" i="9" s="1"/>
  <c r="A189" i="9"/>
  <c r="D189" i="9" s="1"/>
  <c r="B189" i="9"/>
  <c r="E189" i="9" s="1"/>
  <c r="A190" i="9"/>
  <c r="D190" i="9" s="1"/>
  <c r="B190" i="9"/>
  <c r="E190" i="9" s="1"/>
  <c r="A191" i="9"/>
  <c r="D191" i="9" s="1"/>
  <c r="B191" i="9"/>
  <c r="E191" i="9" s="1"/>
  <c r="A192" i="9"/>
  <c r="D192" i="9" s="1"/>
  <c r="B192" i="9"/>
  <c r="E192" i="9" s="1"/>
  <c r="A193" i="9"/>
  <c r="D193" i="9" s="1"/>
  <c r="B193" i="9"/>
  <c r="E193" i="9" s="1"/>
  <c r="A194" i="9"/>
  <c r="B194" i="9"/>
  <c r="E194" i="9" s="1"/>
  <c r="A195" i="9"/>
  <c r="D195" i="9" s="1"/>
  <c r="B195" i="9"/>
  <c r="E195" i="9" s="1"/>
  <c r="A196" i="9"/>
  <c r="D196" i="9" s="1"/>
  <c r="B196" i="9"/>
  <c r="E196" i="9" s="1"/>
  <c r="A197" i="9"/>
  <c r="D197" i="9" s="1"/>
  <c r="B197" i="9"/>
  <c r="E197" i="9" s="1"/>
  <c r="A198" i="9"/>
  <c r="D198" i="9" s="1"/>
  <c r="B198" i="9"/>
  <c r="E198" i="9" s="1"/>
  <c r="A199" i="9"/>
  <c r="D199" i="9" s="1"/>
  <c r="B199" i="9"/>
  <c r="E199" i="9" s="1"/>
  <c r="A200" i="9"/>
  <c r="D200" i="9" s="1"/>
  <c r="B200" i="9"/>
  <c r="E200" i="9" s="1"/>
  <c r="A201" i="9"/>
  <c r="D201" i="9" s="1"/>
  <c r="B201" i="9"/>
  <c r="E201" i="9" s="1"/>
  <c r="A202" i="9"/>
  <c r="D202" i="9" s="1"/>
  <c r="B202" i="9"/>
  <c r="E202" i="9" s="1"/>
  <c r="A203" i="9"/>
  <c r="D203" i="9" s="1"/>
  <c r="B203" i="9"/>
  <c r="E203" i="9" s="1"/>
  <c r="A204" i="9"/>
  <c r="D204" i="9" s="1"/>
  <c r="B204" i="9"/>
  <c r="E204" i="9" s="1"/>
  <c r="A205" i="9"/>
  <c r="D205" i="9" s="1"/>
  <c r="B205" i="9"/>
  <c r="E205" i="9" s="1"/>
  <c r="A206" i="9"/>
  <c r="D206" i="9" s="1"/>
  <c r="B206" i="9"/>
  <c r="E206" i="9" s="1"/>
  <c r="A207" i="9"/>
  <c r="D207" i="9" s="1"/>
  <c r="B207" i="9"/>
  <c r="E207" i="9" s="1"/>
  <c r="A208" i="9"/>
  <c r="D208" i="9" s="1"/>
  <c r="B208" i="9"/>
  <c r="E208" i="9" s="1"/>
  <c r="A209" i="9"/>
  <c r="D209" i="9" s="1"/>
  <c r="B209" i="9"/>
  <c r="E209" i="9" s="1"/>
  <c r="A210" i="9"/>
  <c r="B210" i="9"/>
  <c r="E210" i="9" s="1"/>
  <c r="A211" i="9"/>
  <c r="D211" i="9" s="1"/>
  <c r="B211" i="9"/>
  <c r="E211" i="9" s="1"/>
  <c r="A212" i="9"/>
  <c r="D212" i="9" s="1"/>
  <c r="B212" i="9"/>
  <c r="E212" i="9" s="1"/>
  <c r="A213" i="9"/>
  <c r="D213" i="9" s="1"/>
  <c r="B213" i="9"/>
  <c r="E213" i="9" s="1"/>
  <c r="A214" i="9"/>
  <c r="D214" i="9" s="1"/>
  <c r="B214" i="9"/>
  <c r="E214" i="9" s="1"/>
  <c r="A215" i="9"/>
  <c r="D215" i="9" s="1"/>
  <c r="B215" i="9"/>
  <c r="E215" i="9" s="1"/>
  <c r="A216" i="9"/>
  <c r="D216" i="9" s="1"/>
  <c r="B216" i="9"/>
  <c r="E216" i="9" s="1"/>
  <c r="A217" i="9"/>
  <c r="D217" i="9" s="1"/>
  <c r="B217" i="9"/>
  <c r="E217" i="9" s="1"/>
  <c r="A218" i="9"/>
  <c r="D218" i="9" s="1"/>
  <c r="B218" i="9"/>
  <c r="E218" i="9" s="1"/>
  <c r="A219" i="9"/>
  <c r="D219" i="9" s="1"/>
  <c r="B219" i="9"/>
  <c r="E219" i="9" s="1"/>
  <c r="A220" i="9"/>
  <c r="D220" i="9" s="1"/>
  <c r="B220" i="9"/>
  <c r="E220" i="9" s="1"/>
  <c r="A221" i="9"/>
  <c r="D221" i="9" s="1"/>
  <c r="B221" i="9"/>
  <c r="E221" i="9" s="1"/>
  <c r="A222" i="9"/>
  <c r="D222" i="9" s="1"/>
  <c r="B222" i="9"/>
  <c r="E222" i="9" s="1"/>
  <c r="A223" i="9"/>
  <c r="D223" i="9" s="1"/>
  <c r="B223" i="9"/>
  <c r="E223" i="9" s="1"/>
  <c r="A224" i="9"/>
  <c r="D224" i="9" s="1"/>
  <c r="B224" i="9"/>
  <c r="E224" i="9" s="1"/>
  <c r="A225" i="9"/>
  <c r="D225" i="9" s="1"/>
  <c r="B225" i="9"/>
  <c r="E225" i="9" s="1"/>
  <c r="A226" i="9"/>
  <c r="B226" i="9"/>
  <c r="E226" i="9" s="1"/>
  <c r="A227" i="9"/>
  <c r="D227" i="9" s="1"/>
  <c r="B227" i="9"/>
  <c r="E227" i="9" s="1"/>
  <c r="A228" i="9"/>
  <c r="D228" i="9" s="1"/>
  <c r="B228" i="9"/>
  <c r="E228" i="9" s="1"/>
  <c r="A229" i="9"/>
  <c r="D229" i="9" s="1"/>
  <c r="B229" i="9"/>
  <c r="E229" i="9" s="1"/>
  <c r="A230" i="9"/>
  <c r="D230" i="9" s="1"/>
  <c r="B230" i="9"/>
  <c r="E230" i="9" s="1"/>
  <c r="A231" i="9"/>
  <c r="D231" i="9" s="1"/>
  <c r="B231" i="9"/>
  <c r="E231" i="9" s="1"/>
  <c r="A232" i="9"/>
  <c r="D232" i="9" s="1"/>
  <c r="B232" i="9"/>
  <c r="E232" i="9" s="1"/>
  <c r="A233" i="9"/>
  <c r="D233" i="9" s="1"/>
  <c r="B233" i="9"/>
  <c r="E233" i="9" s="1"/>
  <c r="A234" i="9"/>
  <c r="D234" i="9" s="1"/>
  <c r="B234" i="9"/>
  <c r="E234" i="9" s="1"/>
  <c r="A235" i="9"/>
  <c r="D235" i="9" s="1"/>
  <c r="B235" i="9"/>
  <c r="E235" i="9" s="1"/>
  <c r="A236" i="9"/>
  <c r="D236" i="9" s="1"/>
  <c r="B236" i="9"/>
  <c r="E236" i="9" s="1"/>
  <c r="A237" i="9"/>
  <c r="D237" i="9" s="1"/>
  <c r="B237" i="9"/>
  <c r="E237" i="9" s="1"/>
  <c r="A238" i="9"/>
  <c r="D238" i="9" s="1"/>
  <c r="B238" i="9"/>
  <c r="E238" i="9" s="1"/>
  <c r="A239" i="9"/>
  <c r="D239" i="9" s="1"/>
  <c r="B239" i="9"/>
  <c r="E239" i="9" s="1"/>
  <c r="A240" i="9"/>
  <c r="D240" i="9" s="1"/>
  <c r="B240" i="9"/>
  <c r="E240" i="9" s="1"/>
  <c r="A241" i="9"/>
  <c r="D241" i="9" s="1"/>
  <c r="B241" i="9"/>
  <c r="E241" i="9" s="1"/>
  <c r="A242" i="9"/>
  <c r="B242" i="9"/>
  <c r="E242" i="9" s="1"/>
  <c r="A243" i="9"/>
  <c r="D243" i="9" s="1"/>
  <c r="B243" i="9"/>
  <c r="E243" i="9" s="1"/>
  <c r="A244" i="9"/>
  <c r="D244" i="9" s="1"/>
  <c r="B244" i="9"/>
  <c r="E244" i="9" s="1"/>
  <c r="A245" i="9"/>
  <c r="D245" i="9" s="1"/>
  <c r="B245" i="9"/>
  <c r="E245" i="9" s="1"/>
  <c r="A246" i="9"/>
  <c r="D246" i="9" s="1"/>
  <c r="B246" i="9"/>
  <c r="E246" i="9" s="1"/>
  <c r="A247" i="9"/>
  <c r="D247" i="9" s="1"/>
  <c r="B247" i="9"/>
  <c r="E247" i="9" s="1"/>
  <c r="A248" i="9"/>
  <c r="D248" i="9" s="1"/>
  <c r="B248" i="9"/>
  <c r="E248" i="9" s="1"/>
  <c r="A249" i="9"/>
  <c r="D249" i="9" s="1"/>
  <c r="B249" i="9"/>
  <c r="E249" i="9" s="1"/>
  <c r="A250" i="9"/>
  <c r="D250" i="9" s="1"/>
  <c r="B250" i="9"/>
  <c r="E250" i="9" s="1"/>
  <c r="A251" i="9"/>
  <c r="D251" i="9" s="1"/>
  <c r="B251" i="9"/>
  <c r="E251" i="9" s="1"/>
  <c r="A252" i="9"/>
  <c r="D252" i="9" s="1"/>
  <c r="B252" i="9"/>
  <c r="E252" i="9" s="1"/>
  <c r="A253" i="9"/>
  <c r="D253" i="9" s="1"/>
  <c r="B253" i="9"/>
  <c r="E253" i="9" s="1"/>
  <c r="A254" i="9"/>
  <c r="D254" i="9" s="1"/>
  <c r="B254" i="9"/>
  <c r="E254" i="9" s="1"/>
  <c r="A255" i="9"/>
  <c r="D255" i="9" s="1"/>
  <c r="B255" i="9"/>
  <c r="E255" i="9" s="1"/>
  <c r="A256" i="9"/>
  <c r="D256" i="9" s="1"/>
  <c r="B256" i="9"/>
  <c r="E256" i="9" s="1"/>
  <c r="A257" i="9"/>
  <c r="D257" i="9" s="1"/>
  <c r="B257" i="9"/>
  <c r="E257" i="9" s="1"/>
  <c r="A258" i="9"/>
  <c r="B258" i="9"/>
  <c r="E258" i="9" s="1"/>
  <c r="A259" i="9"/>
  <c r="D259" i="9" s="1"/>
  <c r="B259" i="9"/>
  <c r="E259" i="9" s="1"/>
  <c r="A260" i="9"/>
  <c r="D260" i="9" s="1"/>
  <c r="B260" i="9"/>
  <c r="E260" i="9" s="1"/>
  <c r="A261" i="9"/>
  <c r="D261" i="9" s="1"/>
  <c r="B261" i="9"/>
  <c r="E261" i="9" s="1"/>
  <c r="A262" i="9"/>
  <c r="D262" i="9" s="1"/>
  <c r="B262" i="9"/>
  <c r="E262" i="9" s="1"/>
  <c r="A263" i="9"/>
  <c r="D263" i="9" s="1"/>
  <c r="B263" i="9"/>
  <c r="E263" i="9" s="1"/>
  <c r="A264" i="9"/>
  <c r="D264" i="9" s="1"/>
  <c r="B264" i="9"/>
  <c r="E264" i="9" s="1"/>
  <c r="A265" i="9"/>
  <c r="D265" i="9" s="1"/>
  <c r="B265" i="9"/>
  <c r="E265" i="9" s="1"/>
  <c r="A266" i="9"/>
  <c r="D266" i="9" s="1"/>
  <c r="B266" i="9"/>
  <c r="A267" i="9"/>
  <c r="D267" i="9" s="1"/>
  <c r="B267" i="9"/>
  <c r="E267" i="9" s="1"/>
  <c r="A268" i="9"/>
  <c r="D268" i="9" s="1"/>
  <c r="B268" i="9"/>
  <c r="E268" i="9" s="1"/>
  <c r="A269" i="9"/>
  <c r="D269" i="9" s="1"/>
  <c r="B269" i="9"/>
  <c r="E269" i="9" s="1"/>
  <c r="A270" i="9"/>
  <c r="D270" i="9" s="1"/>
  <c r="B270" i="9"/>
  <c r="A271" i="9"/>
  <c r="D271" i="9" s="1"/>
  <c r="B271" i="9"/>
  <c r="E271" i="9" s="1"/>
  <c r="A272" i="9"/>
  <c r="D272" i="9" s="1"/>
  <c r="B272" i="9"/>
  <c r="E272" i="9" s="1"/>
  <c r="A273" i="9"/>
  <c r="D273" i="9" s="1"/>
  <c r="B273" i="9"/>
  <c r="E273" i="9" s="1"/>
  <c r="A274" i="9"/>
  <c r="D274" i="9" s="1"/>
  <c r="B274" i="9"/>
  <c r="A275" i="9"/>
  <c r="D275" i="9" s="1"/>
  <c r="B275" i="9"/>
  <c r="E275" i="9" s="1"/>
  <c r="A276" i="9"/>
  <c r="D276" i="9" s="1"/>
  <c r="B276" i="9"/>
  <c r="E276" i="9" s="1"/>
  <c r="A277" i="9"/>
  <c r="D277" i="9" s="1"/>
  <c r="B277" i="9"/>
  <c r="E277" i="9" s="1"/>
  <c r="A278" i="9"/>
  <c r="D278" i="9" s="1"/>
  <c r="B278" i="9"/>
  <c r="A279" i="9"/>
  <c r="D279" i="9" s="1"/>
  <c r="B279" i="9"/>
  <c r="E279" i="9" s="1"/>
  <c r="A280" i="9"/>
  <c r="D280" i="9" s="1"/>
  <c r="B280" i="9"/>
  <c r="E280" i="9" s="1"/>
  <c r="A281" i="9"/>
  <c r="D281" i="9" s="1"/>
  <c r="B281" i="9"/>
  <c r="E281" i="9" s="1"/>
  <c r="A282" i="9"/>
  <c r="D282" i="9" s="1"/>
  <c r="B282" i="9"/>
  <c r="A283" i="9"/>
  <c r="D283" i="9" s="1"/>
  <c r="B283" i="9"/>
  <c r="E283" i="9" s="1"/>
  <c r="A284" i="9"/>
  <c r="D284" i="9" s="1"/>
  <c r="B284" i="9"/>
  <c r="E284" i="9" s="1"/>
  <c r="A285" i="9"/>
  <c r="D285" i="9" s="1"/>
  <c r="B285" i="9"/>
  <c r="E285" i="9" s="1"/>
  <c r="A286" i="9"/>
  <c r="D286" i="9" s="1"/>
  <c r="B286" i="9"/>
  <c r="A287" i="9"/>
  <c r="D287" i="9" s="1"/>
  <c r="B287" i="9"/>
  <c r="E287" i="9" s="1"/>
  <c r="A288" i="9"/>
  <c r="D288" i="9" s="1"/>
  <c r="B288" i="9"/>
  <c r="E288" i="9" s="1"/>
  <c r="A289" i="9"/>
  <c r="D289" i="9" s="1"/>
  <c r="B289" i="9"/>
  <c r="E289" i="9" s="1"/>
  <c r="A290" i="9"/>
  <c r="D290" i="9" s="1"/>
  <c r="B290" i="9"/>
  <c r="A291" i="9"/>
  <c r="D291" i="9" s="1"/>
  <c r="B291" i="9"/>
  <c r="E291" i="9" s="1"/>
  <c r="A292" i="9"/>
  <c r="D292" i="9" s="1"/>
  <c r="B292" i="9"/>
  <c r="E292" i="9" s="1"/>
  <c r="A293" i="9"/>
  <c r="D293" i="9" s="1"/>
  <c r="B293" i="9"/>
  <c r="E293" i="9" s="1"/>
  <c r="A294" i="9"/>
  <c r="D294" i="9" s="1"/>
  <c r="B294" i="9"/>
  <c r="A295" i="9"/>
  <c r="D295" i="9" s="1"/>
  <c r="B295" i="9"/>
  <c r="E295" i="9" s="1"/>
  <c r="A296" i="9"/>
  <c r="D296" i="9" s="1"/>
  <c r="B296" i="9"/>
  <c r="E296" i="9" s="1"/>
  <c r="A297" i="9"/>
  <c r="D297" i="9" s="1"/>
  <c r="B297" i="9"/>
  <c r="E297" i="9" s="1"/>
  <c r="A298" i="9"/>
  <c r="D298" i="9" s="1"/>
  <c r="B298" i="9"/>
  <c r="A299" i="9"/>
  <c r="D299" i="9" s="1"/>
  <c r="B299" i="9"/>
  <c r="E299" i="9" s="1"/>
  <c r="A300" i="9"/>
  <c r="D300" i="9" s="1"/>
  <c r="B300" i="9"/>
  <c r="E300" i="9" s="1"/>
  <c r="A301" i="9"/>
  <c r="D301" i="9" s="1"/>
  <c r="B301" i="9"/>
  <c r="E301" i="9" s="1"/>
  <c r="A302" i="9"/>
  <c r="D302" i="9" s="1"/>
  <c r="B302" i="9"/>
  <c r="A303" i="9"/>
  <c r="D303" i="9" s="1"/>
  <c r="B303" i="9"/>
  <c r="E303" i="9" s="1"/>
  <c r="A304" i="9"/>
  <c r="D304" i="9" s="1"/>
  <c r="B304" i="9"/>
  <c r="E304" i="9" s="1"/>
  <c r="A305" i="9"/>
  <c r="D305" i="9" s="1"/>
  <c r="B305" i="9"/>
  <c r="E305" i="9" s="1"/>
  <c r="A306" i="9"/>
  <c r="D306" i="9" s="1"/>
  <c r="B306" i="9"/>
  <c r="A307" i="9"/>
  <c r="D307" i="9" s="1"/>
  <c r="B307" i="9"/>
  <c r="E307" i="9" s="1"/>
  <c r="A308" i="9"/>
  <c r="D308" i="9" s="1"/>
  <c r="B308" i="9"/>
  <c r="E308" i="9" s="1"/>
  <c r="A309" i="9"/>
  <c r="D309" i="9" s="1"/>
  <c r="B309" i="9"/>
  <c r="E309" i="9" s="1"/>
  <c r="A310" i="9"/>
  <c r="D310" i="9" s="1"/>
  <c r="B310" i="9"/>
  <c r="A311" i="9"/>
  <c r="D311" i="9" s="1"/>
  <c r="B311" i="9"/>
  <c r="E311" i="9" s="1"/>
  <c r="A312" i="9"/>
  <c r="D312" i="9" s="1"/>
  <c r="B312" i="9"/>
  <c r="E312" i="9" s="1"/>
  <c r="A313" i="9"/>
  <c r="D313" i="9" s="1"/>
  <c r="B313" i="9"/>
  <c r="E313" i="9" s="1"/>
  <c r="A314" i="9"/>
  <c r="D314" i="9" s="1"/>
  <c r="B314" i="9"/>
  <c r="A315" i="9"/>
  <c r="D315" i="9" s="1"/>
  <c r="B315" i="9"/>
  <c r="E315" i="9" s="1"/>
  <c r="A316" i="9"/>
  <c r="D316" i="9" s="1"/>
  <c r="B316" i="9"/>
  <c r="E316" i="9" s="1"/>
  <c r="A317" i="9"/>
  <c r="D317" i="9" s="1"/>
  <c r="B317" i="9"/>
  <c r="E317" i="9" s="1"/>
  <c r="A318" i="9"/>
  <c r="D318" i="9" s="1"/>
  <c r="B318" i="9"/>
  <c r="A319" i="9"/>
  <c r="D319" i="9" s="1"/>
  <c r="B319" i="9"/>
  <c r="E319" i="9" s="1"/>
  <c r="A320" i="9"/>
  <c r="D320" i="9" s="1"/>
  <c r="B320" i="9"/>
  <c r="E320" i="9" s="1"/>
  <c r="A321" i="9"/>
  <c r="D321" i="9" s="1"/>
  <c r="B321" i="9"/>
  <c r="E321" i="9" s="1"/>
  <c r="A322" i="9"/>
  <c r="D322" i="9" s="1"/>
  <c r="B322" i="9"/>
  <c r="A323" i="9"/>
  <c r="D323" i="9" s="1"/>
  <c r="B323" i="9"/>
  <c r="E323" i="9" s="1"/>
  <c r="A324" i="9"/>
  <c r="D324" i="9" s="1"/>
  <c r="B324" i="9"/>
  <c r="E324" i="9" s="1"/>
  <c r="A325" i="9"/>
  <c r="D325" i="9" s="1"/>
  <c r="B325" i="9"/>
  <c r="E325" i="9" s="1"/>
  <c r="A326" i="9"/>
  <c r="D326" i="9" s="1"/>
  <c r="B326" i="9"/>
  <c r="A327" i="9"/>
  <c r="D327" i="9" s="1"/>
  <c r="B327" i="9"/>
  <c r="E327" i="9" s="1"/>
  <c r="A328" i="9"/>
  <c r="D328" i="9" s="1"/>
  <c r="B328" i="9"/>
  <c r="E328" i="9" s="1"/>
  <c r="A329" i="9"/>
  <c r="D329" i="9" s="1"/>
  <c r="B329" i="9"/>
  <c r="E329" i="9" s="1"/>
  <c r="A330" i="9"/>
  <c r="D330" i="9" s="1"/>
  <c r="B330" i="9"/>
  <c r="A331" i="9"/>
  <c r="D331" i="9" s="1"/>
  <c r="B331" i="9"/>
  <c r="E331" i="9" s="1"/>
  <c r="A332" i="9"/>
  <c r="D332" i="9" s="1"/>
  <c r="B332" i="9"/>
  <c r="E332" i="9" s="1"/>
  <c r="A333" i="9"/>
  <c r="D333" i="9" s="1"/>
  <c r="B333" i="9"/>
  <c r="E333" i="9" s="1"/>
  <c r="A334" i="9"/>
  <c r="D334" i="9" s="1"/>
  <c r="B334" i="9"/>
  <c r="A335" i="9"/>
  <c r="D335" i="9" s="1"/>
  <c r="B335" i="9"/>
  <c r="E335" i="9" s="1"/>
  <c r="A336" i="9"/>
  <c r="D336" i="9" s="1"/>
  <c r="B336" i="9"/>
  <c r="E336" i="9" s="1"/>
  <c r="A337" i="9"/>
  <c r="D337" i="9" s="1"/>
  <c r="B337" i="9"/>
  <c r="E337" i="9" s="1"/>
  <c r="A338" i="9"/>
  <c r="D338" i="9" s="1"/>
  <c r="B338" i="9"/>
  <c r="A339" i="9"/>
  <c r="D339" i="9" s="1"/>
  <c r="B339" i="9"/>
  <c r="E339" i="9" s="1"/>
  <c r="A340" i="9"/>
  <c r="D340" i="9" s="1"/>
  <c r="B340" i="9"/>
  <c r="E340" i="9" s="1"/>
  <c r="A341" i="9"/>
  <c r="D341" i="9" s="1"/>
  <c r="B341" i="9"/>
  <c r="A342" i="9"/>
  <c r="D342" i="9" s="1"/>
  <c r="B342" i="9"/>
  <c r="E342" i="9" s="1"/>
  <c r="A343" i="9"/>
  <c r="D343" i="9" s="1"/>
  <c r="B343" i="9"/>
  <c r="A344" i="9"/>
  <c r="D344" i="9" s="1"/>
  <c r="B344" i="9"/>
  <c r="E344" i="9" s="1"/>
  <c r="A345" i="9"/>
  <c r="D345" i="9" s="1"/>
  <c r="B345" i="9"/>
  <c r="A346" i="9"/>
  <c r="D346" i="9" s="1"/>
  <c r="B346" i="9"/>
  <c r="E346" i="9" s="1"/>
  <c r="A347" i="9"/>
  <c r="D347" i="9" s="1"/>
  <c r="B347" i="9"/>
  <c r="A348" i="9"/>
  <c r="D348" i="9" s="1"/>
  <c r="B348" i="9"/>
  <c r="E348" i="9" s="1"/>
  <c r="A349" i="9"/>
  <c r="D349" i="9" s="1"/>
  <c r="B349" i="9"/>
  <c r="A350" i="9"/>
  <c r="D350" i="9" s="1"/>
  <c r="B350" i="9"/>
  <c r="E350" i="9" s="1"/>
  <c r="A351" i="9"/>
  <c r="D351" i="9" s="1"/>
  <c r="B351" i="9"/>
  <c r="A352" i="9"/>
  <c r="D352" i="9" s="1"/>
  <c r="B352" i="9"/>
  <c r="E352" i="9" s="1"/>
  <c r="A353" i="9"/>
  <c r="D353" i="9" s="1"/>
  <c r="B353" i="9"/>
  <c r="A354" i="9"/>
  <c r="D354" i="9" s="1"/>
  <c r="B354" i="9"/>
  <c r="E354" i="9" s="1"/>
  <c r="A355" i="9"/>
  <c r="D355" i="9" s="1"/>
  <c r="B355" i="9"/>
  <c r="A356" i="9"/>
  <c r="D356" i="9" s="1"/>
  <c r="B356" i="9"/>
  <c r="E356" i="9" s="1"/>
  <c r="A357" i="9"/>
  <c r="D357" i="9" s="1"/>
  <c r="B357" i="9"/>
  <c r="A358" i="9"/>
  <c r="D358" i="9" s="1"/>
  <c r="B358" i="9"/>
  <c r="E358" i="9" s="1"/>
  <c r="A359" i="9"/>
  <c r="D359" i="9" s="1"/>
  <c r="B359" i="9"/>
  <c r="A360" i="9"/>
  <c r="D360" i="9" s="1"/>
  <c r="B360" i="9"/>
  <c r="E360" i="9" s="1"/>
  <c r="A361" i="9"/>
  <c r="D361" i="9" s="1"/>
  <c r="B361" i="9"/>
  <c r="A362" i="9"/>
  <c r="D362" i="9" s="1"/>
  <c r="B362" i="9"/>
  <c r="E362" i="9" s="1"/>
  <c r="A363" i="9"/>
  <c r="D363" i="9" s="1"/>
  <c r="B363" i="9"/>
  <c r="A364" i="9"/>
  <c r="D364" i="9" s="1"/>
  <c r="B364" i="9"/>
  <c r="E364" i="9" s="1"/>
  <c r="A365" i="9"/>
  <c r="D365" i="9" s="1"/>
  <c r="B365" i="9"/>
  <c r="A366" i="9"/>
  <c r="D366" i="9" s="1"/>
  <c r="B366" i="9"/>
  <c r="E366" i="9" s="1"/>
  <c r="A367" i="9"/>
  <c r="D367" i="9" s="1"/>
  <c r="B367" i="9"/>
  <c r="A368" i="9"/>
  <c r="D368" i="9" s="1"/>
  <c r="B368" i="9"/>
  <c r="E368" i="9" s="1"/>
  <c r="A369" i="9"/>
  <c r="D369" i="9" s="1"/>
  <c r="B369" i="9"/>
  <c r="A370" i="9"/>
  <c r="D370" i="9" s="1"/>
  <c r="B370" i="9"/>
  <c r="E370" i="9" s="1"/>
  <c r="A371" i="9"/>
  <c r="D371" i="9" s="1"/>
  <c r="B371" i="9"/>
  <c r="A372" i="9"/>
  <c r="D372" i="9" s="1"/>
  <c r="B372" i="9"/>
  <c r="E372" i="9" s="1"/>
  <c r="A373" i="9"/>
  <c r="D373" i="9" s="1"/>
  <c r="B373" i="9"/>
  <c r="A374" i="9"/>
  <c r="D374" i="9" s="1"/>
  <c r="B374" i="9"/>
  <c r="E374" i="9" s="1"/>
  <c r="A375" i="9"/>
  <c r="D375" i="9" s="1"/>
  <c r="B375" i="9"/>
  <c r="A376" i="9"/>
  <c r="D376" i="9" s="1"/>
  <c r="B376" i="9"/>
  <c r="E376" i="9" s="1"/>
  <c r="A377" i="9"/>
  <c r="D377" i="9" s="1"/>
  <c r="B377" i="9"/>
  <c r="A378" i="9"/>
  <c r="D378" i="9" s="1"/>
  <c r="B378" i="9"/>
  <c r="E378" i="9" s="1"/>
  <c r="A379" i="9"/>
  <c r="D379" i="9" s="1"/>
  <c r="B379" i="9"/>
  <c r="A380" i="9"/>
  <c r="D380" i="9" s="1"/>
  <c r="B380" i="9"/>
  <c r="E380" i="9" s="1"/>
  <c r="A381" i="9"/>
  <c r="D381" i="9" s="1"/>
  <c r="B381" i="9"/>
  <c r="A382" i="9"/>
  <c r="D382" i="9" s="1"/>
  <c r="B382" i="9"/>
  <c r="E382" i="9" s="1"/>
  <c r="A383" i="9"/>
  <c r="D383" i="9" s="1"/>
  <c r="B383" i="9"/>
  <c r="A384" i="9"/>
  <c r="D384" i="9" s="1"/>
  <c r="B384" i="9"/>
  <c r="E384" i="9" s="1"/>
  <c r="A385" i="9"/>
  <c r="D385" i="9" s="1"/>
  <c r="B385" i="9"/>
  <c r="A386" i="9"/>
  <c r="D386" i="9" s="1"/>
  <c r="B386" i="9"/>
  <c r="E386" i="9" s="1"/>
  <c r="A387" i="9"/>
  <c r="D387" i="9" s="1"/>
  <c r="B387" i="9"/>
  <c r="A388" i="9"/>
  <c r="D388" i="9" s="1"/>
  <c r="B388" i="9"/>
  <c r="E388" i="9" s="1"/>
  <c r="A389" i="9"/>
  <c r="D389" i="9" s="1"/>
  <c r="B389" i="9"/>
  <c r="A390" i="9"/>
  <c r="D390" i="9" s="1"/>
  <c r="B390" i="9"/>
  <c r="E390" i="9" s="1"/>
  <c r="A391" i="9"/>
  <c r="D391" i="9" s="1"/>
  <c r="B391" i="9"/>
  <c r="A392" i="9"/>
  <c r="D392" i="9" s="1"/>
  <c r="B392" i="9"/>
  <c r="E392" i="9" s="1"/>
  <c r="A393" i="9"/>
  <c r="D393" i="9" s="1"/>
  <c r="B393" i="9"/>
  <c r="A394" i="9"/>
  <c r="D394" i="9" s="1"/>
  <c r="B394" i="9"/>
  <c r="E394" i="9" s="1"/>
  <c r="A395" i="9"/>
  <c r="D395" i="9" s="1"/>
  <c r="B395" i="9"/>
  <c r="A396" i="9"/>
  <c r="D396" i="9" s="1"/>
  <c r="B396" i="9"/>
  <c r="E396" i="9" s="1"/>
  <c r="A397" i="9"/>
  <c r="D397" i="9" s="1"/>
  <c r="B397" i="9"/>
  <c r="A398" i="9"/>
  <c r="D398" i="9" s="1"/>
  <c r="B398" i="9"/>
  <c r="E398" i="9" s="1"/>
  <c r="A399" i="9"/>
  <c r="D399" i="9" s="1"/>
  <c r="B399" i="9"/>
  <c r="A400" i="9"/>
  <c r="D400" i="9" s="1"/>
  <c r="B400" i="9"/>
  <c r="E400" i="9" s="1"/>
  <c r="A401" i="9"/>
  <c r="D401" i="9" s="1"/>
  <c r="B401" i="9"/>
  <c r="A402" i="9"/>
  <c r="D402" i="9" s="1"/>
  <c r="B402" i="9"/>
  <c r="E402" i="9" s="1"/>
  <c r="A403" i="9"/>
  <c r="D403" i="9" s="1"/>
  <c r="B403" i="9"/>
  <c r="A404" i="9"/>
  <c r="D404" i="9" s="1"/>
  <c r="B404" i="9"/>
  <c r="E404" i="9" s="1"/>
  <c r="A405" i="9"/>
  <c r="D405" i="9" s="1"/>
  <c r="B405" i="9"/>
  <c r="A406" i="9"/>
  <c r="D406" i="9" s="1"/>
  <c r="B406" i="9"/>
  <c r="E406" i="9" s="1"/>
  <c r="A407" i="9"/>
  <c r="D407" i="9" s="1"/>
  <c r="B407" i="9"/>
  <c r="A408" i="9"/>
  <c r="D408" i="9" s="1"/>
  <c r="B408" i="9"/>
  <c r="E408" i="9" s="1"/>
  <c r="A409" i="9"/>
  <c r="D409" i="9" s="1"/>
  <c r="B409" i="9"/>
  <c r="A410" i="9"/>
  <c r="D410" i="9" s="1"/>
  <c r="B410" i="9"/>
  <c r="E410" i="9" s="1"/>
  <c r="A411" i="9"/>
  <c r="D411" i="9" s="1"/>
  <c r="B411" i="9"/>
  <c r="A412" i="9"/>
  <c r="D412" i="9" s="1"/>
  <c r="B412" i="9"/>
  <c r="E412" i="9" s="1"/>
  <c r="A413" i="9"/>
  <c r="D413" i="9" s="1"/>
  <c r="B413" i="9"/>
  <c r="A414" i="9"/>
  <c r="D414" i="9" s="1"/>
  <c r="B414" i="9"/>
  <c r="E414" i="9" s="1"/>
  <c r="A415" i="9"/>
  <c r="D415" i="9" s="1"/>
  <c r="B415" i="9"/>
  <c r="A416" i="9"/>
  <c r="D416" i="9" s="1"/>
  <c r="B416" i="9"/>
  <c r="E416" i="9" s="1"/>
  <c r="A417" i="9"/>
  <c r="D417" i="9" s="1"/>
  <c r="B417" i="9"/>
  <c r="A418" i="9"/>
  <c r="D418" i="9" s="1"/>
  <c r="B418" i="9"/>
  <c r="E418" i="9" s="1"/>
  <c r="A419" i="9"/>
  <c r="D419" i="9" s="1"/>
  <c r="B419" i="9"/>
  <c r="A420" i="9"/>
  <c r="D420" i="9" s="1"/>
  <c r="B420" i="9"/>
  <c r="E420" i="9" s="1"/>
  <c r="A421" i="9"/>
  <c r="D421" i="9" s="1"/>
  <c r="B421" i="9"/>
  <c r="A422" i="9"/>
  <c r="D422" i="9" s="1"/>
  <c r="B422" i="9"/>
  <c r="E422" i="9" s="1"/>
  <c r="A423" i="9"/>
  <c r="D423" i="9" s="1"/>
  <c r="B423" i="9"/>
  <c r="A424" i="9"/>
  <c r="D424" i="9" s="1"/>
  <c r="B424" i="9"/>
  <c r="E424" i="9" s="1"/>
  <c r="A425" i="9"/>
  <c r="D425" i="9" s="1"/>
  <c r="B425" i="9"/>
  <c r="A426" i="9"/>
  <c r="D426" i="9" s="1"/>
  <c r="B426" i="9"/>
  <c r="E426" i="9" s="1"/>
  <c r="A427" i="9"/>
  <c r="D427" i="9" s="1"/>
  <c r="B427" i="9"/>
  <c r="A428" i="9"/>
  <c r="D428" i="9" s="1"/>
  <c r="B428" i="9"/>
  <c r="E428" i="9" s="1"/>
  <c r="A429" i="9"/>
  <c r="D429" i="9" s="1"/>
  <c r="B429" i="9"/>
  <c r="A430" i="9"/>
  <c r="D430" i="9" s="1"/>
  <c r="B430" i="9"/>
  <c r="E430" i="9" s="1"/>
  <c r="A431" i="9"/>
  <c r="D431" i="9" s="1"/>
  <c r="B431" i="9"/>
  <c r="A432" i="9"/>
  <c r="D432" i="9" s="1"/>
  <c r="B432" i="9"/>
  <c r="E432" i="9" s="1"/>
  <c r="A433" i="9"/>
  <c r="D433" i="9" s="1"/>
  <c r="B433" i="9"/>
  <c r="A434" i="9"/>
  <c r="D434" i="9" s="1"/>
  <c r="B434" i="9"/>
  <c r="E434" i="9" s="1"/>
  <c r="A435" i="9"/>
  <c r="D435" i="9" s="1"/>
  <c r="B435" i="9"/>
  <c r="A436" i="9"/>
  <c r="D436" i="9" s="1"/>
  <c r="B436" i="9"/>
  <c r="E436" i="9" s="1"/>
  <c r="A437" i="9"/>
  <c r="D437" i="9" s="1"/>
  <c r="B437" i="9"/>
  <c r="A438" i="9"/>
  <c r="D438" i="9" s="1"/>
  <c r="B438" i="9"/>
  <c r="E438" i="9" s="1"/>
  <c r="A439" i="9"/>
  <c r="D439" i="9" s="1"/>
  <c r="B439" i="9"/>
  <c r="A440" i="9"/>
  <c r="D440" i="9" s="1"/>
  <c r="B440" i="9"/>
  <c r="E440" i="9" s="1"/>
  <c r="A441" i="9"/>
  <c r="D441" i="9" s="1"/>
  <c r="B441" i="9"/>
  <c r="A442" i="9"/>
  <c r="D442" i="9" s="1"/>
  <c r="B442" i="9"/>
  <c r="E442" i="9" s="1"/>
  <c r="A443" i="9"/>
  <c r="D443" i="9" s="1"/>
  <c r="B443" i="9"/>
  <c r="A444" i="9"/>
  <c r="D444" i="9" s="1"/>
  <c r="B444" i="9"/>
  <c r="E444" i="9" s="1"/>
  <c r="A445" i="9"/>
  <c r="D445" i="9" s="1"/>
  <c r="B445" i="9"/>
  <c r="A446" i="9"/>
  <c r="D446" i="9" s="1"/>
  <c r="B446" i="9"/>
  <c r="E446" i="9" s="1"/>
  <c r="A447" i="9"/>
  <c r="D447" i="9" s="1"/>
  <c r="B447" i="9"/>
  <c r="A448" i="9"/>
  <c r="D448" i="9" s="1"/>
  <c r="B448" i="9"/>
  <c r="E448" i="9" s="1"/>
  <c r="A449" i="9"/>
  <c r="D449" i="9" s="1"/>
  <c r="B449" i="9"/>
  <c r="A450" i="9"/>
  <c r="D450" i="9" s="1"/>
  <c r="B450" i="9"/>
  <c r="E450" i="9" s="1"/>
  <c r="A451" i="9"/>
  <c r="D451" i="9" s="1"/>
  <c r="B451" i="9"/>
  <c r="A452" i="9"/>
  <c r="D452" i="9" s="1"/>
  <c r="B452" i="9"/>
  <c r="E452" i="9" s="1"/>
  <c r="A453" i="9"/>
  <c r="D453" i="9" s="1"/>
  <c r="B453" i="9"/>
  <c r="A454" i="9"/>
  <c r="D454" i="9" s="1"/>
  <c r="B454" i="9"/>
  <c r="E454" i="9" s="1"/>
  <c r="A455" i="9"/>
  <c r="D455" i="9" s="1"/>
  <c r="B455" i="9"/>
  <c r="A456" i="9"/>
  <c r="D456" i="9" s="1"/>
  <c r="B456" i="9"/>
  <c r="E456" i="9" s="1"/>
  <c r="A457" i="9"/>
  <c r="D457" i="9" s="1"/>
  <c r="B457" i="9"/>
  <c r="A458" i="9"/>
  <c r="D458" i="9" s="1"/>
  <c r="B458" i="9"/>
  <c r="E458" i="9" s="1"/>
  <c r="A459" i="9"/>
  <c r="D459" i="9" s="1"/>
  <c r="B459" i="9"/>
  <c r="A460" i="9"/>
  <c r="D460" i="9" s="1"/>
  <c r="B460" i="9"/>
  <c r="E460" i="9" s="1"/>
  <c r="A461" i="9"/>
  <c r="D461" i="9" s="1"/>
  <c r="B461" i="9"/>
  <c r="A462" i="9"/>
  <c r="D462" i="9" s="1"/>
  <c r="B462" i="9"/>
  <c r="E462" i="9" s="1"/>
  <c r="A463" i="9"/>
  <c r="D463" i="9" s="1"/>
  <c r="B463" i="9"/>
  <c r="A464" i="9"/>
  <c r="D464" i="9" s="1"/>
  <c r="B464" i="9"/>
  <c r="E464" i="9" s="1"/>
  <c r="A465" i="9"/>
  <c r="D465" i="9" s="1"/>
  <c r="B465" i="9"/>
  <c r="A466" i="9"/>
  <c r="D466" i="9" s="1"/>
  <c r="B466" i="9"/>
  <c r="E466" i="9" s="1"/>
  <c r="A467" i="9"/>
  <c r="D467" i="9" s="1"/>
  <c r="B467" i="9"/>
  <c r="A468" i="9"/>
  <c r="D468" i="9" s="1"/>
  <c r="B468" i="9"/>
  <c r="E468" i="9" s="1"/>
  <c r="A469" i="9"/>
  <c r="D469" i="9" s="1"/>
  <c r="B469" i="9"/>
  <c r="A470" i="9"/>
  <c r="D470" i="9" s="1"/>
  <c r="B470" i="9"/>
  <c r="E470" i="9" s="1"/>
  <c r="A471" i="9"/>
  <c r="D471" i="9" s="1"/>
  <c r="B471" i="9"/>
  <c r="A472" i="9"/>
  <c r="D472" i="9" s="1"/>
  <c r="B472" i="9"/>
  <c r="E472" i="9" s="1"/>
  <c r="A473" i="9"/>
  <c r="D473" i="9" s="1"/>
  <c r="B473" i="9"/>
  <c r="A474" i="9"/>
  <c r="D474" i="9" s="1"/>
  <c r="B474" i="9"/>
  <c r="E474" i="9" s="1"/>
  <c r="A475" i="9"/>
  <c r="D475" i="9" s="1"/>
  <c r="B475" i="9"/>
  <c r="A476" i="9"/>
  <c r="D476" i="9" s="1"/>
  <c r="B476" i="9"/>
  <c r="E476" i="9" s="1"/>
  <c r="A477" i="9"/>
  <c r="D477" i="9" s="1"/>
  <c r="B477" i="9"/>
  <c r="A478" i="9"/>
  <c r="D478" i="9" s="1"/>
  <c r="B478" i="9"/>
  <c r="E478" i="9" s="1"/>
  <c r="A479" i="9"/>
  <c r="D479" i="9" s="1"/>
  <c r="B479" i="9"/>
  <c r="A480" i="9"/>
  <c r="D480" i="9" s="1"/>
  <c r="B480" i="9"/>
  <c r="E480" i="9" s="1"/>
  <c r="A481" i="9"/>
  <c r="D481" i="9" s="1"/>
  <c r="B481" i="9"/>
  <c r="A482" i="9"/>
  <c r="D482" i="9" s="1"/>
  <c r="B482" i="9"/>
  <c r="E482" i="9" s="1"/>
  <c r="A483" i="9"/>
  <c r="D483" i="9" s="1"/>
  <c r="B483" i="9"/>
  <c r="A484" i="9"/>
  <c r="D484" i="9" s="1"/>
  <c r="B484" i="9"/>
  <c r="E484" i="9" s="1"/>
  <c r="A485" i="9"/>
  <c r="D485" i="9" s="1"/>
  <c r="B485" i="9"/>
  <c r="A486" i="9"/>
  <c r="D486" i="9" s="1"/>
  <c r="B486" i="9"/>
  <c r="E486" i="9" s="1"/>
  <c r="A487" i="9"/>
  <c r="D487" i="9" s="1"/>
  <c r="B487" i="9"/>
  <c r="A488" i="9"/>
  <c r="D488" i="9" s="1"/>
  <c r="B488" i="9"/>
  <c r="E488" i="9" s="1"/>
  <c r="A489" i="9"/>
  <c r="D489" i="9" s="1"/>
  <c r="B489" i="9"/>
  <c r="A490" i="9"/>
  <c r="D490" i="9" s="1"/>
  <c r="B490" i="9"/>
  <c r="E490" i="9" s="1"/>
  <c r="A491" i="9"/>
  <c r="D491" i="9" s="1"/>
  <c r="B491" i="9"/>
  <c r="A492" i="9"/>
  <c r="D492" i="9" s="1"/>
  <c r="B492" i="9"/>
  <c r="E492" i="9" s="1"/>
  <c r="A493" i="9"/>
  <c r="D493" i="9" s="1"/>
  <c r="B493" i="9"/>
  <c r="A494" i="9"/>
  <c r="D494" i="9" s="1"/>
  <c r="B494" i="9"/>
  <c r="E494" i="9" s="1"/>
  <c r="A495" i="9"/>
  <c r="D495" i="9" s="1"/>
  <c r="B495" i="9"/>
  <c r="A496" i="9"/>
  <c r="D496" i="9" s="1"/>
  <c r="B496" i="9"/>
  <c r="E496" i="9" s="1"/>
  <c r="A497" i="9"/>
  <c r="D497" i="9" s="1"/>
  <c r="B497" i="9"/>
  <c r="A498" i="9"/>
  <c r="D498" i="9" s="1"/>
  <c r="B498" i="9"/>
  <c r="E498" i="9" s="1"/>
  <c r="A499" i="9"/>
  <c r="D499" i="9" s="1"/>
  <c r="B499" i="9"/>
  <c r="A500" i="9"/>
  <c r="D500" i="9" s="1"/>
  <c r="B500" i="9"/>
  <c r="E500" i="9" s="1"/>
  <c r="A501" i="9"/>
  <c r="D501" i="9" s="1"/>
  <c r="B501" i="9"/>
  <c r="A502" i="9"/>
  <c r="D502" i="9" s="1"/>
  <c r="B502" i="9"/>
  <c r="E502" i="9" s="1"/>
  <c r="A503" i="9"/>
  <c r="D503" i="9" s="1"/>
  <c r="B503" i="9"/>
  <c r="A504" i="9"/>
  <c r="D504" i="9" s="1"/>
  <c r="B504" i="9"/>
  <c r="E504" i="9" s="1"/>
  <c r="A505" i="9"/>
  <c r="D505" i="9" s="1"/>
  <c r="B505" i="9"/>
  <c r="A506" i="9"/>
  <c r="D506" i="9" s="1"/>
  <c r="B506" i="9"/>
  <c r="E506" i="9" s="1"/>
  <c r="A507" i="9"/>
  <c r="D507" i="9" s="1"/>
  <c r="B507" i="9"/>
  <c r="A508" i="9"/>
  <c r="D508" i="9" s="1"/>
  <c r="B508" i="9"/>
  <c r="E508" i="9" s="1"/>
  <c r="A509" i="9"/>
  <c r="D509" i="9" s="1"/>
  <c r="B509" i="9"/>
  <c r="A510" i="9"/>
  <c r="D510" i="9" s="1"/>
  <c r="B510" i="9"/>
  <c r="E510" i="9" s="1"/>
  <c r="A511" i="9"/>
  <c r="D511" i="9" s="1"/>
  <c r="B511" i="9"/>
  <c r="A512" i="9"/>
  <c r="D512" i="9" s="1"/>
  <c r="B512" i="9"/>
  <c r="E512" i="9" s="1"/>
  <c r="A513" i="9"/>
  <c r="D513" i="9" s="1"/>
  <c r="B513" i="9"/>
  <c r="A514" i="9"/>
  <c r="D514" i="9" s="1"/>
  <c r="B514" i="9"/>
  <c r="E514" i="9" s="1"/>
  <c r="A515" i="9"/>
  <c r="D515" i="9" s="1"/>
  <c r="B515" i="9"/>
  <c r="A516" i="9"/>
  <c r="D516" i="9" s="1"/>
  <c r="B516" i="9"/>
  <c r="E516" i="9" s="1"/>
  <c r="A517" i="9"/>
  <c r="D517" i="9" s="1"/>
  <c r="B517" i="9"/>
  <c r="A518" i="9"/>
  <c r="D518" i="9" s="1"/>
  <c r="B518" i="9"/>
  <c r="E518" i="9" s="1"/>
  <c r="A519" i="9"/>
  <c r="D519" i="9" s="1"/>
  <c r="B519" i="9"/>
  <c r="A520" i="9"/>
  <c r="D520" i="9" s="1"/>
  <c r="B520" i="9"/>
  <c r="E520" i="9" s="1"/>
  <c r="A521" i="9"/>
  <c r="D521" i="9" s="1"/>
  <c r="B521" i="9"/>
  <c r="A522" i="9"/>
  <c r="D522" i="9" s="1"/>
  <c r="B522" i="9"/>
  <c r="E522" i="9" s="1"/>
  <c r="A523" i="9"/>
  <c r="D523" i="9" s="1"/>
  <c r="B523" i="9"/>
  <c r="A524" i="9"/>
  <c r="D524" i="9" s="1"/>
  <c r="B524" i="9"/>
  <c r="E524" i="9" s="1"/>
  <c r="A525" i="9"/>
  <c r="D525" i="9" s="1"/>
  <c r="B525" i="9"/>
  <c r="A526" i="9"/>
  <c r="D526" i="9" s="1"/>
  <c r="B526" i="9"/>
  <c r="E526" i="9" s="1"/>
  <c r="A527" i="9"/>
  <c r="D527" i="9" s="1"/>
  <c r="B527" i="9"/>
  <c r="A528" i="9"/>
  <c r="D528" i="9" s="1"/>
  <c r="B528" i="9"/>
  <c r="E528" i="9" s="1"/>
  <c r="A529" i="9"/>
  <c r="D529" i="9" s="1"/>
  <c r="B529" i="9"/>
  <c r="A530" i="9"/>
  <c r="D530" i="9" s="1"/>
  <c r="B530" i="9"/>
  <c r="E530" i="9" s="1"/>
  <c r="A531" i="9"/>
  <c r="D531" i="9" s="1"/>
  <c r="B531" i="9"/>
  <c r="A532" i="9"/>
  <c r="D532" i="9" s="1"/>
  <c r="B532" i="9"/>
  <c r="E532" i="9" s="1"/>
  <c r="A533" i="9"/>
  <c r="D533" i="9" s="1"/>
  <c r="B533" i="9"/>
  <c r="A534" i="9"/>
  <c r="D534" i="9" s="1"/>
  <c r="B534" i="9"/>
  <c r="E534" i="9" s="1"/>
  <c r="A535" i="9"/>
  <c r="D535" i="9" s="1"/>
  <c r="B535" i="9"/>
  <c r="A536" i="9"/>
  <c r="D536" i="9" s="1"/>
  <c r="B536" i="9"/>
  <c r="E536" i="9" s="1"/>
  <c r="A537" i="9"/>
  <c r="D537" i="9" s="1"/>
  <c r="B537" i="9"/>
  <c r="A538" i="9"/>
  <c r="D538" i="9" s="1"/>
  <c r="B538" i="9"/>
  <c r="E538" i="9" s="1"/>
  <c r="A539" i="9"/>
  <c r="D539" i="9" s="1"/>
  <c r="B539" i="9"/>
  <c r="A540" i="9"/>
  <c r="D540" i="9" s="1"/>
  <c r="B540" i="9"/>
  <c r="E540" i="9" s="1"/>
  <c r="A541" i="9"/>
  <c r="D541" i="9" s="1"/>
  <c r="B541" i="9"/>
  <c r="A542" i="9"/>
  <c r="D542" i="9" s="1"/>
  <c r="B542" i="9"/>
  <c r="E542" i="9" s="1"/>
  <c r="A543" i="9"/>
  <c r="D543" i="9" s="1"/>
  <c r="B543" i="9"/>
  <c r="A544" i="9"/>
  <c r="D544" i="9" s="1"/>
  <c r="B544" i="9"/>
  <c r="E544" i="9" s="1"/>
  <c r="A545" i="9"/>
  <c r="D545" i="9" s="1"/>
  <c r="B545" i="9"/>
  <c r="A546" i="9"/>
  <c r="D546" i="9" s="1"/>
  <c r="B546" i="9"/>
  <c r="E546" i="9" s="1"/>
  <c r="A547" i="9"/>
  <c r="D547" i="9" s="1"/>
  <c r="B547" i="9"/>
  <c r="A548" i="9"/>
  <c r="D548" i="9" s="1"/>
  <c r="B548" i="9"/>
  <c r="E548" i="9" s="1"/>
  <c r="A549" i="9"/>
  <c r="D549" i="9" s="1"/>
  <c r="B549" i="9"/>
  <c r="A550" i="9"/>
  <c r="D550" i="9" s="1"/>
  <c r="B550" i="9"/>
  <c r="E550" i="9" s="1"/>
  <c r="A551" i="9"/>
  <c r="D551" i="9" s="1"/>
  <c r="B551" i="9"/>
  <c r="A552" i="9"/>
  <c r="D552" i="9" s="1"/>
  <c r="B552" i="9"/>
  <c r="E552" i="9" s="1"/>
  <c r="A553" i="9"/>
  <c r="D553" i="9" s="1"/>
  <c r="B553" i="9"/>
  <c r="A554" i="9"/>
  <c r="D554" i="9" s="1"/>
  <c r="B554" i="9"/>
  <c r="E554" i="9" s="1"/>
  <c r="A555" i="9"/>
  <c r="D555" i="9" s="1"/>
  <c r="B555" i="9"/>
  <c r="A556" i="9"/>
  <c r="D556" i="9" s="1"/>
  <c r="B556" i="9"/>
  <c r="E556" i="9" s="1"/>
  <c r="A557" i="9"/>
  <c r="D557" i="9" s="1"/>
  <c r="B557" i="9"/>
  <c r="A558" i="9"/>
  <c r="D558" i="9" s="1"/>
  <c r="B558" i="9"/>
  <c r="E558" i="9" s="1"/>
  <c r="A559" i="9"/>
  <c r="D559" i="9" s="1"/>
  <c r="B559" i="9"/>
  <c r="A560" i="9"/>
  <c r="D560" i="9" s="1"/>
  <c r="B560" i="9"/>
  <c r="E560" i="9" s="1"/>
  <c r="A561" i="9"/>
  <c r="D561" i="9" s="1"/>
  <c r="B561" i="9"/>
  <c r="A562" i="9"/>
  <c r="D562" i="9" s="1"/>
  <c r="B562" i="9"/>
  <c r="E562" i="9" s="1"/>
  <c r="A563" i="9"/>
  <c r="D563" i="9" s="1"/>
  <c r="B563" i="9"/>
  <c r="A564" i="9"/>
  <c r="D564" i="9" s="1"/>
  <c r="B564" i="9"/>
  <c r="E564" i="9" s="1"/>
  <c r="A565" i="9"/>
  <c r="D565" i="9" s="1"/>
  <c r="B565" i="9"/>
  <c r="A566" i="9"/>
  <c r="D566" i="9" s="1"/>
  <c r="B566" i="9"/>
  <c r="E566" i="9" s="1"/>
  <c r="A567" i="9"/>
  <c r="D567" i="9" s="1"/>
  <c r="B567" i="9"/>
  <c r="A568" i="9"/>
  <c r="D568" i="9" s="1"/>
  <c r="B568" i="9"/>
  <c r="E568" i="9" s="1"/>
  <c r="A569" i="9"/>
  <c r="D569" i="9" s="1"/>
  <c r="B569" i="9"/>
  <c r="A570" i="9"/>
  <c r="D570" i="9" s="1"/>
  <c r="B570" i="9"/>
  <c r="E570" i="9" s="1"/>
  <c r="A571" i="9"/>
  <c r="D571" i="9" s="1"/>
  <c r="B571" i="9"/>
  <c r="A572" i="9"/>
  <c r="D572" i="9" s="1"/>
  <c r="B572" i="9"/>
  <c r="E572" i="9" s="1"/>
  <c r="A573" i="9"/>
  <c r="D573" i="9" s="1"/>
  <c r="B573" i="9"/>
  <c r="A574" i="9"/>
  <c r="D574" i="9" s="1"/>
  <c r="B574" i="9"/>
  <c r="E574" i="9" s="1"/>
  <c r="A575" i="9"/>
  <c r="D575" i="9" s="1"/>
  <c r="B575" i="9"/>
  <c r="A576" i="9"/>
  <c r="D576" i="9" s="1"/>
  <c r="B576" i="9"/>
  <c r="E576" i="9" s="1"/>
  <c r="A577" i="9"/>
  <c r="D577" i="9" s="1"/>
  <c r="B577" i="9"/>
  <c r="A578" i="9"/>
  <c r="D578" i="9" s="1"/>
  <c r="B578" i="9"/>
  <c r="E578" i="9" s="1"/>
  <c r="A579" i="9"/>
  <c r="D579" i="9" s="1"/>
  <c r="B579" i="9"/>
  <c r="A580" i="9"/>
  <c r="D580" i="9" s="1"/>
  <c r="B580" i="9"/>
  <c r="E580" i="9" s="1"/>
  <c r="A581" i="9"/>
  <c r="D581" i="9" s="1"/>
  <c r="B581" i="9"/>
  <c r="A582" i="9"/>
  <c r="D582" i="9" s="1"/>
  <c r="B582" i="9"/>
  <c r="E582" i="9" s="1"/>
  <c r="A583" i="9"/>
  <c r="D583" i="9" s="1"/>
  <c r="B583" i="9"/>
  <c r="A584" i="9"/>
  <c r="D584" i="9" s="1"/>
  <c r="B584" i="9"/>
  <c r="E584" i="9" s="1"/>
  <c r="A585" i="9"/>
  <c r="D585" i="9" s="1"/>
  <c r="B585" i="9"/>
  <c r="A586" i="9"/>
  <c r="D586" i="9" s="1"/>
  <c r="B586" i="9"/>
  <c r="E586" i="9" s="1"/>
  <c r="A587" i="9"/>
  <c r="D587" i="9" s="1"/>
  <c r="B587" i="9"/>
  <c r="A588" i="9"/>
  <c r="D588" i="9" s="1"/>
  <c r="B588" i="9"/>
  <c r="E588" i="9" s="1"/>
  <c r="A589" i="9"/>
  <c r="D589" i="9" s="1"/>
  <c r="B589" i="9"/>
  <c r="A590" i="9"/>
  <c r="D590" i="9" s="1"/>
  <c r="B590" i="9"/>
  <c r="E590" i="9" s="1"/>
  <c r="A591" i="9"/>
  <c r="D591" i="9" s="1"/>
  <c r="B591" i="9"/>
  <c r="A592" i="9"/>
  <c r="D592" i="9" s="1"/>
  <c r="B592" i="9"/>
  <c r="E592" i="9" s="1"/>
  <c r="A593" i="9"/>
  <c r="D593" i="9" s="1"/>
  <c r="B593" i="9"/>
  <c r="A594" i="9"/>
  <c r="D594" i="9" s="1"/>
  <c r="B594" i="9"/>
  <c r="E594" i="9" s="1"/>
  <c r="A595" i="9"/>
  <c r="D595" i="9" s="1"/>
  <c r="B595" i="9"/>
  <c r="A596" i="9"/>
  <c r="D596" i="9" s="1"/>
  <c r="B596" i="9"/>
  <c r="E596" i="9" s="1"/>
  <c r="A597" i="9"/>
  <c r="D597" i="9" s="1"/>
  <c r="B597" i="9"/>
  <c r="A598" i="9"/>
  <c r="D598" i="9" s="1"/>
  <c r="B598" i="9"/>
  <c r="E598" i="9" s="1"/>
  <c r="A599" i="9"/>
  <c r="D599" i="9" s="1"/>
  <c r="B599" i="9"/>
  <c r="A600" i="9"/>
  <c r="D600" i="9" s="1"/>
  <c r="B600" i="9"/>
  <c r="E600" i="9" s="1"/>
  <c r="A601" i="9"/>
  <c r="D601" i="9" s="1"/>
  <c r="B601" i="9"/>
  <c r="A602" i="9"/>
  <c r="D602" i="9" s="1"/>
  <c r="B602" i="9"/>
  <c r="E602" i="9" s="1"/>
  <c r="A603" i="9"/>
  <c r="D603" i="9" s="1"/>
  <c r="B603" i="9"/>
  <c r="A604" i="9"/>
  <c r="D604" i="9" s="1"/>
  <c r="B604" i="9"/>
  <c r="E604" i="9" s="1"/>
  <c r="A605" i="9"/>
  <c r="D605" i="9" s="1"/>
  <c r="B605" i="9"/>
  <c r="A606" i="9"/>
  <c r="D606" i="9" s="1"/>
  <c r="B606" i="9"/>
  <c r="E606" i="9" s="1"/>
  <c r="A607" i="9"/>
  <c r="D607" i="9" s="1"/>
  <c r="B607" i="9"/>
  <c r="A608" i="9"/>
  <c r="D608" i="9" s="1"/>
  <c r="B608" i="9"/>
  <c r="E608" i="9" s="1"/>
  <c r="A609" i="9"/>
  <c r="D609" i="9" s="1"/>
  <c r="B609" i="9"/>
  <c r="A610" i="9"/>
  <c r="D610" i="9" s="1"/>
  <c r="B610" i="9"/>
  <c r="E610" i="9" s="1"/>
  <c r="A611" i="9"/>
  <c r="D611" i="9" s="1"/>
  <c r="B611" i="9"/>
  <c r="A612" i="9"/>
  <c r="D612" i="9" s="1"/>
  <c r="B612" i="9"/>
  <c r="E612" i="9" s="1"/>
  <c r="A613" i="9"/>
  <c r="D613" i="9" s="1"/>
  <c r="B613" i="9"/>
  <c r="A614" i="9"/>
  <c r="D614" i="9" s="1"/>
  <c r="B614" i="9"/>
  <c r="E614" i="9" s="1"/>
  <c r="A615" i="9"/>
  <c r="D615" i="9" s="1"/>
  <c r="B615" i="9"/>
  <c r="A616" i="9"/>
  <c r="D616" i="9" s="1"/>
  <c r="B616" i="9"/>
  <c r="E616" i="9" s="1"/>
  <c r="A617" i="9"/>
  <c r="D617" i="9" s="1"/>
  <c r="B617" i="9"/>
  <c r="A618" i="9"/>
  <c r="D618" i="9" s="1"/>
  <c r="B618" i="9"/>
  <c r="E618" i="9" s="1"/>
  <c r="A619" i="9"/>
  <c r="D619" i="9" s="1"/>
  <c r="B619" i="9"/>
  <c r="A620" i="9"/>
  <c r="D620" i="9" s="1"/>
  <c r="B620" i="9"/>
  <c r="E620" i="9" s="1"/>
  <c r="A621" i="9"/>
  <c r="D621" i="9" s="1"/>
  <c r="B621" i="9"/>
  <c r="A622" i="9"/>
  <c r="D622" i="9" s="1"/>
  <c r="B622" i="9"/>
  <c r="E622" i="9" s="1"/>
  <c r="A623" i="9"/>
  <c r="D623" i="9" s="1"/>
  <c r="B623" i="9"/>
  <c r="A624" i="9"/>
  <c r="D624" i="9" s="1"/>
  <c r="B624" i="9"/>
  <c r="E624" i="9" s="1"/>
  <c r="A625" i="9"/>
  <c r="D625" i="9" s="1"/>
  <c r="B625" i="9"/>
  <c r="A626" i="9"/>
  <c r="D626" i="9" s="1"/>
  <c r="B626" i="9"/>
  <c r="E626" i="9" s="1"/>
  <c r="A627" i="9"/>
  <c r="D627" i="9" s="1"/>
  <c r="B627" i="9"/>
  <c r="A628" i="9"/>
  <c r="D628" i="9" s="1"/>
  <c r="B628" i="9"/>
  <c r="E628" i="9" s="1"/>
  <c r="A629" i="9"/>
  <c r="D629" i="9" s="1"/>
  <c r="B629" i="9"/>
  <c r="A630" i="9"/>
  <c r="D630" i="9" s="1"/>
  <c r="B630" i="9"/>
  <c r="E630" i="9" s="1"/>
  <c r="A631" i="9"/>
  <c r="D631" i="9" s="1"/>
  <c r="B631" i="9"/>
  <c r="A632" i="9"/>
  <c r="D632" i="9" s="1"/>
  <c r="B632" i="9"/>
  <c r="E632" i="9" s="1"/>
  <c r="A633" i="9"/>
  <c r="D633" i="9" s="1"/>
  <c r="B633" i="9"/>
  <c r="A634" i="9"/>
  <c r="D634" i="9" s="1"/>
  <c r="B634" i="9"/>
  <c r="E634" i="9" s="1"/>
  <c r="A635" i="9"/>
  <c r="D635" i="9" s="1"/>
  <c r="B635" i="9"/>
  <c r="A636" i="9"/>
  <c r="D636" i="9" s="1"/>
  <c r="B636" i="9"/>
  <c r="E636" i="9" s="1"/>
  <c r="A637" i="9"/>
  <c r="D637" i="9" s="1"/>
  <c r="B637" i="9"/>
  <c r="A638" i="9"/>
  <c r="D638" i="9" s="1"/>
  <c r="B638" i="9"/>
  <c r="E638" i="9" s="1"/>
  <c r="A639" i="9"/>
  <c r="D639" i="9" s="1"/>
  <c r="B639" i="9"/>
  <c r="A640" i="9"/>
  <c r="D640" i="9" s="1"/>
  <c r="B640" i="9"/>
  <c r="E640" i="9" s="1"/>
  <c r="A641" i="9"/>
  <c r="D641" i="9" s="1"/>
  <c r="B641" i="9"/>
  <c r="A642" i="9"/>
  <c r="D642" i="9" s="1"/>
  <c r="B642" i="9"/>
  <c r="E642" i="9" s="1"/>
  <c r="A643" i="9"/>
  <c r="D643" i="9" s="1"/>
  <c r="B643" i="9"/>
  <c r="A644" i="9"/>
  <c r="D644" i="9" s="1"/>
  <c r="B644" i="9"/>
  <c r="E644" i="9" s="1"/>
  <c r="A645" i="9"/>
  <c r="D645" i="9" s="1"/>
  <c r="B645" i="9"/>
  <c r="A646" i="9"/>
  <c r="D646" i="9" s="1"/>
  <c r="B646" i="9"/>
  <c r="E646" i="9" s="1"/>
  <c r="A647" i="9"/>
  <c r="D647" i="9" s="1"/>
  <c r="B647" i="9"/>
  <c r="A648" i="9"/>
  <c r="D648" i="9" s="1"/>
  <c r="B648" i="9"/>
  <c r="E648" i="9" s="1"/>
  <c r="A649" i="9"/>
  <c r="D649" i="9" s="1"/>
  <c r="B649" i="9"/>
  <c r="A650" i="9"/>
  <c r="D650" i="9" s="1"/>
  <c r="B650" i="9"/>
  <c r="E650" i="9" s="1"/>
  <c r="A651" i="9"/>
  <c r="D651" i="9" s="1"/>
  <c r="B651" i="9"/>
  <c r="A652" i="9"/>
  <c r="D652" i="9" s="1"/>
  <c r="B652" i="9"/>
  <c r="E652" i="9" s="1"/>
  <c r="A653" i="9"/>
  <c r="D653" i="9" s="1"/>
  <c r="B653" i="9"/>
  <c r="A654" i="9"/>
  <c r="D654" i="9" s="1"/>
  <c r="B654" i="9"/>
  <c r="E654" i="9" s="1"/>
  <c r="A655" i="9"/>
  <c r="D655" i="9" s="1"/>
  <c r="B655" i="9"/>
  <c r="A656" i="9"/>
  <c r="D656" i="9" s="1"/>
  <c r="B656" i="9"/>
  <c r="E656" i="9" s="1"/>
  <c r="A657" i="9"/>
  <c r="D657" i="9" s="1"/>
  <c r="B657" i="9"/>
  <c r="A658" i="9"/>
  <c r="D658" i="9" s="1"/>
  <c r="B658" i="9"/>
  <c r="E658" i="9" s="1"/>
  <c r="A659" i="9"/>
  <c r="D659" i="9" s="1"/>
  <c r="B659" i="9"/>
  <c r="A660" i="9"/>
  <c r="D660" i="9" s="1"/>
  <c r="B660" i="9"/>
  <c r="E660" i="9" s="1"/>
  <c r="A661" i="9"/>
  <c r="D661" i="9" s="1"/>
  <c r="B661" i="9"/>
  <c r="A662" i="9"/>
  <c r="D662" i="9" s="1"/>
  <c r="B662" i="9"/>
  <c r="E662" i="9" s="1"/>
  <c r="A663" i="9"/>
  <c r="D663" i="9" s="1"/>
  <c r="B663" i="9"/>
  <c r="A664" i="9"/>
  <c r="D664" i="9" s="1"/>
  <c r="B664" i="9"/>
  <c r="E664" i="9" s="1"/>
  <c r="A665" i="9"/>
  <c r="D665" i="9" s="1"/>
  <c r="B665" i="9"/>
  <c r="A666" i="9"/>
  <c r="D666" i="9" s="1"/>
  <c r="B666" i="9"/>
  <c r="E666" i="9" s="1"/>
  <c r="A667" i="9"/>
  <c r="D667" i="9" s="1"/>
  <c r="B667" i="9"/>
  <c r="A668" i="9"/>
  <c r="D668" i="9" s="1"/>
  <c r="B668" i="9"/>
  <c r="E668" i="9" s="1"/>
  <c r="A669" i="9"/>
  <c r="D669" i="9" s="1"/>
  <c r="B669" i="9"/>
  <c r="A670" i="9"/>
  <c r="D670" i="9" s="1"/>
  <c r="B670" i="9"/>
  <c r="E670" i="9" s="1"/>
  <c r="A671" i="9"/>
  <c r="D671" i="9" s="1"/>
  <c r="B671" i="9"/>
  <c r="A672" i="9"/>
  <c r="D672" i="9" s="1"/>
  <c r="B672" i="9"/>
  <c r="E672" i="9" s="1"/>
  <c r="A673" i="9"/>
  <c r="D673" i="9" s="1"/>
  <c r="B673" i="9"/>
  <c r="A674" i="9"/>
  <c r="D674" i="9" s="1"/>
  <c r="B674" i="9"/>
  <c r="E674" i="9" s="1"/>
  <c r="A675" i="9"/>
  <c r="D675" i="9" s="1"/>
  <c r="B675" i="9"/>
  <c r="A676" i="9"/>
  <c r="D676" i="9" s="1"/>
  <c r="B676" i="9"/>
  <c r="E676" i="9" s="1"/>
  <c r="A677" i="9"/>
  <c r="D677" i="9" s="1"/>
  <c r="B677" i="9"/>
  <c r="A678" i="9"/>
  <c r="D678" i="9" s="1"/>
  <c r="B678" i="9"/>
  <c r="E678" i="9" s="1"/>
  <c r="A679" i="9"/>
  <c r="D679" i="9" s="1"/>
  <c r="B679" i="9"/>
  <c r="A680" i="9"/>
  <c r="D680" i="9" s="1"/>
  <c r="B680" i="9"/>
  <c r="E680" i="9" s="1"/>
  <c r="A681" i="9"/>
  <c r="D681" i="9" s="1"/>
  <c r="B681" i="9"/>
  <c r="A682" i="9"/>
  <c r="D682" i="9" s="1"/>
  <c r="B682" i="9"/>
  <c r="E682" i="9" s="1"/>
  <c r="A683" i="9"/>
  <c r="D683" i="9" s="1"/>
  <c r="B683" i="9"/>
  <c r="A684" i="9"/>
  <c r="D684" i="9" s="1"/>
  <c r="B684" i="9"/>
  <c r="E684" i="9" s="1"/>
  <c r="A685" i="9"/>
  <c r="D685" i="9" s="1"/>
  <c r="B685" i="9"/>
  <c r="A686" i="9"/>
  <c r="D686" i="9" s="1"/>
  <c r="B686" i="9"/>
  <c r="E686" i="9" s="1"/>
  <c r="A687" i="9"/>
  <c r="D687" i="9" s="1"/>
  <c r="B687" i="9"/>
  <c r="A688" i="9"/>
  <c r="D688" i="9" s="1"/>
  <c r="B688" i="9"/>
  <c r="E688" i="9" s="1"/>
  <c r="A689" i="9"/>
  <c r="D689" i="9" s="1"/>
  <c r="B689" i="9"/>
  <c r="A690" i="9"/>
  <c r="D690" i="9" s="1"/>
  <c r="B690" i="9"/>
  <c r="E690" i="9" s="1"/>
  <c r="A691" i="9"/>
  <c r="D691" i="9" s="1"/>
  <c r="B691" i="9"/>
  <c r="A692" i="9"/>
  <c r="D692" i="9" s="1"/>
  <c r="B692" i="9"/>
  <c r="E692" i="9" s="1"/>
  <c r="A693" i="9"/>
  <c r="D693" i="9" s="1"/>
  <c r="B693" i="9"/>
  <c r="A694" i="9"/>
  <c r="D694" i="9" s="1"/>
  <c r="B694" i="9"/>
  <c r="E694" i="9" s="1"/>
  <c r="A695" i="9"/>
  <c r="D695" i="9" s="1"/>
  <c r="B695" i="9"/>
  <c r="A696" i="9"/>
  <c r="D696" i="9" s="1"/>
  <c r="B696" i="9"/>
  <c r="E696" i="9" s="1"/>
  <c r="A697" i="9"/>
  <c r="D697" i="9" s="1"/>
  <c r="B697" i="9"/>
  <c r="A698" i="9"/>
  <c r="D698" i="9" s="1"/>
  <c r="B698" i="9"/>
  <c r="E698" i="9" s="1"/>
  <c r="A699" i="9"/>
  <c r="D699" i="9" s="1"/>
  <c r="B699" i="9"/>
  <c r="A700" i="9"/>
  <c r="D700" i="9" s="1"/>
  <c r="B700" i="9"/>
  <c r="E700" i="9" s="1"/>
  <c r="A701" i="9"/>
  <c r="D701" i="9" s="1"/>
  <c r="B701" i="9"/>
  <c r="A702" i="9"/>
  <c r="D702" i="9" s="1"/>
  <c r="B702" i="9"/>
  <c r="E702" i="9" s="1"/>
  <c r="A703" i="9"/>
  <c r="D703" i="9" s="1"/>
  <c r="B703" i="9"/>
  <c r="A704" i="9"/>
  <c r="D704" i="9" s="1"/>
  <c r="B704" i="9"/>
  <c r="E704" i="9" s="1"/>
  <c r="A705" i="9"/>
  <c r="D705" i="9" s="1"/>
  <c r="B705" i="9"/>
  <c r="A706" i="9"/>
  <c r="D706" i="9" s="1"/>
  <c r="B706" i="9"/>
  <c r="E706" i="9" s="1"/>
  <c r="A707" i="9"/>
  <c r="D707" i="9" s="1"/>
  <c r="B707" i="9"/>
  <c r="A708" i="9"/>
  <c r="D708" i="9" s="1"/>
  <c r="B708" i="9"/>
  <c r="E708" i="9" s="1"/>
  <c r="A709" i="9"/>
  <c r="D709" i="9" s="1"/>
  <c r="B709" i="9"/>
  <c r="A710" i="9"/>
  <c r="D710" i="9" s="1"/>
  <c r="B710" i="9"/>
  <c r="E710" i="9" s="1"/>
  <c r="A711" i="9"/>
  <c r="D711" i="9" s="1"/>
  <c r="B711" i="9"/>
  <c r="A712" i="9"/>
  <c r="D712" i="9" s="1"/>
  <c r="B712" i="9"/>
  <c r="E712" i="9" s="1"/>
  <c r="A713" i="9"/>
  <c r="D713" i="9" s="1"/>
  <c r="B713" i="9"/>
  <c r="A714" i="9"/>
  <c r="D714" i="9" s="1"/>
  <c r="B714" i="9"/>
  <c r="E714" i="9" s="1"/>
  <c r="A715" i="9"/>
  <c r="D715" i="9" s="1"/>
  <c r="B715" i="9"/>
  <c r="A716" i="9"/>
  <c r="D716" i="9" s="1"/>
  <c r="B716" i="9"/>
  <c r="E716" i="9" s="1"/>
  <c r="A717" i="9"/>
  <c r="D717" i="9" s="1"/>
  <c r="B717" i="9"/>
  <c r="A718" i="9"/>
  <c r="D718" i="9" s="1"/>
  <c r="B718" i="9"/>
  <c r="E718" i="9" s="1"/>
  <c r="A719" i="9"/>
  <c r="D719" i="9" s="1"/>
  <c r="B719" i="9"/>
  <c r="A720" i="9"/>
  <c r="D720" i="9" s="1"/>
  <c r="B720" i="9"/>
  <c r="E720" i="9" s="1"/>
  <c r="A721" i="9"/>
  <c r="D721" i="9" s="1"/>
  <c r="B721" i="9"/>
  <c r="A722" i="9"/>
  <c r="D722" i="9" s="1"/>
  <c r="B722" i="9"/>
  <c r="E722" i="9" s="1"/>
  <c r="A723" i="9"/>
  <c r="D723" i="9" s="1"/>
  <c r="B723" i="9"/>
  <c r="A724" i="9"/>
  <c r="D724" i="9" s="1"/>
  <c r="B724" i="9"/>
  <c r="E724" i="9" s="1"/>
  <c r="A725" i="9"/>
  <c r="D725" i="9" s="1"/>
  <c r="B725" i="9"/>
  <c r="A726" i="9"/>
  <c r="D726" i="9" s="1"/>
  <c r="B726" i="9"/>
  <c r="E726" i="9" s="1"/>
  <c r="A727" i="9"/>
  <c r="D727" i="9" s="1"/>
  <c r="B727" i="9"/>
  <c r="A728" i="9"/>
  <c r="D728" i="9" s="1"/>
  <c r="B728" i="9"/>
  <c r="E728" i="9" s="1"/>
  <c r="A729" i="9"/>
  <c r="D729" i="9" s="1"/>
  <c r="B729" i="9"/>
  <c r="A730" i="9"/>
  <c r="D730" i="9" s="1"/>
  <c r="B730" i="9"/>
  <c r="E730" i="9" s="1"/>
  <c r="A731" i="9"/>
  <c r="D731" i="9" s="1"/>
  <c r="B731" i="9"/>
  <c r="A732" i="9"/>
  <c r="D732" i="9" s="1"/>
  <c r="B732" i="9"/>
  <c r="E732" i="9" s="1"/>
  <c r="A733" i="9"/>
  <c r="D733" i="9" s="1"/>
  <c r="B733" i="9"/>
  <c r="A734" i="9"/>
  <c r="D734" i="9" s="1"/>
  <c r="B734" i="9"/>
  <c r="E734" i="9" s="1"/>
  <c r="A735" i="9"/>
  <c r="D735" i="9" s="1"/>
  <c r="B735" i="9"/>
  <c r="A736" i="9"/>
  <c r="D736" i="9" s="1"/>
  <c r="B736" i="9"/>
  <c r="E736" i="9" s="1"/>
  <c r="A737" i="9"/>
  <c r="D737" i="9" s="1"/>
  <c r="B737" i="9"/>
  <c r="A738" i="9"/>
  <c r="D738" i="9" s="1"/>
  <c r="B738" i="9"/>
  <c r="E738" i="9" s="1"/>
  <c r="A739" i="9"/>
  <c r="D739" i="9" s="1"/>
  <c r="B739" i="9"/>
  <c r="A740" i="9"/>
  <c r="D740" i="9" s="1"/>
  <c r="B740" i="9"/>
  <c r="E740" i="9" s="1"/>
  <c r="A741" i="9"/>
  <c r="D741" i="9" s="1"/>
  <c r="B741" i="9"/>
  <c r="A742" i="9"/>
  <c r="D742" i="9" s="1"/>
  <c r="B742" i="9"/>
  <c r="E742" i="9" s="1"/>
  <c r="A743" i="9"/>
  <c r="D743" i="9" s="1"/>
  <c r="B743" i="9"/>
  <c r="A744" i="9"/>
  <c r="D744" i="9" s="1"/>
  <c r="B744" i="9"/>
  <c r="E744" i="9" s="1"/>
  <c r="A745" i="9"/>
  <c r="D745" i="9" s="1"/>
  <c r="B745" i="9"/>
  <c r="A746" i="9"/>
  <c r="D746" i="9" s="1"/>
  <c r="B746" i="9"/>
  <c r="E746" i="9" s="1"/>
  <c r="A747" i="9"/>
  <c r="D747" i="9" s="1"/>
  <c r="B747" i="9"/>
  <c r="A748" i="9"/>
  <c r="D748" i="9" s="1"/>
  <c r="B748" i="9"/>
  <c r="E748" i="9" s="1"/>
  <c r="A749" i="9"/>
  <c r="D749" i="9" s="1"/>
  <c r="B749" i="9"/>
  <c r="A750" i="9"/>
  <c r="D750" i="9" s="1"/>
  <c r="B750" i="9"/>
  <c r="E750" i="9" s="1"/>
  <c r="A751" i="9"/>
  <c r="D751" i="9" s="1"/>
  <c r="B751" i="9"/>
  <c r="A752" i="9"/>
  <c r="D752" i="9" s="1"/>
  <c r="B752" i="9"/>
  <c r="E752" i="9" s="1"/>
  <c r="A753" i="9"/>
  <c r="D753" i="9" s="1"/>
  <c r="B753" i="9"/>
  <c r="A754" i="9"/>
  <c r="D754" i="9" s="1"/>
  <c r="B754" i="9"/>
  <c r="E754" i="9" s="1"/>
  <c r="A755" i="9"/>
  <c r="D755" i="9" s="1"/>
  <c r="B755" i="9"/>
  <c r="A756" i="9"/>
  <c r="D756" i="9" s="1"/>
  <c r="B756" i="9"/>
  <c r="E756" i="9" s="1"/>
  <c r="A757" i="9"/>
  <c r="D757" i="9" s="1"/>
  <c r="B757" i="9"/>
  <c r="A758" i="9"/>
  <c r="D758" i="9" s="1"/>
  <c r="B758" i="9"/>
  <c r="E758" i="9" s="1"/>
  <c r="A759" i="9"/>
  <c r="D759" i="9" s="1"/>
  <c r="B759" i="9"/>
  <c r="A760" i="9"/>
  <c r="D760" i="9" s="1"/>
  <c r="B760" i="9"/>
  <c r="E760" i="9" s="1"/>
  <c r="A761" i="9"/>
  <c r="D761" i="9" s="1"/>
  <c r="B761" i="9"/>
  <c r="A762" i="9"/>
  <c r="D762" i="9" s="1"/>
  <c r="B762" i="9"/>
  <c r="E762" i="9" s="1"/>
  <c r="A763" i="9"/>
  <c r="D763" i="9" s="1"/>
  <c r="B763" i="9"/>
  <c r="A764" i="9"/>
  <c r="D764" i="9" s="1"/>
  <c r="B764" i="9"/>
  <c r="E764" i="9" s="1"/>
  <c r="A765" i="9"/>
  <c r="D765" i="9" s="1"/>
  <c r="B765" i="9"/>
  <c r="A766" i="9"/>
  <c r="D766" i="9" s="1"/>
  <c r="B766" i="9"/>
  <c r="E766" i="9" s="1"/>
  <c r="A767" i="9"/>
  <c r="D767" i="9" s="1"/>
  <c r="B767" i="9"/>
  <c r="A768" i="9"/>
  <c r="D768" i="9" s="1"/>
  <c r="B768" i="9"/>
  <c r="E768" i="9" s="1"/>
  <c r="A769" i="9"/>
  <c r="D769" i="9" s="1"/>
  <c r="B769" i="9"/>
  <c r="A770" i="9"/>
  <c r="D770" i="9" s="1"/>
  <c r="B770" i="9"/>
  <c r="E770" i="9" s="1"/>
  <c r="A771" i="9"/>
  <c r="D771" i="9" s="1"/>
  <c r="B771" i="9"/>
  <c r="A772" i="9"/>
  <c r="D772" i="9" s="1"/>
  <c r="B772" i="9"/>
  <c r="E772" i="9" s="1"/>
  <c r="A773" i="9"/>
  <c r="D773" i="9" s="1"/>
  <c r="B773" i="9"/>
  <c r="A774" i="9"/>
  <c r="D774" i="9" s="1"/>
  <c r="B774" i="9"/>
  <c r="E774" i="9" s="1"/>
  <c r="A775" i="9"/>
  <c r="D775" i="9" s="1"/>
  <c r="B775" i="9"/>
  <c r="A776" i="9"/>
  <c r="D776" i="9" s="1"/>
  <c r="B776" i="9"/>
  <c r="E776" i="9" s="1"/>
  <c r="A777" i="9"/>
  <c r="D777" i="9" s="1"/>
  <c r="B777" i="9"/>
  <c r="A778" i="9"/>
  <c r="D778" i="9" s="1"/>
  <c r="B778" i="9"/>
  <c r="E778" i="9" s="1"/>
  <c r="A779" i="9"/>
  <c r="D779" i="9" s="1"/>
  <c r="B779" i="9"/>
  <c r="A780" i="9"/>
  <c r="D780" i="9" s="1"/>
  <c r="B780" i="9"/>
  <c r="E780" i="9" s="1"/>
  <c r="A781" i="9"/>
  <c r="D781" i="9" s="1"/>
  <c r="B781" i="9"/>
  <c r="A782" i="9"/>
  <c r="D782" i="9" s="1"/>
  <c r="B782" i="9"/>
  <c r="E782" i="9" s="1"/>
  <c r="A783" i="9"/>
  <c r="D783" i="9" s="1"/>
  <c r="B783" i="9"/>
  <c r="A784" i="9"/>
  <c r="D784" i="9" s="1"/>
  <c r="B784" i="9"/>
  <c r="E784" i="9" s="1"/>
  <c r="A785" i="9"/>
  <c r="D785" i="9" s="1"/>
  <c r="B785" i="9"/>
  <c r="A786" i="9"/>
  <c r="D786" i="9" s="1"/>
  <c r="B786" i="9"/>
  <c r="E786" i="9" s="1"/>
  <c r="A787" i="9"/>
  <c r="D787" i="9" s="1"/>
  <c r="B787" i="9"/>
  <c r="A788" i="9"/>
  <c r="D788" i="9" s="1"/>
  <c r="B788" i="9"/>
  <c r="E788" i="9" s="1"/>
  <c r="A789" i="9"/>
  <c r="D789" i="9" s="1"/>
  <c r="B789" i="9"/>
  <c r="A790" i="9"/>
  <c r="D790" i="9" s="1"/>
  <c r="B790" i="9"/>
  <c r="E790" i="9" s="1"/>
  <c r="A791" i="9"/>
  <c r="D791" i="9" s="1"/>
  <c r="B791" i="9"/>
  <c r="A792" i="9"/>
  <c r="D792" i="9" s="1"/>
  <c r="B792" i="9"/>
  <c r="E792" i="9" s="1"/>
  <c r="A793" i="9"/>
  <c r="D793" i="9" s="1"/>
  <c r="B793" i="9"/>
  <c r="A794" i="9"/>
  <c r="D794" i="9" s="1"/>
  <c r="B794" i="9"/>
  <c r="E794" i="9" s="1"/>
  <c r="A795" i="9"/>
  <c r="D795" i="9" s="1"/>
  <c r="B795" i="9"/>
  <c r="A796" i="9"/>
  <c r="D796" i="9" s="1"/>
  <c r="B796" i="9"/>
  <c r="E796" i="9" s="1"/>
  <c r="A797" i="9"/>
  <c r="D797" i="9" s="1"/>
  <c r="B797" i="9"/>
  <c r="A798" i="9"/>
  <c r="D798" i="9" s="1"/>
  <c r="B798" i="9"/>
  <c r="E798" i="9" s="1"/>
  <c r="A799" i="9"/>
  <c r="D799" i="9" s="1"/>
  <c r="B799" i="9"/>
  <c r="A800" i="9"/>
  <c r="D800" i="9" s="1"/>
  <c r="B800" i="9"/>
  <c r="E800" i="9" s="1"/>
  <c r="A801" i="9"/>
  <c r="D801" i="9" s="1"/>
  <c r="B801" i="9"/>
  <c r="A802" i="9"/>
  <c r="D802" i="9" s="1"/>
  <c r="B802" i="9"/>
  <c r="E802" i="9" s="1"/>
  <c r="A803" i="9"/>
  <c r="D803" i="9" s="1"/>
  <c r="B803" i="9"/>
  <c r="A804" i="9"/>
  <c r="D804" i="9" s="1"/>
  <c r="B804" i="9"/>
  <c r="E804" i="9" s="1"/>
  <c r="A805" i="9"/>
  <c r="D805" i="9" s="1"/>
  <c r="B805" i="9"/>
  <c r="A806" i="9"/>
  <c r="D806" i="9" s="1"/>
  <c r="B806" i="9"/>
  <c r="E806" i="9" s="1"/>
  <c r="A807" i="9"/>
  <c r="D807" i="9" s="1"/>
  <c r="B807" i="9"/>
  <c r="A808" i="9"/>
  <c r="D808" i="9" s="1"/>
  <c r="B808" i="9"/>
  <c r="E808" i="9" s="1"/>
  <c r="A809" i="9"/>
  <c r="D809" i="9" s="1"/>
  <c r="B809" i="9"/>
  <c r="A810" i="9"/>
  <c r="D810" i="9" s="1"/>
  <c r="B810" i="9"/>
  <c r="E810" i="9" s="1"/>
  <c r="A811" i="9"/>
  <c r="D811" i="9" s="1"/>
  <c r="B811" i="9"/>
  <c r="A812" i="9"/>
  <c r="D812" i="9" s="1"/>
  <c r="B812" i="9"/>
  <c r="E812" i="9" s="1"/>
  <c r="A813" i="9"/>
  <c r="D813" i="9" s="1"/>
  <c r="B813" i="9"/>
  <c r="A814" i="9"/>
  <c r="D814" i="9" s="1"/>
  <c r="B814" i="9"/>
  <c r="E814" i="9" s="1"/>
  <c r="A815" i="9"/>
  <c r="D815" i="9" s="1"/>
  <c r="B815" i="9"/>
  <c r="A816" i="9"/>
  <c r="D816" i="9" s="1"/>
  <c r="B816" i="9"/>
  <c r="E816" i="9" s="1"/>
  <c r="A817" i="9"/>
  <c r="D817" i="9" s="1"/>
  <c r="B817" i="9"/>
  <c r="A818" i="9"/>
  <c r="D818" i="9" s="1"/>
  <c r="B818" i="9"/>
  <c r="E818" i="9" s="1"/>
  <c r="A819" i="9"/>
  <c r="D819" i="9" s="1"/>
  <c r="B819" i="9"/>
  <c r="A820" i="9"/>
  <c r="D820" i="9" s="1"/>
  <c r="B820" i="9"/>
  <c r="E820" i="9" s="1"/>
  <c r="A821" i="9"/>
  <c r="D821" i="9" s="1"/>
  <c r="B821" i="9"/>
  <c r="A822" i="9"/>
  <c r="D822" i="9" s="1"/>
  <c r="B822" i="9"/>
  <c r="E822" i="9" s="1"/>
  <c r="A823" i="9"/>
  <c r="D823" i="9" s="1"/>
  <c r="B823" i="9"/>
  <c r="A824" i="9"/>
  <c r="D824" i="9" s="1"/>
  <c r="B824" i="9"/>
  <c r="E824" i="9" s="1"/>
  <c r="A825" i="9"/>
  <c r="D825" i="9" s="1"/>
  <c r="B825" i="9"/>
  <c r="A826" i="9"/>
  <c r="D826" i="9" s="1"/>
  <c r="B826" i="9"/>
  <c r="E826" i="9" s="1"/>
  <c r="A827" i="9"/>
  <c r="D827" i="9" s="1"/>
  <c r="B827" i="9"/>
  <c r="A828" i="9"/>
  <c r="D828" i="9" s="1"/>
  <c r="B828" i="9"/>
  <c r="E828" i="9" s="1"/>
  <c r="A829" i="9"/>
  <c r="D829" i="9" s="1"/>
  <c r="B829" i="9"/>
  <c r="A830" i="9"/>
  <c r="D830" i="9" s="1"/>
  <c r="B830" i="9"/>
  <c r="E830" i="9" s="1"/>
  <c r="A831" i="9"/>
  <c r="D831" i="9" s="1"/>
  <c r="B831" i="9"/>
  <c r="A832" i="9"/>
  <c r="D832" i="9" s="1"/>
  <c r="B832" i="9"/>
  <c r="E832" i="9" s="1"/>
  <c r="A833" i="9"/>
  <c r="D833" i="9" s="1"/>
  <c r="B833" i="9"/>
  <c r="A834" i="9"/>
  <c r="D834" i="9" s="1"/>
  <c r="B834" i="9"/>
  <c r="E834" i="9" s="1"/>
  <c r="A835" i="9"/>
  <c r="D835" i="9" s="1"/>
  <c r="B835" i="9"/>
  <c r="A836" i="9"/>
  <c r="D836" i="9" s="1"/>
  <c r="B836" i="9"/>
  <c r="E836" i="9" s="1"/>
  <c r="A837" i="9"/>
  <c r="D837" i="9" s="1"/>
  <c r="B837" i="9"/>
  <c r="A838" i="9"/>
  <c r="D838" i="9" s="1"/>
  <c r="B838" i="9"/>
  <c r="E838" i="9" s="1"/>
  <c r="A839" i="9"/>
  <c r="D839" i="9" s="1"/>
  <c r="B839" i="9"/>
  <c r="A840" i="9"/>
  <c r="D840" i="9" s="1"/>
  <c r="B840" i="9"/>
  <c r="E840" i="9" s="1"/>
  <c r="A841" i="9"/>
  <c r="D841" i="9" s="1"/>
  <c r="B841" i="9"/>
  <c r="A842" i="9"/>
  <c r="D842" i="9" s="1"/>
  <c r="B842" i="9"/>
  <c r="E842" i="9" s="1"/>
  <c r="A843" i="9"/>
  <c r="D843" i="9" s="1"/>
  <c r="B843" i="9"/>
  <c r="A844" i="9"/>
  <c r="D844" i="9" s="1"/>
  <c r="B844" i="9"/>
  <c r="E844" i="9" s="1"/>
  <c r="A845" i="9"/>
  <c r="D845" i="9" s="1"/>
  <c r="B845" i="9"/>
  <c r="A846" i="9"/>
  <c r="D846" i="9" s="1"/>
  <c r="B846" i="9"/>
  <c r="E846" i="9" s="1"/>
  <c r="A847" i="9"/>
  <c r="D847" i="9" s="1"/>
  <c r="B847" i="9"/>
  <c r="A848" i="9"/>
  <c r="D848" i="9" s="1"/>
  <c r="B848" i="9"/>
  <c r="E848" i="9" s="1"/>
  <c r="A849" i="9"/>
  <c r="D849" i="9" s="1"/>
  <c r="B849" i="9"/>
  <c r="A850" i="9"/>
  <c r="D850" i="9" s="1"/>
  <c r="B850" i="9"/>
  <c r="E850" i="9" s="1"/>
  <c r="A851" i="9"/>
  <c r="D851" i="9" s="1"/>
  <c r="B851" i="9"/>
  <c r="A852" i="9"/>
  <c r="D852" i="9" s="1"/>
  <c r="B852" i="9"/>
  <c r="E852" i="9" s="1"/>
  <c r="A853" i="9"/>
  <c r="D853" i="9" s="1"/>
  <c r="B853" i="9"/>
  <c r="A854" i="9"/>
  <c r="D854" i="9" s="1"/>
  <c r="B854" i="9"/>
  <c r="E854" i="9" s="1"/>
  <c r="A855" i="9"/>
  <c r="D855" i="9" s="1"/>
  <c r="B855" i="9"/>
  <c r="A856" i="9"/>
  <c r="D856" i="9" s="1"/>
  <c r="B856" i="9"/>
  <c r="E856" i="9" s="1"/>
  <c r="A857" i="9"/>
  <c r="D857" i="9" s="1"/>
  <c r="B857" i="9"/>
  <c r="A858" i="9"/>
  <c r="D858" i="9" s="1"/>
  <c r="B858" i="9"/>
  <c r="E858" i="9" s="1"/>
  <c r="A859" i="9"/>
  <c r="D859" i="9" s="1"/>
  <c r="B859" i="9"/>
  <c r="A860" i="9"/>
  <c r="D860" i="9" s="1"/>
  <c r="B860" i="9"/>
  <c r="E860" i="9" s="1"/>
  <c r="A861" i="9"/>
  <c r="D861" i="9" s="1"/>
  <c r="B861" i="9"/>
  <c r="A862" i="9"/>
  <c r="D862" i="9" s="1"/>
  <c r="B862" i="9"/>
  <c r="E862" i="9" s="1"/>
  <c r="A863" i="9"/>
  <c r="D863" i="9" s="1"/>
  <c r="B863" i="9"/>
  <c r="A864" i="9"/>
  <c r="D864" i="9" s="1"/>
  <c r="B864" i="9"/>
  <c r="E864" i="9" s="1"/>
  <c r="A865" i="9"/>
  <c r="D865" i="9" s="1"/>
  <c r="B865" i="9"/>
  <c r="A866" i="9"/>
  <c r="D866" i="9" s="1"/>
  <c r="B866" i="9"/>
  <c r="E866" i="9" s="1"/>
  <c r="A867" i="9"/>
  <c r="D867" i="9" s="1"/>
  <c r="B867" i="9"/>
  <c r="A868" i="9"/>
  <c r="D868" i="9" s="1"/>
  <c r="B868" i="9"/>
  <c r="E868" i="9" s="1"/>
  <c r="A869" i="9"/>
  <c r="D869" i="9" s="1"/>
  <c r="B869" i="9"/>
  <c r="A870" i="9"/>
  <c r="D870" i="9" s="1"/>
  <c r="B870" i="9"/>
  <c r="E870" i="9" s="1"/>
  <c r="A871" i="9"/>
  <c r="D871" i="9" s="1"/>
  <c r="B871" i="9"/>
  <c r="A872" i="9"/>
  <c r="D872" i="9" s="1"/>
  <c r="B872" i="9"/>
  <c r="E872" i="9" s="1"/>
  <c r="A873" i="9"/>
  <c r="D873" i="9" s="1"/>
  <c r="B873" i="9"/>
  <c r="A874" i="9"/>
  <c r="D874" i="9" s="1"/>
  <c r="B874" i="9"/>
  <c r="E874" i="9" s="1"/>
  <c r="A875" i="9"/>
  <c r="D875" i="9" s="1"/>
  <c r="B875" i="9"/>
  <c r="A876" i="9"/>
  <c r="D876" i="9" s="1"/>
  <c r="B876" i="9"/>
  <c r="E876" i="9" s="1"/>
  <c r="A877" i="9"/>
  <c r="D877" i="9" s="1"/>
  <c r="B877" i="9"/>
  <c r="A878" i="9"/>
  <c r="D878" i="9" s="1"/>
  <c r="B878" i="9"/>
  <c r="E878" i="9" s="1"/>
  <c r="A879" i="9"/>
  <c r="D879" i="9" s="1"/>
  <c r="B879" i="9"/>
  <c r="A880" i="9"/>
  <c r="D880" i="9" s="1"/>
  <c r="B880" i="9"/>
  <c r="E880" i="9" s="1"/>
  <c r="A881" i="9"/>
  <c r="D881" i="9" s="1"/>
  <c r="B881" i="9"/>
  <c r="A882" i="9"/>
  <c r="D882" i="9" s="1"/>
  <c r="B882" i="9"/>
  <c r="E882" i="9" s="1"/>
  <c r="A883" i="9"/>
  <c r="D883" i="9" s="1"/>
  <c r="B883" i="9"/>
  <c r="A884" i="9"/>
  <c r="D884" i="9" s="1"/>
  <c r="B884" i="9"/>
  <c r="E884" i="9" s="1"/>
  <c r="A885" i="9"/>
  <c r="D885" i="9" s="1"/>
  <c r="B885" i="9"/>
  <c r="A886" i="9"/>
  <c r="D886" i="9" s="1"/>
  <c r="B886" i="9"/>
  <c r="E886" i="9" s="1"/>
  <c r="A887" i="9"/>
  <c r="D887" i="9" s="1"/>
  <c r="B887" i="9"/>
  <c r="A888" i="9"/>
  <c r="D888" i="9" s="1"/>
  <c r="B888" i="9"/>
  <c r="E888" i="9" s="1"/>
  <c r="A889" i="9"/>
  <c r="D889" i="9" s="1"/>
  <c r="B889" i="9"/>
  <c r="A890" i="9"/>
  <c r="D890" i="9" s="1"/>
  <c r="B890" i="9"/>
  <c r="E890" i="9" s="1"/>
  <c r="A891" i="9"/>
  <c r="D891" i="9" s="1"/>
  <c r="B891" i="9"/>
  <c r="A892" i="9"/>
  <c r="D892" i="9" s="1"/>
  <c r="B892" i="9"/>
  <c r="E892" i="9" s="1"/>
  <c r="A893" i="9"/>
  <c r="D893" i="9" s="1"/>
  <c r="B893" i="9"/>
  <c r="A894" i="9"/>
  <c r="D894" i="9" s="1"/>
  <c r="B894" i="9"/>
  <c r="E894" i="9" s="1"/>
  <c r="A895" i="9"/>
  <c r="D895" i="9" s="1"/>
  <c r="B895" i="9"/>
  <c r="A896" i="9"/>
  <c r="D896" i="9" s="1"/>
  <c r="B896" i="9"/>
  <c r="E896" i="9" s="1"/>
  <c r="A897" i="9"/>
  <c r="D897" i="9" s="1"/>
  <c r="B897" i="9"/>
  <c r="A898" i="9"/>
  <c r="D898" i="9" s="1"/>
  <c r="B898" i="9"/>
  <c r="E898" i="9" s="1"/>
  <c r="A899" i="9"/>
  <c r="D899" i="9" s="1"/>
  <c r="B899" i="9"/>
  <c r="A900" i="9"/>
  <c r="D900" i="9" s="1"/>
  <c r="B900" i="9"/>
  <c r="E900" i="9" s="1"/>
  <c r="A901" i="9"/>
  <c r="D901" i="9" s="1"/>
  <c r="B901" i="9"/>
  <c r="A902" i="9"/>
  <c r="D902" i="9" s="1"/>
  <c r="B902" i="9"/>
  <c r="E902" i="9" s="1"/>
  <c r="A903" i="9"/>
  <c r="D903" i="9" s="1"/>
  <c r="B903" i="9"/>
  <c r="A904" i="9"/>
  <c r="D904" i="9" s="1"/>
  <c r="B904" i="9"/>
  <c r="E904" i="9" s="1"/>
  <c r="A905" i="9"/>
  <c r="D905" i="9" s="1"/>
  <c r="B905" i="9"/>
  <c r="A906" i="9"/>
  <c r="D906" i="9" s="1"/>
  <c r="B906" i="9"/>
  <c r="E906" i="9" s="1"/>
  <c r="A907" i="9"/>
  <c r="D907" i="9" s="1"/>
  <c r="B907" i="9"/>
  <c r="A908" i="9"/>
  <c r="D908" i="9" s="1"/>
  <c r="B908" i="9"/>
  <c r="E908" i="9" s="1"/>
  <c r="A909" i="9"/>
  <c r="D909" i="9" s="1"/>
  <c r="B909" i="9"/>
  <c r="A910" i="9"/>
  <c r="D910" i="9" s="1"/>
  <c r="B910" i="9"/>
  <c r="E910" i="9" s="1"/>
  <c r="A911" i="9"/>
  <c r="D911" i="9" s="1"/>
  <c r="B911" i="9"/>
  <c r="A912" i="9"/>
  <c r="D912" i="9" s="1"/>
  <c r="B912" i="9"/>
  <c r="E912" i="9" s="1"/>
  <c r="A913" i="9"/>
  <c r="D913" i="9" s="1"/>
  <c r="B913" i="9"/>
  <c r="A914" i="9"/>
  <c r="D914" i="9" s="1"/>
  <c r="B914" i="9"/>
  <c r="E914" i="9" s="1"/>
  <c r="A915" i="9"/>
  <c r="D915" i="9" s="1"/>
  <c r="B915" i="9"/>
  <c r="A916" i="9"/>
  <c r="D916" i="9" s="1"/>
  <c r="B916" i="9"/>
  <c r="E916" i="9" s="1"/>
  <c r="A917" i="9"/>
  <c r="D917" i="9" s="1"/>
  <c r="B917" i="9"/>
  <c r="A918" i="9"/>
  <c r="D918" i="9" s="1"/>
  <c r="B918" i="9"/>
  <c r="E918" i="9" s="1"/>
  <c r="A919" i="9"/>
  <c r="D919" i="9" s="1"/>
  <c r="B919" i="9"/>
  <c r="A920" i="9"/>
  <c r="D920" i="9" s="1"/>
  <c r="B920" i="9"/>
  <c r="E920" i="9" s="1"/>
  <c r="A921" i="9"/>
  <c r="D921" i="9" s="1"/>
  <c r="B921" i="9"/>
  <c r="A922" i="9"/>
  <c r="D922" i="9" s="1"/>
  <c r="B922" i="9"/>
  <c r="E922" i="9" s="1"/>
  <c r="A923" i="9"/>
  <c r="D923" i="9" s="1"/>
  <c r="B923" i="9"/>
  <c r="A924" i="9"/>
  <c r="D924" i="9" s="1"/>
  <c r="B924" i="9"/>
  <c r="E924" i="9" s="1"/>
  <c r="A925" i="9"/>
  <c r="D925" i="9" s="1"/>
  <c r="B925" i="9"/>
  <c r="A926" i="9"/>
  <c r="D926" i="9" s="1"/>
  <c r="B926" i="9"/>
  <c r="E926" i="9" s="1"/>
  <c r="A927" i="9"/>
  <c r="D927" i="9" s="1"/>
  <c r="B927" i="9"/>
  <c r="A928" i="9"/>
  <c r="D928" i="9" s="1"/>
  <c r="B928" i="9"/>
  <c r="E928" i="9" s="1"/>
  <c r="A929" i="9"/>
  <c r="D929" i="9" s="1"/>
  <c r="B929" i="9"/>
  <c r="A930" i="9"/>
  <c r="D930" i="9" s="1"/>
  <c r="B930" i="9"/>
  <c r="E930" i="9" s="1"/>
  <c r="A931" i="9"/>
  <c r="D931" i="9" s="1"/>
  <c r="B931" i="9"/>
  <c r="A932" i="9"/>
  <c r="D932" i="9" s="1"/>
  <c r="B932" i="9"/>
  <c r="E932" i="9" s="1"/>
  <c r="A933" i="9"/>
  <c r="D933" i="9" s="1"/>
  <c r="B933" i="9"/>
  <c r="A934" i="9"/>
  <c r="D934" i="9" s="1"/>
  <c r="B934" i="9"/>
  <c r="E934" i="9" s="1"/>
  <c r="A935" i="9"/>
  <c r="D935" i="9" s="1"/>
  <c r="B935" i="9"/>
  <c r="A936" i="9"/>
  <c r="D936" i="9" s="1"/>
  <c r="B936" i="9"/>
  <c r="E936" i="9" s="1"/>
  <c r="A937" i="9"/>
  <c r="D937" i="9" s="1"/>
  <c r="B937" i="9"/>
  <c r="A938" i="9"/>
  <c r="D938" i="9" s="1"/>
  <c r="B938" i="9"/>
  <c r="E938" i="9" s="1"/>
  <c r="A939" i="9"/>
  <c r="D939" i="9" s="1"/>
  <c r="B939" i="9"/>
  <c r="A940" i="9"/>
  <c r="D940" i="9" s="1"/>
  <c r="B940" i="9"/>
  <c r="E940" i="9" s="1"/>
  <c r="A941" i="9"/>
  <c r="D941" i="9" s="1"/>
  <c r="B941" i="9"/>
  <c r="A942" i="9"/>
  <c r="D942" i="9" s="1"/>
  <c r="B942" i="9"/>
  <c r="E942" i="9" s="1"/>
  <c r="A943" i="9"/>
  <c r="D943" i="9" s="1"/>
  <c r="B943" i="9"/>
  <c r="A944" i="9"/>
  <c r="D944" i="9" s="1"/>
  <c r="B944" i="9"/>
  <c r="E944" i="9" s="1"/>
  <c r="A945" i="9"/>
  <c r="D945" i="9" s="1"/>
  <c r="B945" i="9"/>
  <c r="A946" i="9"/>
  <c r="D946" i="9" s="1"/>
  <c r="B946" i="9"/>
  <c r="E946" i="9" s="1"/>
  <c r="A947" i="9"/>
  <c r="D947" i="9" s="1"/>
  <c r="B947" i="9"/>
  <c r="A948" i="9"/>
  <c r="D948" i="9" s="1"/>
  <c r="B948" i="9"/>
  <c r="E948" i="9" s="1"/>
  <c r="A949" i="9"/>
  <c r="D949" i="9" s="1"/>
  <c r="B949" i="9"/>
  <c r="A950" i="9"/>
  <c r="D950" i="9" s="1"/>
  <c r="B950" i="9"/>
  <c r="E950" i="9" s="1"/>
  <c r="A951" i="9"/>
  <c r="D951" i="9" s="1"/>
  <c r="B951" i="9"/>
  <c r="A952" i="9"/>
  <c r="D952" i="9" s="1"/>
  <c r="B952" i="9"/>
  <c r="E952" i="9" s="1"/>
  <c r="A953" i="9"/>
  <c r="D953" i="9" s="1"/>
  <c r="B953" i="9"/>
  <c r="A954" i="9"/>
  <c r="D954" i="9" s="1"/>
  <c r="B954" i="9"/>
  <c r="E954" i="9" s="1"/>
  <c r="A955" i="9"/>
  <c r="D955" i="9" s="1"/>
  <c r="B955" i="9"/>
  <c r="A956" i="9"/>
  <c r="D956" i="9" s="1"/>
  <c r="B956" i="9"/>
  <c r="E956" i="9" s="1"/>
  <c r="A957" i="9"/>
  <c r="D957" i="9" s="1"/>
  <c r="B957" i="9"/>
  <c r="A958" i="9"/>
  <c r="D958" i="9" s="1"/>
  <c r="B958" i="9"/>
  <c r="E958" i="9" s="1"/>
  <c r="A959" i="9"/>
  <c r="D959" i="9" s="1"/>
  <c r="B959" i="9"/>
  <c r="A960" i="9"/>
  <c r="D960" i="9" s="1"/>
  <c r="B960" i="9"/>
  <c r="E960" i="9" s="1"/>
  <c r="A961" i="9"/>
  <c r="D961" i="9" s="1"/>
  <c r="B961" i="9"/>
  <c r="A962" i="9"/>
  <c r="D962" i="9" s="1"/>
  <c r="B962" i="9"/>
  <c r="E962" i="9" s="1"/>
  <c r="A963" i="9"/>
  <c r="D963" i="9" s="1"/>
  <c r="B963" i="9"/>
  <c r="A964" i="9"/>
  <c r="D964" i="9" s="1"/>
  <c r="B964" i="9"/>
  <c r="E964" i="9" s="1"/>
  <c r="A965" i="9"/>
  <c r="D965" i="9" s="1"/>
  <c r="B965" i="9"/>
  <c r="A966" i="9"/>
  <c r="D966" i="9" s="1"/>
  <c r="B966" i="9"/>
  <c r="E966" i="9" s="1"/>
  <c r="A967" i="9"/>
  <c r="D967" i="9" s="1"/>
  <c r="B967" i="9"/>
  <c r="A968" i="9"/>
  <c r="D968" i="9" s="1"/>
  <c r="B968" i="9"/>
  <c r="E968" i="9" s="1"/>
  <c r="A969" i="9"/>
  <c r="D969" i="9" s="1"/>
  <c r="B969" i="9"/>
  <c r="A970" i="9"/>
  <c r="D970" i="9" s="1"/>
  <c r="B970" i="9"/>
  <c r="E970" i="9" s="1"/>
  <c r="A971" i="9"/>
  <c r="D971" i="9" s="1"/>
  <c r="B971" i="9"/>
  <c r="A972" i="9"/>
  <c r="D972" i="9" s="1"/>
  <c r="B972" i="9"/>
  <c r="E972" i="9" s="1"/>
  <c r="A973" i="9"/>
  <c r="D973" i="9" s="1"/>
  <c r="B973" i="9"/>
  <c r="A974" i="9"/>
  <c r="D974" i="9" s="1"/>
  <c r="B974" i="9"/>
  <c r="E974" i="9" s="1"/>
  <c r="A975" i="9"/>
  <c r="D975" i="9" s="1"/>
  <c r="B975" i="9"/>
  <c r="A976" i="9"/>
  <c r="D976" i="9" s="1"/>
  <c r="B976" i="9"/>
  <c r="E976" i="9" s="1"/>
  <c r="A977" i="9"/>
  <c r="D977" i="9" s="1"/>
  <c r="B977" i="9"/>
  <c r="A978" i="9"/>
  <c r="D978" i="9" s="1"/>
  <c r="B978" i="9"/>
  <c r="E978" i="9" s="1"/>
  <c r="A979" i="9"/>
  <c r="D979" i="9" s="1"/>
  <c r="B979" i="9"/>
  <c r="A980" i="9"/>
  <c r="D980" i="9" s="1"/>
  <c r="B980" i="9"/>
  <c r="E980" i="9" s="1"/>
  <c r="A981" i="9"/>
  <c r="D981" i="9" s="1"/>
  <c r="B981" i="9"/>
  <c r="A982" i="9"/>
  <c r="D982" i="9" s="1"/>
  <c r="B982" i="9"/>
  <c r="E982" i="9" s="1"/>
  <c r="A983" i="9"/>
  <c r="D983" i="9" s="1"/>
  <c r="B983" i="9"/>
  <c r="A984" i="9"/>
  <c r="D984" i="9" s="1"/>
  <c r="B984" i="9"/>
  <c r="E984" i="9" s="1"/>
  <c r="A985" i="9"/>
  <c r="D985" i="9" s="1"/>
  <c r="B985" i="9"/>
  <c r="A986" i="9"/>
  <c r="D986" i="9" s="1"/>
  <c r="B986" i="9"/>
  <c r="E986" i="9" s="1"/>
  <c r="A987" i="9"/>
  <c r="D987" i="9" s="1"/>
  <c r="B987" i="9"/>
  <c r="A988" i="9"/>
  <c r="D988" i="9" s="1"/>
  <c r="B988" i="9"/>
  <c r="E988" i="9" s="1"/>
  <c r="A989" i="9"/>
  <c r="D989" i="9" s="1"/>
  <c r="B989" i="9"/>
  <c r="A990" i="9"/>
  <c r="D990" i="9" s="1"/>
  <c r="B990" i="9"/>
  <c r="E990" i="9" s="1"/>
  <c r="A991" i="9"/>
  <c r="D991" i="9" s="1"/>
  <c r="B991" i="9"/>
  <c r="A992" i="9"/>
  <c r="D992" i="9" s="1"/>
  <c r="B992" i="9"/>
  <c r="E992" i="9" s="1"/>
  <c r="A993" i="9"/>
  <c r="D993" i="9" s="1"/>
  <c r="B993" i="9"/>
  <c r="A994" i="9"/>
  <c r="D994" i="9" s="1"/>
  <c r="B994" i="9"/>
  <c r="E994" i="9" s="1"/>
  <c r="A995" i="9"/>
  <c r="D995" i="9" s="1"/>
  <c r="B995" i="9"/>
  <c r="A996" i="9"/>
  <c r="D996" i="9" s="1"/>
  <c r="B996" i="9"/>
  <c r="E996" i="9" s="1"/>
  <c r="A997" i="9"/>
  <c r="D997" i="9" s="1"/>
  <c r="B997" i="9"/>
  <c r="A998" i="9"/>
  <c r="D998" i="9" s="1"/>
  <c r="B998" i="9"/>
  <c r="E998" i="9" s="1"/>
  <c r="A999" i="9"/>
  <c r="D999" i="9" s="1"/>
  <c r="B999" i="9"/>
  <c r="A1000" i="9"/>
  <c r="D1000" i="9" s="1"/>
  <c r="B1000" i="9"/>
  <c r="E1000" i="9" s="1"/>
  <c r="A1001" i="9"/>
  <c r="D1001" i="9" s="1"/>
  <c r="B1001" i="9"/>
  <c r="B2" i="9"/>
  <c r="A2" i="9"/>
  <c r="D50" i="9"/>
  <c r="D66" i="9"/>
  <c r="D82" i="9"/>
  <c r="D98" i="9"/>
  <c r="D114" i="9"/>
  <c r="D130" i="9"/>
  <c r="D146" i="9"/>
  <c r="D162" i="9"/>
  <c r="D178" i="9"/>
  <c r="D194" i="9"/>
  <c r="D210" i="9"/>
  <c r="D226" i="9"/>
  <c r="D242" i="9"/>
  <c r="D258" i="9"/>
  <c r="E266" i="9"/>
  <c r="E270" i="9"/>
  <c r="E274" i="9"/>
  <c r="E278" i="9"/>
  <c r="E282" i="9"/>
  <c r="E286" i="9"/>
  <c r="E290" i="9"/>
  <c r="E294" i="9"/>
  <c r="E298" i="9"/>
  <c r="E302" i="9"/>
  <c r="E306" i="9"/>
  <c r="E310" i="9"/>
  <c r="E314" i="9"/>
  <c r="E318" i="9"/>
  <c r="E322" i="9"/>
  <c r="E326" i="9"/>
  <c r="E330" i="9"/>
  <c r="E334" i="9"/>
  <c r="E338" i="9"/>
  <c r="E341" i="9"/>
  <c r="E343" i="9"/>
  <c r="E345" i="9"/>
  <c r="E347" i="9"/>
  <c r="E349" i="9"/>
  <c r="E351" i="9"/>
  <c r="E353" i="9"/>
  <c r="E355" i="9"/>
  <c r="E357" i="9"/>
  <c r="E359" i="9"/>
  <c r="E361" i="9"/>
  <c r="E363" i="9"/>
  <c r="E365" i="9"/>
  <c r="E367" i="9"/>
  <c r="E369" i="9"/>
  <c r="E371" i="9"/>
  <c r="E373" i="9"/>
  <c r="E375" i="9"/>
  <c r="E377" i="9"/>
  <c r="E379" i="9"/>
  <c r="E381" i="9"/>
  <c r="E383" i="9"/>
  <c r="E385" i="9"/>
  <c r="E387" i="9"/>
  <c r="E389" i="9"/>
  <c r="E391" i="9"/>
  <c r="E393" i="9"/>
  <c r="E395" i="9"/>
  <c r="E397" i="9"/>
  <c r="E399" i="9"/>
  <c r="E401" i="9"/>
  <c r="E403" i="9"/>
  <c r="E405" i="9"/>
  <c r="E407" i="9"/>
  <c r="E409" i="9"/>
  <c r="E411" i="9"/>
  <c r="E413" i="9"/>
  <c r="E415" i="9"/>
  <c r="E417" i="9"/>
  <c r="E419" i="9"/>
  <c r="E421" i="9"/>
  <c r="E423" i="9"/>
  <c r="E425" i="9"/>
  <c r="E427" i="9"/>
  <c r="E429" i="9"/>
  <c r="E431" i="9"/>
  <c r="E433" i="9"/>
  <c r="E435" i="9"/>
  <c r="E437" i="9"/>
  <c r="E439" i="9"/>
  <c r="E441" i="9"/>
  <c r="E443" i="9"/>
  <c r="E445" i="9"/>
  <c r="E447" i="9"/>
  <c r="E449" i="9"/>
  <c r="E451" i="9"/>
  <c r="E453" i="9"/>
  <c r="E455" i="9"/>
  <c r="E457" i="9"/>
  <c r="E459" i="9"/>
  <c r="E461" i="9"/>
  <c r="E463" i="9"/>
  <c r="E465" i="9"/>
  <c r="E467" i="9"/>
  <c r="E469" i="9"/>
  <c r="E471" i="9"/>
  <c r="E473" i="9"/>
  <c r="E475" i="9"/>
  <c r="E477" i="9"/>
  <c r="E479" i="9"/>
  <c r="E481" i="9"/>
  <c r="E483" i="9"/>
  <c r="E485" i="9"/>
  <c r="E487" i="9"/>
  <c r="E489" i="9"/>
  <c r="E491" i="9"/>
  <c r="E493" i="9"/>
  <c r="E495" i="9"/>
  <c r="E497" i="9"/>
  <c r="E499" i="9"/>
  <c r="E501" i="9"/>
  <c r="E503" i="9"/>
  <c r="E505" i="9"/>
  <c r="E507" i="9"/>
  <c r="E509" i="9"/>
  <c r="E511" i="9"/>
  <c r="E513" i="9"/>
  <c r="E515" i="9"/>
  <c r="E517" i="9"/>
  <c r="E519" i="9"/>
  <c r="E521" i="9"/>
  <c r="E523" i="9"/>
  <c r="E525" i="9"/>
  <c r="E527" i="9"/>
  <c r="E529" i="9"/>
  <c r="E531" i="9"/>
  <c r="E533" i="9"/>
  <c r="E535" i="9"/>
  <c r="E537" i="9"/>
  <c r="E539" i="9"/>
  <c r="E541" i="9"/>
  <c r="E543" i="9"/>
  <c r="E545" i="9"/>
  <c r="E547" i="9"/>
  <c r="E549" i="9"/>
  <c r="E551" i="9"/>
  <c r="E553" i="9"/>
  <c r="E555" i="9"/>
  <c r="E557" i="9"/>
  <c r="E559" i="9"/>
  <c r="E561" i="9"/>
  <c r="E563" i="9"/>
  <c r="E565" i="9"/>
  <c r="E567" i="9"/>
  <c r="E569" i="9"/>
  <c r="E571" i="9"/>
  <c r="E573" i="9"/>
  <c r="E575" i="9"/>
  <c r="E577" i="9"/>
  <c r="E579" i="9"/>
  <c r="E581" i="9"/>
  <c r="E583" i="9"/>
  <c r="E585" i="9"/>
  <c r="E587" i="9"/>
  <c r="E589" i="9"/>
  <c r="E591" i="9"/>
  <c r="E593" i="9"/>
  <c r="E595" i="9"/>
  <c r="E597" i="9"/>
  <c r="E599" i="9"/>
  <c r="E601" i="9"/>
  <c r="E603" i="9"/>
  <c r="E605" i="9"/>
  <c r="E607" i="9"/>
  <c r="E609" i="9"/>
  <c r="E611" i="9"/>
  <c r="E613" i="9"/>
  <c r="E615" i="9"/>
  <c r="E617" i="9"/>
  <c r="E619" i="9"/>
  <c r="E621" i="9"/>
  <c r="E623" i="9"/>
  <c r="E625" i="9"/>
  <c r="E627" i="9"/>
  <c r="E629" i="9"/>
  <c r="E631" i="9"/>
  <c r="E633" i="9"/>
  <c r="E635" i="9"/>
  <c r="E637" i="9"/>
  <c r="E639" i="9"/>
  <c r="E641" i="9"/>
  <c r="E643" i="9"/>
  <c r="E645" i="9"/>
  <c r="E647" i="9"/>
  <c r="E649" i="9"/>
  <c r="E651" i="9"/>
  <c r="E653" i="9"/>
  <c r="E655" i="9"/>
  <c r="E657" i="9"/>
  <c r="E659" i="9"/>
  <c r="E661" i="9"/>
  <c r="E663" i="9"/>
  <c r="E665" i="9"/>
  <c r="E667" i="9"/>
  <c r="E669" i="9"/>
  <c r="E671" i="9"/>
  <c r="E673" i="9"/>
  <c r="E675" i="9"/>
  <c r="E677" i="9"/>
  <c r="E679" i="9"/>
  <c r="E681" i="9"/>
  <c r="E683" i="9"/>
  <c r="E685" i="9"/>
  <c r="E687" i="9"/>
  <c r="E689" i="9"/>
  <c r="E691" i="9"/>
  <c r="E693" i="9"/>
  <c r="E695" i="9"/>
  <c r="E697" i="9"/>
  <c r="E699" i="9"/>
  <c r="E701" i="9"/>
  <c r="E703" i="9"/>
  <c r="E705" i="9"/>
  <c r="E707" i="9"/>
  <c r="E709" i="9"/>
  <c r="E711" i="9"/>
  <c r="E713" i="9"/>
  <c r="E715" i="9"/>
  <c r="E717" i="9"/>
  <c r="E719" i="9"/>
  <c r="E721" i="9"/>
  <c r="E723" i="9"/>
  <c r="E725" i="9"/>
  <c r="E727" i="9"/>
  <c r="E729" i="9"/>
  <c r="E731" i="9"/>
  <c r="E733" i="9"/>
  <c r="E735" i="9"/>
  <c r="E737" i="9"/>
  <c r="E739" i="9"/>
  <c r="E741" i="9"/>
  <c r="E743" i="9"/>
  <c r="E745" i="9"/>
  <c r="E747" i="9"/>
  <c r="E749" i="9"/>
  <c r="E751" i="9"/>
  <c r="E753" i="9"/>
  <c r="E755" i="9"/>
  <c r="E757" i="9"/>
  <c r="E759" i="9"/>
  <c r="E761" i="9"/>
  <c r="E763" i="9"/>
  <c r="E765" i="9"/>
  <c r="E767" i="9"/>
  <c r="E769" i="9"/>
  <c r="E771" i="9"/>
  <c r="E773" i="9"/>
  <c r="E775" i="9"/>
  <c r="E777" i="9"/>
  <c r="E779" i="9"/>
  <c r="E781" i="9"/>
  <c r="E783" i="9"/>
  <c r="E785" i="9"/>
  <c r="E787" i="9"/>
  <c r="E789" i="9"/>
  <c r="E791" i="9"/>
  <c r="E793" i="9"/>
  <c r="E795" i="9"/>
  <c r="E797" i="9"/>
  <c r="E799" i="9"/>
  <c r="E801" i="9"/>
  <c r="E803" i="9"/>
  <c r="E805" i="9"/>
  <c r="E807" i="9"/>
  <c r="E809" i="9"/>
  <c r="E811" i="9"/>
  <c r="E813" i="9"/>
  <c r="E815" i="9"/>
  <c r="E817" i="9"/>
  <c r="E819" i="9"/>
  <c r="E821" i="9"/>
  <c r="E823" i="9"/>
  <c r="E825" i="9"/>
  <c r="E827" i="9"/>
  <c r="E829" i="9"/>
  <c r="E831" i="9"/>
  <c r="E833" i="9"/>
  <c r="E835" i="9"/>
  <c r="E837" i="9"/>
  <c r="E839" i="9"/>
  <c r="E841" i="9"/>
  <c r="E843" i="9"/>
  <c r="E845" i="9"/>
  <c r="E847" i="9"/>
  <c r="E849" i="9"/>
  <c r="E851" i="9"/>
  <c r="E853" i="9"/>
  <c r="E855" i="9"/>
  <c r="E857" i="9"/>
  <c r="E859" i="9"/>
  <c r="E861" i="9"/>
  <c r="E863" i="9"/>
  <c r="E865" i="9"/>
  <c r="E867" i="9"/>
  <c r="E869" i="9"/>
  <c r="E871" i="9"/>
  <c r="E873" i="9"/>
  <c r="E875" i="9"/>
  <c r="E877" i="9"/>
  <c r="E879" i="9"/>
  <c r="E881" i="9"/>
  <c r="E883" i="9"/>
  <c r="E885" i="9"/>
  <c r="E887" i="9"/>
  <c r="E889" i="9"/>
  <c r="E891" i="9"/>
  <c r="E893" i="9"/>
  <c r="E895" i="9"/>
  <c r="E897" i="9"/>
  <c r="E899" i="9"/>
  <c r="E901" i="9"/>
  <c r="E903" i="9"/>
  <c r="E905" i="9"/>
  <c r="E907" i="9"/>
  <c r="E909" i="9"/>
  <c r="E911" i="9"/>
  <c r="E913" i="9"/>
  <c r="E915" i="9"/>
  <c r="E917" i="9"/>
  <c r="E919" i="9"/>
  <c r="E921" i="9"/>
  <c r="E923" i="9"/>
  <c r="E925" i="9"/>
  <c r="E927" i="9"/>
  <c r="E929" i="9"/>
  <c r="E931" i="9"/>
  <c r="E933" i="9"/>
  <c r="E935" i="9"/>
  <c r="E937" i="9"/>
  <c r="E939" i="9"/>
  <c r="E941" i="9"/>
  <c r="E943" i="9"/>
  <c r="E945" i="9"/>
  <c r="E947" i="9"/>
  <c r="E949" i="9"/>
  <c r="E951" i="9"/>
  <c r="E953" i="9"/>
  <c r="E955" i="9"/>
  <c r="E957" i="9"/>
  <c r="E959" i="9"/>
  <c r="E961" i="9"/>
  <c r="E963" i="9"/>
  <c r="E965" i="9"/>
  <c r="E967" i="9"/>
  <c r="E969" i="9"/>
  <c r="E971" i="9"/>
  <c r="E973" i="9"/>
  <c r="E975" i="9"/>
  <c r="E977" i="9"/>
  <c r="E979" i="9"/>
  <c r="E981" i="9"/>
  <c r="E983" i="9"/>
  <c r="E985" i="9"/>
  <c r="E987" i="9"/>
  <c r="E989" i="9"/>
  <c r="E991" i="9"/>
  <c r="E993" i="9"/>
  <c r="E995" i="9"/>
  <c r="E997" i="9"/>
  <c r="E999" i="9"/>
  <c r="E1001" i="9"/>
  <c r="C624" i="9"/>
  <c r="C348" i="9"/>
  <c r="C332" i="9"/>
  <c r="D1002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4" i="2"/>
  <c r="D3" i="2"/>
  <c r="K631" i="2"/>
  <c r="L631" i="2"/>
  <c r="M631" i="2"/>
  <c r="K632" i="2"/>
  <c r="L632" i="2"/>
  <c r="M632" i="2"/>
  <c r="K633" i="2"/>
  <c r="L633" i="2"/>
  <c r="M633" i="2"/>
  <c r="K634" i="2"/>
  <c r="L634" i="2"/>
  <c r="M634" i="2"/>
  <c r="K635" i="2"/>
  <c r="L635" i="2"/>
  <c r="M635" i="2"/>
  <c r="K636" i="2"/>
  <c r="L636" i="2"/>
  <c r="M636" i="2"/>
  <c r="K637" i="2"/>
  <c r="L637" i="2"/>
  <c r="M637" i="2"/>
  <c r="K638" i="2"/>
  <c r="L638" i="2"/>
  <c r="M638" i="2"/>
  <c r="K639" i="2"/>
  <c r="L639" i="2"/>
  <c r="M639" i="2"/>
  <c r="K640" i="2"/>
  <c r="L640" i="2"/>
  <c r="M640" i="2"/>
  <c r="K641" i="2"/>
  <c r="L641" i="2"/>
  <c r="M641" i="2"/>
  <c r="K642" i="2"/>
  <c r="L642" i="2"/>
  <c r="M642" i="2"/>
  <c r="K643" i="2"/>
  <c r="L643" i="2"/>
  <c r="M643" i="2"/>
  <c r="K644" i="2"/>
  <c r="L644" i="2"/>
  <c r="M644" i="2"/>
  <c r="K645" i="2"/>
  <c r="L645" i="2"/>
  <c r="M645" i="2"/>
  <c r="K646" i="2"/>
  <c r="L646" i="2"/>
  <c r="M646" i="2"/>
  <c r="K647" i="2"/>
  <c r="L647" i="2"/>
  <c r="M647" i="2"/>
  <c r="K648" i="2"/>
  <c r="L648" i="2"/>
  <c r="M648" i="2"/>
  <c r="K649" i="2"/>
  <c r="L649" i="2"/>
  <c r="M649" i="2"/>
  <c r="K650" i="2"/>
  <c r="L650" i="2"/>
  <c r="M650" i="2"/>
  <c r="K651" i="2"/>
  <c r="L651" i="2"/>
  <c r="M651" i="2"/>
  <c r="K652" i="2"/>
  <c r="L652" i="2"/>
  <c r="M652" i="2"/>
  <c r="K653" i="2"/>
  <c r="L653" i="2"/>
  <c r="M653" i="2"/>
  <c r="K654" i="2"/>
  <c r="L654" i="2"/>
  <c r="M654" i="2"/>
  <c r="K655" i="2"/>
  <c r="L655" i="2"/>
  <c r="M655" i="2"/>
  <c r="K656" i="2"/>
  <c r="L656" i="2"/>
  <c r="M656" i="2"/>
  <c r="K657" i="2"/>
  <c r="L657" i="2"/>
  <c r="M657" i="2"/>
  <c r="K658" i="2"/>
  <c r="L658" i="2"/>
  <c r="M658" i="2"/>
  <c r="K659" i="2"/>
  <c r="L659" i="2"/>
  <c r="M659" i="2"/>
  <c r="K660" i="2"/>
  <c r="L660" i="2"/>
  <c r="M660" i="2"/>
  <c r="K661" i="2"/>
  <c r="L661" i="2"/>
  <c r="M661" i="2"/>
  <c r="K662" i="2"/>
  <c r="L662" i="2"/>
  <c r="M662" i="2"/>
  <c r="K663" i="2"/>
  <c r="L663" i="2"/>
  <c r="M663" i="2"/>
  <c r="K664" i="2"/>
  <c r="L664" i="2"/>
  <c r="M664" i="2"/>
  <c r="K665" i="2"/>
  <c r="L665" i="2"/>
  <c r="M665" i="2"/>
  <c r="K666" i="2"/>
  <c r="L666" i="2"/>
  <c r="M666" i="2"/>
  <c r="K667" i="2"/>
  <c r="L667" i="2"/>
  <c r="M667" i="2"/>
  <c r="K668" i="2"/>
  <c r="L668" i="2"/>
  <c r="M668" i="2"/>
  <c r="K669" i="2"/>
  <c r="L669" i="2"/>
  <c r="M669" i="2"/>
  <c r="K670" i="2"/>
  <c r="L670" i="2"/>
  <c r="M670" i="2"/>
  <c r="K671" i="2"/>
  <c r="L671" i="2"/>
  <c r="M671" i="2"/>
  <c r="K672" i="2"/>
  <c r="L672" i="2"/>
  <c r="M672" i="2"/>
  <c r="K673" i="2"/>
  <c r="L673" i="2"/>
  <c r="M673" i="2"/>
  <c r="K674" i="2"/>
  <c r="L674" i="2"/>
  <c r="M674" i="2"/>
  <c r="K675" i="2"/>
  <c r="L675" i="2"/>
  <c r="M675" i="2"/>
  <c r="K676" i="2"/>
  <c r="L676" i="2"/>
  <c r="M676" i="2"/>
  <c r="K677" i="2"/>
  <c r="L677" i="2"/>
  <c r="M677" i="2"/>
  <c r="K678" i="2"/>
  <c r="L678" i="2"/>
  <c r="M678" i="2"/>
  <c r="K679" i="2"/>
  <c r="L679" i="2"/>
  <c r="M679" i="2"/>
  <c r="K680" i="2"/>
  <c r="L680" i="2"/>
  <c r="M680" i="2"/>
  <c r="K681" i="2"/>
  <c r="L681" i="2"/>
  <c r="M681" i="2"/>
  <c r="K682" i="2"/>
  <c r="L682" i="2"/>
  <c r="M682" i="2"/>
  <c r="K683" i="2"/>
  <c r="L683" i="2"/>
  <c r="M683" i="2"/>
  <c r="K684" i="2"/>
  <c r="L684" i="2"/>
  <c r="M684" i="2"/>
  <c r="K685" i="2"/>
  <c r="L685" i="2"/>
  <c r="M685" i="2"/>
  <c r="K686" i="2"/>
  <c r="L686" i="2"/>
  <c r="M686" i="2"/>
  <c r="K687" i="2"/>
  <c r="L687" i="2"/>
  <c r="M687" i="2"/>
  <c r="K688" i="2"/>
  <c r="L688" i="2"/>
  <c r="M688" i="2"/>
  <c r="K689" i="2"/>
  <c r="L689" i="2"/>
  <c r="M689" i="2"/>
  <c r="K690" i="2"/>
  <c r="L690" i="2"/>
  <c r="M690" i="2"/>
  <c r="K691" i="2"/>
  <c r="L691" i="2"/>
  <c r="M691" i="2"/>
  <c r="K692" i="2"/>
  <c r="L692" i="2"/>
  <c r="M692" i="2"/>
  <c r="K693" i="2"/>
  <c r="L693" i="2"/>
  <c r="M693" i="2"/>
  <c r="K694" i="2"/>
  <c r="L694" i="2"/>
  <c r="M694" i="2"/>
  <c r="K695" i="2"/>
  <c r="L695" i="2"/>
  <c r="M695" i="2"/>
  <c r="K696" i="2"/>
  <c r="L696" i="2"/>
  <c r="M696" i="2"/>
  <c r="K697" i="2"/>
  <c r="L697" i="2"/>
  <c r="M697" i="2"/>
  <c r="K698" i="2"/>
  <c r="L698" i="2"/>
  <c r="M698" i="2"/>
  <c r="K699" i="2"/>
  <c r="L699" i="2"/>
  <c r="M699" i="2"/>
  <c r="K700" i="2"/>
  <c r="L700" i="2"/>
  <c r="M700" i="2"/>
  <c r="K701" i="2"/>
  <c r="L701" i="2"/>
  <c r="M701" i="2"/>
  <c r="K702" i="2"/>
  <c r="L702" i="2"/>
  <c r="M702" i="2"/>
  <c r="K703" i="2"/>
  <c r="L703" i="2"/>
  <c r="M703" i="2"/>
  <c r="K704" i="2"/>
  <c r="L704" i="2"/>
  <c r="M704" i="2"/>
  <c r="K705" i="2"/>
  <c r="L705" i="2"/>
  <c r="M705" i="2"/>
  <c r="K706" i="2"/>
  <c r="L706" i="2"/>
  <c r="M706" i="2"/>
  <c r="K707" i="2"/>
  <c r="L707" i="2"/>
  <c r="M707" i="2"/>
  <c r="K708" i="2"/>
  <c r="L708" i="2"/>
  <c r="M708" i="2"/>
  <c r="K709" i="2"/>
  <c r="L709" i="2"/>
  <c r="M709" i="2"/>
  <c r="K710" i="2"/>
  <c r="L710" i="2"/>
  <c r="M710" i="2"/>
  <c r="K711" i="2"/>
  <c r="L711" i="2"/>
  <c r="M711" i="2"/>
  <c r="K712" i="2"/>
  <c r="L712" i="2"/>
  <c r="M712" i="2"/>
  <c r="K713" i="2"/>
  <c r="L713" i="2"/>
  <c r="M713" i="2"/>
  <c r="K714" i="2"/>
  <c r="L714" i="2"/>
  <c r="M714" i="2"/>
  <c r="K715" i="2"/>
  <c r="L715" i="2"/>
  <c r="M715" i="2"/>
  <c r="K716" i="2"/>
  <c r="L716" i="2"/>
  <c r="M716" i="2"/>
  <c r="K717" i="2"/>
  <c r="L717" i="2"/>
  <c r="M717" i="2"/>
  <c r="K718" i="2"/>
  <c r="L718" i="2"/>
  <c r="M718" i="2"/>
  <c r="K719" i="2"/>
  <c r="L719" i="2"/>
  <c r="M719" i="2"/>
  <c r="K720" i="2"/>
  <c r="L720" i="2"/>
  <c r="M720" i="2"/>
  <c r="K721" i="2"/>
  <c r="L721" i="2"/>
  <c r="M721" i="2"/>
  <c r="K722" i="2"/>
  <c r="L722" i="2"/>
  <c r="M722" i="2"/>
  <c r="K723" i="2"/>
  <c r="L723" i="2"/>
  <c r="M723" i="2"/>
  <c r="K724" i="2"/>
  <c r="L724" i="2"/>
  <c r="M724" i="2"/>
  <c r="K725" i="2"/>
  <c r="L725" i="2"/>
  <c r="M725" i="2"/>
  <c r="K726" i="2"/>
  <c r="L726" i="2"/>
  <c r="M726" i="2"/>
  <c r="K727" i="2"/>
  <c r="L727" i="2"/>
  <c r="M727" i="2"/>
  <c r="K728" i="2"/>
  <c r="L728" i="2"/>
  <c r="M728" i="2"/>
  <c r="K729" i="2"/>
  <c r="L729" i="2"/>
  <c r="M729" i="2"/>
  <c r="K730" i="2"/>
  <c r="L730" i="2"/>
  <c r="M730" i="2"/>
  <c r="K731" i="2"/>
  <c r="L731" i="2"/>
  <c r="M731" i="2"/>
  <c r="K732" i="2"/>
  <c r="L732" i="2"/>
  <c r="M732" i="2"/>
  <c r="K733" i="2"/>
  <c r="L733" i="2"/>
  <c r="M733" i="2"/>
  <c r="K734" i="2"/>
  <c r="L734" i="2"/>
  <c r="M734" i="2"/>
  <c r="K735" i="2"/>
  <c r="L735" i="2"/>
  <c r="M735" i="2"/>
  <c r="K736" i="2"/>
  <c r="L736" i="2"/>
  <c r="M736" i="2"/>
  <c r="K737" i="2"/>
  <c r="L737" i="2"/>
  <c r="M737" i="2"/>
  <c r="K738" i="2"/>
  <c r="L738" i="2"/>
  <c r="M738" i="2"/>
  <c r="K739" i="2"/>
  <c r="L739" i="2"/>
  <c r="M739" i="2"/>
  <c r="K740" i="2"/>
  <c r="L740" i="2"/>
  <c r="M740" i="2"/>
  <c r="K741" i="2"/>
  <c r="L741" i="2"/>
  <c r="M741" i="2"/>
  <c r="K742" i="2"/>
  <c r="L742" i="2"/>
  <c r="M742" i="2"/>
  <c r="K743" i="2"/>
  <c r="L743" i="2"/>
  <c r="M743" i="2"/>
  <c r="K744" i="2"/>
  <c r="L744" i="2"/>
  <c r="M744" i="2"/>
  <c r="K745" i="2"/>
  <c r="L745" i="2"/>
  <c r="M745" i="2"/>
  <c r="K746" i="2"/>
  <c r="L746" i="2"/>
  <c r="M746" i="2"/>
  <c r="K747" i="2"/>
  <c r="L747" i="2"/>
  <c r="M747" i="2"/>
  <c r="K748" i="2"/>
  <c r="L748" i="2"/>
  <c r="M748" i="2"/>
  <c r="K749" i="2"/>
  <c r="L749" i="2"/>
  <c r="M749" i="2"/>
  <c r="K750" i="2"/>
  <c r="L750" i="2"/>
  <c r="M750" i="2"/>
  <c r="K751" i="2"/>
  <c r="L751" i="2"/>
  <c r="M751" i="2"/>
  <c r="K752" i="2"/>
  <c r="L752" i="2"/>
  <c r="M752" i="2"/>
  <c r="K753" i="2"/>
  <c r="L753" i="2"/>
  <c r="M753" i="2"/>
  <c r="K754" i="2"/>
  <c r="L754" i="2"/>
  <c r="M754" i="2"/>
  <c r="K755" i="2"/>
  <c r="L755" i="2"/>
  <c r="M755" i="2"/>
  <c r="K756" i="2"/>
  <c r="L756" i="2"/>
  <c r="M756" i="2"/>
  <c r="K757" i="2"/>
  <c r="L757" i="2"/>
  <c r="M757" i="2"/>
  <c r="K758" i="2"/>
  <c r="L758" i="2"/>
  <c r="M758" i="2"/>
  <c r="K759" i="2"/>
  <c r="L759" i="2"/>
  <c r="M759" i="2"/>
  <c r="K760" i="2"/>
  <c r="L760" i="2"/>
  <c r="M760" i="2"/>
  <c r="K761" i="2"/>
  <c r="L761" i="2"/>
  <c r="M761" i="2"/>
  <c r="K762" i="2"/>
  <c r="L762" i="2"/>
  <c r="M762" i="2"/>
  <c r="K763" i="2"/>
  <c r="L763" i="2"/>
  <c r="M763" i="2"/>
  <c r="K764" i="2"/>
  <c r="L764" i="2"/>
  <c r="M764" i="2"/>
  <c r="K765" i="2"/>
  <c r="L765" i="2"/>
  <c r="M765" i="2"/>
  <c r="K766" i="2"/>
  <c r="L766" i="2"/>
  <c r="M766" i="2"/>
  <c r="K767" i="2"/>
  <c r="L767" i="2"/>
  <c r="M767" i="2"/>
  <c r="K768" i="2"/>
  <c r="L768" i="2"/>
  <c r="M768" i="2"/>
  <c r="K769" i="2"/>
  <c r="L769" i="2"/>
  <c r="M769" i="2"/>
  <c r="K770" i="2"/>
  <c r="L770" i="2"/>
  <c r="M770" i="2"/>
  <c r="K771" i="2"/>
  <c r="L771" i="2"/>
  <c r="M771" i="2"/>
  <c r="K772" i="2"/>
  <c r="L772" i="2"/>
  <c r="M772" i="2"/>
  <c r="K773" i="2"/>
  <c r="L773" i="2"/>
  <c r="M773" i="2"/>
  <c r="K774" i="2"/>
  <c r="L774" i="2"/>
  <c r="M774" i="2"/>
  <c r="K775" i="2"/>
  <c r="L775" i="2"/>
  <c r="M775" i="2"/>
  <c r="K776" i="2"/>
  <c r="L776" i="2"/>
  <c r="M776" i="2"/>
  <c r="K777" i="2"/>
  <c r="L777" i="2"/>
  <c r="M777" i="2"/>
  <c r="K778" i="2"/>
  <c r="L778" i="2"/>
  <c r="M778" i="2"/>
  <c r="K779" i="2"/>
  <c r="L779" i="2"/>
  <c r="M779" i="2"/>
  <c r="K780" i="2"/>
  <c r="L780" i="2"/>
  <c r="M780" i="2"/>
  <c r="K781" i="2"/>
  <c r="L781" i="2"/>
  <c r="M781" i="2"/>
  <c r="K782" i="2"/>
  <c r="L782" i="2"/>
  <c r="M782" i="2"/>
  <c r="K783" i="2"/>
  <c r="L783" i="2"/>
  <c r="M783" i="2"/>
  <c r="K784" i="2"/>
  <c r="L784" i="2"/>
  <c r="M784" i="2"/>
  <c r="K785" i="2"/>
  <c r="L785" i="2"/>
  <c r="M785" i="2"/>
  <c r="K786" i="2"/>
  <c r="L786" i="2"/>
  <c r="M786" i="2"/>
  <c r="K787" i="2"/>
  <c r="L787" i="2"/>
  <c r="M787" i="2"/>
  <c r="K788" i="2"/>
  <c r="L788" i="2"/>
  <c r="M788" i="2"/>
  <c r="K789" i="2"/>
  <c r="L789" i="2"/>
  <c r="M789" i="2"/>
  <c r="K790" i="2"/>
  <c r="L790" i="2"/>
  <c r="M790" i="2"/>
  <c r="K791" i="2"/>
  <c r="L791" i="2"/>
  <c r="M791" i="2"/>
  <c r="K792" i="2"/>
  <c r="L792" i="2"/>
  <c r="M792" i="2"/>
  <c r="K793" i="2"/>
  <c r="L793" i="2"/>
  <c r="M793" i="2"/>
  <c r="K794" i="2"/>
  <c r="L794" i="2"/>
  <c r="M794" i="2"/>
  <c r="K795" i="2"/>
  <c r="L795" i="2"/>
  <c r="M795" i="2"/>
  <c r="K796" i="2"/>
  <c r="L796" i="2"/>
  <c r="M796" i="2"/>
  <c r="K797" i="2"/>
  <c r="L797" i="2"/>
  <c r="M797" i="2"/>
  <c r="K798" i="2"/>
  <c r="L798" i="2"/>
  <c r="M798" i="2"/>
  <c r="K799" i="2"/>
  <c r="L799" i="2"/>
  <c r="M799" i="2"/>
  <c r="K800" i="2"/>
  <c r="L800" i="2"/>
  <c r="M800" i="2"/>
  <c r="K801" i="2"/>
  <c r="L801" i="2"/>
  <c r="M801" i="2"/>
  <c r="K802" i="2"/>
  <c r="L802" i="2"/>
  <c r="M802" i="2"/>
  <c r="K803" i="2"/>
  <c r="L803" i="2"/>
  <c r="M803" i="2"/>
  <c r="K804" i="2"/>
  <c r="L804" i="2"/>
  <c r="M804" i="2"/>
  <c r="K805" i="2"/>
  <c r="L805" i="2"/>
  <c r="M805" i="2"/>
  <c r="K806" i="2"/>
  <c r="L806" i="2"/>
  <c r="M806" i="2"/>
  <c r="K807" i="2"/>
  <c r="L807" i="2"/>
  <c r="M807" i="2"/>
  <c r="K808" i="2"/>
  <c r="L808" i="2"/>
  <c r="M808" i="2"/>
  <c r="K809" i="2"/>
  <c r="L809" i="2"/>
  <c r="M809" i="2"/>
  <c r="K810" i="2"/>
  <c r="L810" i="2"/>
  <c r="M810" i="2"/>
  <c r="K811" i="2"/>
  <c r="L811" i="2"/>
  <c r="M811" i="2"/>
  <c r="K812" i="2"/>
  <c r="L812" i="2"/>
  <c r="M812" i="2"/>
  <c r="K813" i="2"/>
  <c r="L813" i="2"/>
  <c r="M813" i="2"/>
  <c r="K814" i="2"/>
  <c r="L814" i="2"/>
  <c r="M814" i="2"/>
  <c r="K815" i="2"/>
  <c r="L815" i="2"/>
  <c r="M815" i="2"/>
  <c r="K816" i="2"/>
  <c r="L816" i="2"/>
  <c r="M816" i="2"/>
  <c r="K817" i="2"/>
  <c r="L817" i="2"/>
  <c r="M817" i="2"/>
  <c r="K818" i="2"/>
  <c r="L818" i="2"/>
  <c r="M818" i="2"/>
  <c r="K819" i="2"/>
  <c r="L819" i="2"/>
  <c r="M819" i="2"/>
  <c r="K820" i="2"/>
  <c r="L820" i="2"/>
  <c r="M820" i="2"/>
  <c r="K821" i="2"/>
  <c r="L821" i="2"/>
  <c r="M821" i="2"/>
  <c r="K822" i="2"/>
  <c r="L822" i="2"/>
  <c r="M822" i="2"/>
  <c r="K823" i="2"/>
  <c r="L823" i="2"/>
  <c r="M823" i="2"/>
  <c r="K824" i="2"/>
  <c r="L824" i="2"/>
  <c r="M824" i="2"/>
  <c r="K825" i="2"/>
  <c r="L825" i="2"/>
  <c r="M825" i="2"/>
  <c r="K826" i="2"/>
  <c r="L826" i="2"/>
  <c r="M826" i="2"/>
  <c r="K827" i="2"/>
  <c r="L827" i="2"/>
  <c r="M827" i="2"/>
  <c r="K828" i="2"/>
  <c r="L828" i="2"/>
  <c r="M828" i="2"/>
  <c r="K829" i="2"/>
  <c r="L829" i="2"/>
  <c r="M829" i="2"/>
  <c r="K830" i="2"/>
  <c r="L830" i="2"/>
  <c r="M830" i="2"/>
  <c r="K831" i="2"/>
  <c r="L831" i="2"/>
  <c r="M831" i="2"/>
  <c r="K832" i="2"/>
  <c r="L832" i="2"/>
  <c r="M832" i="2"/>
  <c r="K833" i="2"/>
  <c r="L833" i="2"/>
  <c r="M833" i="2"/>
  <c r="K834" i="2"/>
  <c r="L834" i="2"/>
  <c r="M834" i="2"/>
  <c r="K835" i="2"/>
  <c r="L835" i="2"/>
  <c r="M835" i="2"/>
  <c r="K836" i="2"/>
  <c r="L836" i="2"/>
  <c r="M836" i="2"/>
  <c r="K837" i="2"/>
  <c r="L837" i="2"/>
  <c r="M837" i="2"/>
  <c r="K838" i="2"/>
  <c r="L838" i="2"/>
  <c r="M838" i="2"/>
  <c r="K839" i="2"/>
  <c r="L839" i="2"/>
  <c r="M839" i="2"/>
  <c r="K840" i="2"/>
  <c r="L840" i="2"/>
  <c r="M840" i="2"/>
  <c r="K841" i="2"/>
  <c r="L841" i="2"/>
  <c r="M841" i="2"/>
  <c r="K842" i="2"/>
  <c r="L842" i="2"/>
  <c r="M842" i="2"/>
  <c r="K843" i="2"/>
  <c r="L843" i="2"/>
  <c r="M843" i="2"/>
  <c r="K844" i="2"/>
  <c r="L844" i="2"/>
  <c r="M844" i="2"/>
  <c r="K845" i="2"/>
  <c r="L845" i="2"/>
  <c r="M845" i="2"/>
  <c r="K846" i="2"/>
  <c r="L846" i="2"/>
  <c r="M846" i="2"/>
  <c r="K847" i="2"/>
  <c r="L847" i="2"/>
  <c r="M847" i="2"/>
  <c r="K848" i="2"/>
  <c r="L848" i="2"/>
  <c r="M848" i="2"/>
  <c r="K849" i="2"/>
  <c r="L849" i="2"/>
  <c r="M849" i="2"/>
  <c r="K850" i="2"/>
  <c r="L850" i="2"/>
  <c r="M850" i="2"/>
  <c r="K851" i="2"/>
  <c r="L851" i="2"/>
  <c r="M851" i="2"/>
  <c r="K852" i="2"/>
  <c r="L852" i="2"/>
  <c r="M852" i="2"/>
  <c r="K853" i="2"/>
  <c r="L853" i="2"/>
  <c r="M853" i="2"/>
  <c r="K854" i="2"/>
  <c r="L854" i="2"/>
  <c r="M854" i="2"/>
  <c r="K855" i="2"/>
  <c r="L855" i="2"/>
  <c r="M855" i="2"/>
  <c r="K856" i="2"/>
  <c r="L856" i="2"/>
  <c r="M856" i="2"/>
  <c r="K857" i="2"/>
  <c r="L857" i="2"/>
  <c r="M857" i="2"/>
  <c r="K858" i="2"/>
  <c r="L858" i="2"/>
  <c r="M858" i="2"/>
  <c r="K859" i="2"/>
  <c r="L859" i="2"/>
  <c r="M859" i="2"/>
  <c r="K860" i="2"/>
  <c r="L860" i="2"/>
  <c r="M860" i="2"/>
  <c r="K861" i="2"/>
  <c r="L861" i="2"/>
  <c r="M861" i="2"/>
  <c r="K862" i="2"/>
  <c r="L862" i="2"/>
  <c r="M862" i="2"/>
  <c r="K863" i="2"/>
  <c r="L863" i="2"/>
  <c r="M863" i="2"/>
  <c r="K864" i="2"/>
  <c r="L864" i="2"/>
  <c r="M864" i="2"/>
  <c r="K865" i="2"/>
  <c r="L865" i="2"/>
  <c r="M865" i="2"/>
  <c r="K866" i="2"/>
  <c r="L866" i="2"/>
  <c r="M866" i="2"/>
  <c r="K867" i="2"/>
  <c r="L867" i="2"/>
  <c r="M867" i="2"/>
  <c r="K868" i="2"/>
  <c r="L868" i="2"/>
  <c r="M868" i="2"/>
  <c r="K869" i="2"/>
  <c r="L869" i="2"/>
  <c r="M869" i="2"/>
  <c r="K870" i="2"/>
  <c r="L870" i="2"/>
  <c r="M870" i="2"/>
  <c r="K871" i="2"/>
  <c r="L871" i="2"/>
  <c r="M871" i="2"/>
  <c r="K872" i="2"/>
  <c r="L872" i="2"/>
  <c r="M872" i="2"/>
  <c r="K873" i="2"/>
  <c r="L873" i="2"/>
  <c r="M873" i="2"/>
  <c r="K874" i="2"/>
  <c r="L874" i="2"/>
  <c r="M874" i="2"/>
  <c r="K875" i="2"/>
  <c r="L875" i="2"/>
  <c r="M875" i="2"/>
  <c r="K876" i="2"/>
  <c r="L876" i="2"/>
  <c r="M876" i="2"/>
  <c r="K877" i="2"/>
  <c r="L877" i="2"/>
  <c r="M877" i="2"/>
  <c r="K878" i="2"/>
  <c r="L878" i="2"/>
  <c r="M878" i="2"/>
  <c r="K879" i="2"/>
  <c r="L879" i="2"/>
  <c r="M879" i="2"/>
  <c r="K880" i="2"/>
  <c r="L880" i="2"/>
  <c r="M880" i="2"/>
  <c r="K881" i="2"/>
  <c r="L881" i="2"/>
  <c r="M881" i="2"/>
  <c r="K882" i="2"/>
  <c r="L882" i="2"/>
  <c r="M882" i="2"/>
  <c r="K883" i="2"/>
  <c r="L883" i="2"/>
  <c r="M883" i="2"/>
  <c r="K884" i="2"/>
  <c r="L884" i="2"/>
  <c r="M884" i="2"/>
  <c r="K885" i="2"/>
  <c r="L885" i="2"/>
  <c r="M885" i="2"/>
  <c r="K886" i="2"/>
  <c r="L886" i="2"/>
  <c r="M886" i="2"/>
  <c r="K887" i="2"/>
  <c r="L887" i="2"/>
  <c r="M887" i="2"/>
  <c r="K888" i="2"/>
  <c r="L888" i="2"/>
  <c r="M888" i="2"/>
  <c r="K889" i="2"/>
  <c r="L889" i="2"/>
  <c r="M889" i="2"/>
  <c r="K890" i="2"/>
  <c r="L890" i="2"/>
  <c r="M890" i="2"/>
  <c r="K891" i="2"/>
  <c r="L891" i="2"/>
  <c r="M891" i="2"/>
  <c r="K892" i="2"/>
  <c r="L892" i="2"/>
  <c r="M892" i="2"/>
  <c r="K893" i="2"/>
  <c r="L893" i="2"/>
  <c r="M893" i="2"/>
  <c r="K894" i="2"/>
  <c r="L894" i="2"/>
  <c r="M894" i="2"/>
  <c r="K895" i="2"/>
  <c r="L895" i="2"/>
  <c r="M895" i="2"/>
  <c r="K896" i="2"/>
  <c r="L896" i="2"/>
  <c r="M896" i="2"/>
  <c r="K897" i="2"/>
  <c r="L897" i="2"/>
  <c r="M897" i="2"/>
  <c r="K898" i="2"/>
  <c r="L898" i="2"/>
  <c r="M898" i="2"/>
  <c r="K899" i="2"/>
  <c r="L899" i="2"/>
  <c r="M899" i="2"/>
  <c r="K900" i="2"/>
  <c r="L900" i="2"/>
  <c r="M900" i="2"/>
  <c r="K901" i="2"/>
  <c r="L901" i="2"/>
  <c r="M901" i="2"/>
  <c r="K902" i="2"/>
  <c r="L902" i="2"/>
  <c r="M902" i="2"/>
  <c r="K903" i="2"/>
  <c r="L903" i="2"/>
  <c r="M903" i="2"/>
  <c r="K904" i="2"/>
  <c r="L904" i="2"/>
  <c r="M904" i="2"/>
  <c r="K905" i="2"/>
  <c r="L905" i="2"/>
  <c r="M905" i="2"/>
  <c r="K906" i="2"/>
  <c r="L906" i="2"/>
  <c r="M906" i="2"/>
  <c r="K907" i="2"/>
  <c r="L907" i="2"/>
  <c r="M907" i="2"/>
  <c r="K908" i="2"/>
  <c r="L908" i="2"/>
  <c r="M908" i="2"/>
  <c r="K909" i="2"/>
  <c r="L909" i="2"/>
  <c r="M909" i="2"/>
  <c r="K910" i="2"/>
  <c r="L910" i="2"/>
  <c r="M910" i="2"/>
  <c r="K911" i="2"/>
  <c r="L911" i="2"/>
  <c r="M911" i="2"/>
  <c r="K912" i="2"/>
  <c r="L912" i="2"/>
  <c r="M912" i="2"/>
  <c r="K913" i="2"/>
  <c r="L913" i="2"/>
  <c r="M913" i="2"/>
  <c r="K914" i="2"/>
  <c r="L914" i="2"/>
  <c r="M914" i="2"/>
  <c r="K915" i="2"/>
  <c r="L915" i="2"/>
  <c r="M915" i="2"/>
  <c r="K916" i="2"/>
  <c r="L916" i="2"/>
  <c r="M916" i="2"/>
  <c r="K917" i="2"/>
  <c r="L917" i="2"/>
  <c r="M917" i="2"/>
  <c r="K918" i="2"/>
  <c r="L918" i="2"/>
  <c r="M918" i="2"/>
  <c r="K919" i="2"/>
  <c r="L919" i="2"/>
  <c r="M919" i="2"/>
  <c r="K920" i="2"/>
  <c r="L920" i="2"/>
  <c r="M920" i="2"/>
  <c r="K921" i="2"/>
  <c r="L921" i="2"/>
  <c r="M921" i="2"/>
  <c r="K922" i="2"/>
  <c r="L922" i="2"/>
  <c r="M922" i="2"/>
  <c r="K923" i="2"/>
  <c r="L923" i="2"/>
  <c r="M923" i="2"/>
  <c r="K924" i="2"/>
  <c r="L924" i="2"/>
  <c r="M924" i="2"/>
  <c r="K925" i="2"/>
  <c r="L925" i="2"/>
  <c r="M925" i="2"/>
  <c r="K926" i="2"/>
  <c r="L926" i="2"/>
  <c r="M926" i="2"/>
  <c r="K927" i="2"/>
  <c r="L927" i="2"/>
  <c r="M927" i="2"/>
  <c r="K928" i="2"/>
  <c r="L928" i="2"/>
  <c r="M928" i="2"/>
  <c r="K929" i="2"/>
  <c r="L929" i="2"/>
  <c r="M929" i="2"/>
  <c r="K930" i="2"/>
  <c r="L930" i="2"/>
  <c r="M930" i="2"/>
  <c r="K931" i="2"/>
  <c r="L931" i="2"/>
  <c r="M931" i="2"/>
  <c r="K932" i="2"/>
  <c r="L932" i="2"/>
  <c r="M932" i="2"/>
  <c r="K933" i="2"/>
  <c r="L933" i="2"/>
  <c r="M933" i="2"/>
  <c r="K934" i="2"/>
  <c r="L934" i="2"/>
  <c r="M934" i="2"/>
  <c r="K935" i="2"/>
  <c r="L935" i="2"/>
  <c r="M935" i="2"/>
  <c r="K936" i="2"/>
  <c r="L936" i="2"/>
  <c r="M936" i="2"/>
  <c r="K937" i="2"/>
  <c r="L937" i="2"/>
  <c r="M937" i="2"/>
  <c r="K938" i="2"/>
  <c r="L938" i="2"/>
  <c r="M938" i="2"/>
  <c r="K939" i="2"/>
  <c r="L939" i="2"/>
  <c r="M939" i="2"/>
  <c r="K940" i="2"/>
  <c r="L940" i="2"/>
  <c r="M940" i="2"/>
  <c r="K941" i="2"/>
  <c r="L941" i="2"/>
  <c r="M941" i="2"/>
  <c r="K942" i="2"/>
  <c r="L942" i="2"/>
  <c r="M942" i="2"/>
  <c r="K943" i="2"/>
  <c r="L943" i="2"/>
  <c r="M943" i="2"/>
  <c r="K944" i="2"/>
  <c r="L944" i="2"/>
  <c r="M944" i="2"/>
  <c r="K945" i="2"/>
  <c r="L945" i="2"/>
  <c r="M945" i="2"/>
  <c r="K946" i="2"/>
  <c r="L946" i="2"/>
  <c r="M946" i="2"/>
  <c r="K947" i="2"/>
  <c r="L947" i="2"/>
  <c r="M947" i="2"/>
  <c r="K948" i="2"/>
  <c r="L948" i="2"/>
  <c r="M948" i="2"/>
  <c r="K949" i="2"/>
  <c r="L949" i="2"/>
  <c r="M949" i="2"/>
  <c r="K950" i="2"/>
  <c r="L950" i="2"/>
  <c r="M950" i="2"/>
  <c r="K951" i="2"/>
  <c r="L951" i="2"/>
  <c r="M951" i="2"/>
  <c r="K952" i="2"/>
  <c r="L952" i="2"/>
  <c r="M952" i="2"/>
  <c r="K953" i="2"/>
  <c r="L953" i="2"/>
  <c r="M953" i="2"/>
  <c r="K954" i="2"/>
  <c r="L954" i="2"/>
  <c r="M954" i="2"/>
  <c r="K955" i="2"/>
  <c r="L955" i="2"/>
  <c r="M955" i="2"/>
  <c r="K956" i="2"/>
  <c r="L956" i="2"/>
  <c r="M956" i="2"/>
  <c r="K957" i="2"/>
  <c r="L957" i="2"/>
  <c r="M957" i="2"/>
  <c r="K958" i="2"/>
  <c r="L958" i="2"/>
  <c r="M958" i="2"/>
  <c r="K959" i="2"/>
  <c r="L959" i="2"/>
  <c r="M959" i="2"/>
  <c r="K960" i="2"/>
  <c r="L960" i="2"/>
  <c r="M960" i="2"/>
  <c r="K961" i="2"/>
  <c r="L961" i="2"/>
  <c r="M961" i="2"/>
  <c r="K962" i="2"/>
  <c r="L962" i="2"/>
  <c r="M962" i="2"/>
  <c r="K963" i="2"/>
  <c r="L963" i="2"/>
  <c r="M963" i="2"/>
  <c r="K964" i="2"/>
  <c r="L964" i="2"/>
  <c r="M964" i="2"/>
  <c r="K965" i="2"/>
  <c r="L965" i="2"/>
  <c r="M965" i="2"/>
  <c r="K966" i="2"/>
  <c r="L966" i="2"/>
  <c r="M966" i="2"/>
  <c r="K967" i="2"/>
  <c r="L967" i="2"/>
  <c r="M967" i="2"/>
  <c r="K968" i="2"/>
  <c r="L968" i="2"/>
  <c r="M968" i="2"/>
  <c r="K969" i="2"/>
  <c r="L969" i="2"/>
  <c r="M969" i="2"/>
  <c r="K970" i="2"/>
  <c r="L970" i="2"/>
  <c r="M970" i="2"/>
  <c r="K971" i="2"/>
  <c r="L971" i="2"/>
  <c r="M971" i="2"/>
  <c r="K972" i="2"/>
  <c r="L972" i="2"/>
  <c r="M972" i="2"/>
  <c r="K973" i="2"/>
  <c r="L973" i="2"/>
  <c r="M973" i="2"/>
  <c r="K974" i="2"/>
  <c r="L974" i="2"/>
  <c r="M974" i="2"/>
  <c r="K975" i="2"/>
  <c r="L975" i="2"/>
  <c r="M975" i="2"/>
  <c r="K976" i="2"/>
  <c r="L976" i="2"/>
  <c r="M976" i="2"/>
  <c r="K977" i="2"/>
  <c r="L977" i="2"/>
  <c r="M977" i="2"/>
  <c r="K978" i="2"/>
  <c r="L978" i="2"/>
  <c r="M978" i="2"/>
  <c r="K979" i="2"/>
  <c r="L979" i="2"/>
  <c r="M979" i="2"/>
  <c r="K980" i="2"/>
  <c r="L980" i="2"/>
  <c r="M980" i="2"/>
  <c r="K981" i="2"/>
  <c r="L981" i="2"/>
  <c r="M981" i="2"/>
  <c r="K982" i="2"/>
  <c r="L982" i="2"/>
  <c r="M982" i="2"/>
  <c r="K983" i="2"/>
  <c r="L983" i="2"/>
  <c r="M983" i="2"/>
  <c r="K984" i="2"/>
  <c r="L984" i="2"/>
  <c r="M984" i="2"/>
  <c r="K985" i="2"/>
  <c r="L985" i="2"/>
  <c r="M985" i="2"/>
  <c r="K986" i="2"/>
  <c r="L986" i="2"/>
  <c r="M986" i="2"/>
  <c r="K987" i="2"/>
  <c r="L987" i="2"/>
  <c r="M987" i="2"/>
  <c r="K988" i="2"/>
  <c r="L988" i="2"/>
  <c r="M988" i="2"/>
  <c r="K989" i="2"/>
  <c r="L989" i="2"/>
  <c r="M989" i="2"/>
  <c r="K990" i="2"/>
  <c r="L990" i="2"/>
  <c r="M990" i="2"/>
  <c r="K991" i="2"/>
  <c r="L991" i="2"/>
  <c r="M991" i="2"/>
  <c r="K992" i="2"/>
  <c r="L992" i="2"/>
  <c r="M992" i="2"/>
  <c r="K993" i="2"/>
  <c r="L993" i="2"/>
  <c r="M993" i="2"/>
  <c r="K994" i="2"/>
  <c r="L994" i="2"/>
  <c r="M994" i="2"/>
  <c r="K995" i="2"/>
  <c r="L995" i="2"/>
  <c r="M995" i="2"/>
  <c r="K996" i="2"/>
  <c r="L996" i="2"/>
  <c r="M996" i="2"/>
  <c r="K997" i="2"/>
  <c r="L997" i="2"/>
  <c r="M997" i="2"/>
  <c r="K998" i="2"/>
  <c r="L998" i="2"/>
  <c r="M998" i="2"/>
  <c r="K999" i="2"/>
  <c r="L999" i="2"/>
  <c r="M999" i="2"/>
  <c r="K1000" i="2"/>
  <c r="L1000" i="2"/>
  <c r="M1000" i="2"/>
  <c r="K1001" i="2"/>
  <c r="L1001" i="2"/>
  <c r="M1001" i="2"/>
  <c r="K1002" i="2"/>
  <c r="L1002" i="2"/>
  <c r="M1002" i="2"/>
  <c r="H631" i="2"/>
  <c r="I631" i="2"/>
  <c r="J631" i="2"/>
  <c r="H632" i="2"/>
  <c r="I632" i="2"/>
  <c r="J632" i="2"/>
  <c r="H633" i="2"/>
  <c r="I633" i="2"/>
  <c r="J633" i="2"/>
  <c r="H634" i="2"/>
  <c r="I634" i="2"/>
  <c r="J634" i="2"/>
  <c r="H635" i="2"/>
  <c r="I635" i="2"/>
  <c r="J635" i="2"/>
  <c r="H636" i="2"/>
  <c r="I636" i="2"/>
  <c r="J636" i="2"/>
  <c r="H637" i="2"/>
  <c r="I637" i="2"/>
  <c r="J637" i="2"/>
  <c r="H638" i="2"/>
  <c r="I638" i="2"/>
  <c r="J638" i="2"/>
  <c r="H639" i="2"/>
  <c r="I639" i="2"/>
  <c r="J639" i="2"/>
  <c r="H640" i="2"/>
  <c r="I640" i="2"/>
  <c r="J640" i="2"/>
  <c r="H641" i="2"/>
  <c r="I641" i="2"/>
  <c r="J641" i="2"/>
  <c r="H642" i="2"/>
  <c r="I642" i="2"/>
  <c r="J642" i="2"/>
  <c r="H643" i="2"/>
  <c r="I643" i="2"/>
  <c r="J643" i="2"/>
  <c r="H644" i="2"/>
  <c r="I644" i="2"/>
  <c r="J644" i="2"/>
  <c r="H645" i="2"/>
  <c r="I645" i="2"/>
  <c r="J645" i="2"/>
  <c r="H646" i="2"/>
  <c r="I646" i="2"/>
  <c r="J646" i="2"/>
  <c r="H647" i="2"/>
  <c r="I647" i="2"/>
  <c r="J647" i="2"/>
  <c r="H648" i="2"/>
  <c r="I648" i="2"/>
  <c r="J648" i="2"/>
  <c r="H649" i="2"/>
  <c r="I649" i="2"/>
  <c r="J649" i="2"/>
  <c r="H650" i="2"/>
  <c r="I650" i="2"/>
  <c r="J650" i="2"/>
  <c r="H651" i="2"/>
  <c r="I651" i="2"/>
  <c r="J651" i="2"/>
  <c r="H652" i="2"/>
  <c r="I652" i="2"/>
  <c r="J652" i="2"/>
  <c r="H653" i="2"/>
  <c r="I653" i="2"/>
  <c r="J653" i="2"/>
  <c r="H654" i="2"/>
  <c r="I654" i="2"/>
  <c r="J654" i="2"/>
  <c r="H655" i="2"/>
  <c r="I655" i="2"/>
  <c r="J655" i="2"/>
  <c r="H656" i="2"/>
  <c r="I656" i="2"/>
  <c r="J656" i="2"/>
  <c r="H657" i="2"/>
  <c r="I657" i="2"/>
  <c r="J657" i="2"/>
  <c r="H658" i="2"/>
  <c r="I658" i="2"/>
  <c r="J658" i="2"/>
  <c r="H659" i="2"/>
  <c r="I659" i="2"/>
  <c r="J659" i="2"/>
  <c r="H660" i="2"/>
  <c r="I660" i="2"/>
  <c r="J660" i="2"/>
  <c r="H661" i="2"/>
  <c r="I661" i="2"/>
  <c r="J661" i="2"/>
  <c r="H662" i="2"/>
  <c r="I662" i="2"/>
  <c r="J662" i="2"/>
  <c r="H663" i="2"/>
  <c r="I663" i="2"/>
  <c r="J663" i="2"/>
  <c r="H664" i="2"/>
  <c r="I664" i="2"/>
  <c r="J664" i="2"/>
  <c r="H665" i="2"/>
  <c r="I665" i="2"/>
  <c r="J665" i="2"/>
  <c r="H666" i="2"/>
  <c r="I666" i="2"/>
  <c r="J666" i="2"/>
  <c r="H667" i="2"/>
  <c r="I667" i="2"/>
  <c r="J667" i="2"/>
  <c r="H668" i="2"/>
  <c r="I668" i="2"/>
  <c r="J668" i="2"/>
  <c r="H669" i="2"/>
  <c r="I669" i="2"/>
  <c r="J669" i="2"/>
  <c r="H670" i="2"/>
  <c r="I670" i="2"/>
  <c r="J670" i="2"/>
  <c r="H671" i="2"/>
  <c r="I671" i="2"/>
  <c r="J671" i="2"/>
  <c r="H672" i="2"/>
  <c r="I672" i="2"/>
  <c r="J672" i="2"/>
  <c r="H673" i="2"/>
  <c r="I673" i="2"/>
  <c r="J673" i="2"/>
  <c r="H674" i="2"/>
  <c r="I674" i="2"/>
  <c r="J674" i="2"/>
  <c r="H675" i="2"/>
  <c r="I675" i="2"/>
  <c r="J675" i="2"/>
  <c r="H676" i="2"/>
  <c r="I676" i="2"/>
  <c r="J676" i="2"/>
  <c r="H677" i="2"/>
  <c r="I677" i="2"/>
  <c r="J677" i="2"/>
  <c r="H678" i="2"/>
  <c r="I678" i="2"/>
  <c r="J678" i="2"/>
  <c r="H679" i="2"/>
  <c r="I679" i="2"/>
  <c r="J679" i="2"/>
  <c r="H680" i="2"/>
  <c r="I680" i="2"/>
  <c r="J680" i="2"/>
  <c r="H681" i="2"/>
  <c r="I681" i="2"/>
  <c r="J681" i="2"/>
  <c r="H682" i="2"/>
  <c r="I682" i="2"/>
  <c r="J682" i="2"/>
  <c r="H683" i="2"/>
  <c r="I683" i="2"/>
  <c r="J683" i="2"/>
  <c r="H684" i="2"/>
  <c r="I684" i="2"/>
  <c r="J684" i="2"/>
  <c r="H685" i="2"/>
  <c r="I685" i="2"/>
  <c r="J685" i="2"/>
  <c r="H686" i="2"/>
  <c r="I686" i="2"/>
  <c r="J686" i="2"/>
  <c r="H687" i="2"/>
  <c r="I687" i="2"/>
  <c r="J687" i="2"/>
  <c r="H688" i="2"/>
  <c r="I688" i="2"/>
  <c r="J688" i="2"/>
  <c r="H689" i="2"/>
  <c r="I689" i="2"/>
  <c r="J689" i="2"/>
  <c r="H690" i="2"/>
  <c r="I690" i="2"/>
  <c r="J690" i="2"/>
  <c r="H691" i="2"/>
  <c r="I691" i="2"/>
  <c r="J691" i="2"/>
  <c r="H692" i="2"/>
  <c r="I692" i="2"/>
  <c r="J692" i="2"/>
  <c r="H693" i="2"/>
  <c r="I693" i="2"/>
  <c r="J693" i="2"/>
  <c r="H694" i="2"/>
  <c r="I694" i="2"/>
  <c r="J694" i="2"/>
  <c r="H695" i="2"/>
  <c r="I695" i="2"/>
  <c r="J695" i="2"/>
  <c r="H696" i="2"/>
  <c r="I696" i="2"/>
  <c r="J696" i="2"/>
  <c r="H697" i="2"/>
  <c r="I697" i="2"/>
  <c r="J697" i="2"/>
  <c r="H698" i="2"/>
  <c r="I698" i="2"/>
  <c r="J698" i="2"/>
  <c r="H699" i="2"/>
  <c r="I699" i="2"/>
  <c r="J699" i="2"/>
  <c r="H700" i="2"/>
  <c r="I700" i="2"/>
  <c r="J700" i="2"/>
  <c r="H701" i="2"/>
  <c r="I701" i="2"/>
  <c r="J701" i="2"/>
  <c r="H702" i="2"/>
  <c r="I702" i="2"/>
  <c r="J702" i="2"/>
  <c r="H703" i="2"/>
  <c r="I703" i="2"/>
  <c r="J703" i="2"/>
  <c r="H704" i="2"/>
  <c r="I704" i="2"/>
  <c r="J704" i="2"/>
  <c r="H705" i="2"/>
  <c r="I705" i="2"/>
  <c r="J705" i="2"/>
  <c r="H706" i="2"/>
  <c r="I706" i="2"/>
  <c r="J706" i="2"/>
  <c r="H707" i="2"/>
  <c r="I707" i="2"/>
  <c r="J707" i="2"/>
  <c r="H708" i="2"/>
  <c r="I708" i="2"/>
  <c r="J708" i="2"/>
  <c r="H709" i="2"/>
  <c r="I709" i="2"/>
  <c r="J709" i="2"/>
  <c r="H710" i="2"/>
  <c r="I710" i="2"/>
  <c r="J710" i="2"/>
  <c r="H711" i="2"/>
  <c r="I711" i="2"/>
  <c r="J711" i="2"/>
  <c r="H712" i="2"/>
  <c r="I712" i="2"/>
  <c r="J712" i="2"/>
  <c r="H713" i="2"/>
  <c r="I713" i="2"/>
  <c r="J713" i="2"/>
  <c r="H714" i="2"/>
  <c r="I714" i="2"/>
  <c r="J714" i="2"/>
  <c r="H715" i="2"/>
  <c r="I715" i="2"/>
  <c r="J715" i="2"/>
  <c r="H716" i="2"/>
  <c r="I716" i="2"/>
  <c r="J716" i="2"/>
  <c r="H717" i="2"/>
  <c r="I717" i="2"/>
  <c r="J717" i="2"/>
  <c r="H718" i="2"/>
  <c r="I718" i="2"/>
  <c r="J718" i="2"/>
  <c r="H719" i="2"/>
  <c r="I719" i="2"/>
  <c r="J719" i="2"/>
  <c r="H720" i="2"/>
  <c r="I720" i="2"/>
  <c r="J720" i="2"/>
  <c r="H721" i="2"/>
  <c r="I721" i="2"/>
  <c r="J721" i="2"/>
  <c r="H722" i="2"/>
  <c r="I722" i="2"/>
  <c r="J722" i="2"/>
  <c r="H723" i="2"/>
  <c r="I723" i="2"/>
  <c r="J723" i="2"/>
  <c r="H724" i="2"/>
  <c r="I724" i="2"/>
  <c r="J724" i="2"/>
  <c r="H725" i="2"/>
  <c r="I725" i="2"/>
  <c r="J725" i="2"/>
  <c r="H726" i="2"/>
  <c r="I726" i="2"/>
  <c r="J726" i="2"/>
  <c r="H727" i="2"/>
  <c r="I727" i="2"/>
  <c r="J727" i="2"/>
  <c r="H728" i="2"/>
  <c r="I728" i="2"/>
  <c r="J728" i="2"/>
  <c r="H729" i="2"/>
  <c r="I729" i="2"/>
  <c r="J729" i="2"/>
  <c r="H730" i="2"/>
  <c r="I730" i="2"/>
  <c r="J730" i="2"/>
  <c r="H731" i="2"/>
  <c r="I731" i="2"/>
  <c r="J731" i="2"/>
  <c r="H732" i="2"/>
  <c r="I732" i="2"/>
  <c r="J732" i="2"/>
  <c r="H733" i="2"/>
  <c r="I733" i="2"/>
  <c r="J733" i="2"/>
  <c r="H734" i="2"/>
  <c r="I734" i="2"/>
  <c r="J734" i="2"/>
  <c r="H735" i="2"/>
  <c r="I735" i="2"/>
  <c r="J735" i="2"/>
  <c r="H736" i="2"/>
  <c r="I736" i="2"/>
  <c r="J736" i="2"/>
  <c r="H737" i="2"/>
  <c r="I737" i="2"/>
  <c r="J737" i="2"/>
  <c r="H738" i="2"/>
  <c r="I738" i="2"/>
  <c r="J738" i="2"/>
  <c r="H739" i="2"/>
  <c r="I739" i="2"/>
  <c r="J739" i="2"/>
  <c r="H740" i="2"/>
  <c r="I740" i="2"/>
  <c r="J740" i="2"/>
  <c r="H741" i="2"/>
  <c r="I741" i="2"/>
  <c r="J741" i="2"/>
  <c r="H742" i="2"/>
  <c r="I742" i="2"/>
  <c r="J742" i="2"/>
  <c r="H743" i="2"/>
  <c r="I743" i="2"/>
  <c r="J743" i="2"/>
  <c r="H744" i="2"/>
  <c r="I744" i="2"/>
  <c r="J744" i="2"/>
  <c r="H745" i="2"/>
  <c r="I745" i="2"/>
  <c r="J745" i="2"/>
  <c r="H746" i="2"/>
  <c r="I746" i="2"/>
  <c r="J746" i="2"/>
  <c r="H747" i="2"/>
  <c r="I747" i="2"/>
  <c r="J747" i="2"/>
  <c r="H748" i="2"/>
  <c r="I748" i="2"/>
  <c r="J748" i="2"/>
  <c r="H749" i="2"/>
  <c r="I749" i="2"/>
  <c r="J749" i="2"/>
  <c r="H750" i="2"/>
  <c r="I750" i="2"/>
  <c r="J750" i="2"/>
  <c r="H751" i="2"/>
  <c r="I751" i="2"/>
  <c r="J751" i="2"/>
  <c r="H752" i="2"/>
  <c r="I752" i="2"/>
  <c r="J752" i="2"/>
  <c r="H753" i="2"/>
  <c r="I753" i="2"/>
  <c r="J753" i="2"/>
  <c r="H754" i="2"/>
  <c r="I754" i="2"/>
  <c r="J754" i="2"/>
  <c r="H755" i="2"/>
  <c r="I755" i="2"/>
  <c r="J755" i="2"/>
  <c r="H756" i="2"/>
  <c r="I756" i="2"/>
  <c r="J756" i="2"/>
  <c r="H757" i="2"/>
  <c r="I757" i="2"/>
  <c r="J757" i="2"/>
  <c r="H758" i="2"/>
  <c r="I758" i="2"/>
  <c r="J758" i="2"/>
  <c r="H759" i="2"/>
  <c r="I759" i="2"/>
  <c r="J759" i="2"/>
  <c r="H760" i="2"/>
  <c r="I760" i="2"/>
  <c r="J760" i="2"/>
  <c r="H761" i="2"/>
  <c r="I761" i="2"/>
  <c r="J761" i="2"/>
  <c r="H762" i="2"/>
  <c r="I762" i="2"/>
  <c r="J762" i="2"/>
  <c r="H763" i="2"/>
  <c r="I763" i="2"/>
  <c r="J763" i="2"/>
  <c r="H764" i="2"/>
  <c r="I764" i="2"/>
  <c r="J764" i="2"/>
  <c r="H765" i="2"/>
  <c r="I765" i="2"/>
  <c r="J765" i="2"/>
  <c r="H766" i="2"/>
  <c r="I766" i="2"/>
  <c r="J766" i="2"/>
  <c r="H767" i="2"/>
  <c r="I767" i="2"/>
  <c r="J767" i="2"/>
  <c r="H768" i="2"/>
  <c r="I768" i="2"/>
  <c r="J768" i="2"/>
  <c r="H769" i="2"/>
  <c r="I769" i="2"/>
  <c r="J769" i="2"/>
  <c r="H770" i="2"/>
  <c r="I770" i="2"/>
  <c r="J770" i="2"/>
  <c r="H771" i="2"/>
  <c r="I771" i="2"/>
  <c r="J771" i="2"/>
  <c r="H772" i="2"/>
  <c r="I772" i="2"/>
  <c r="J772" i="2"/>
  <c r="H773" i="2"/>
  <c r="I773" i="2"/>
  <c r="J773" i="2"/>
  <c r="H774" i="2"/>
  <c r="I774" i="2"/>
  <c r="J774" i="2"/>
  <c r="H775" i="2"/>
  <c r="I775" i="2"/>
  <c r="J775" i="2"/>
  <c r="H776" i="2"/>
  <c r="I776" i="2"/>
  <c r="J776" i="2"/>
  <c r="H777" i="2"/>
  <c r="I777" i="2"/>
  <c r="J777" i="2"/>
  <c r="H778" i="2"/>
  <c r="I778" i="2"/>
  <c r="J778" i="2"/>
  <c r="H779" i="2"/>
  <c r="I779" i="2"/>
  <c r="J779" i="2"/>
  <c r="H780" i="2"/>
  <c r="I780" i="2"/>
  <c r="J780" i="2"/>
  <c r="H781" i="2"/>
  <c r="I781" i="2"/>
  <c r="J781" i="2"/>
  <c r="H782" i="2"/>
  <c r="I782" i="2"/>
  <c r="J782" i="2"/>
  <c r="H783" i="2"/>
  <c r="I783" i="2"/>
  <c r="J783" i="2"/>
  <c r="H784" i="2"/>
  <c r="I784" i="2"/>
  <c r="J784" i="2"/>
  <c r="H785" i="2"/>
  <c r="I785" i="2"/>
  <c r="J785" i="2"/>
  <c r="H786" i="2"/>
  <c r="I786" i="2"/>
  <c r="J786" i="2"/>
  <c r="H787" i="2"/>
  <c r="I787" i="2"/>
  <c r="J787" i="2"/>
  <c r="H788" i="2"/>
  <c r="I788" i="2"/>
  <c r="J788" i="2"/>
  <c r="H789" i="2"/>
  <c r="I789" i="2"/>
  <c r="J789" i="2"/>
  <c r="H790" i="2"/>
  <c r="I790" i="2"/>
  <c r="J790" i="2"/>
  <c r="H791" i="2"/>
  <c r="I791" i="2"/>
  <c r="J791" i="2"/>
  <c r="H792" i="2"/>
  <c r="I792" i="2"/>
  <c r="J792" i="2"/>
  <c r="H793" i="2"/>
  <c r="I793" i="2"/>
  <c r="J793" i="2"/>
  <c r="H794" i="2"/>
  <c r="I794" i="2"/>
  <c r="J794" i="2"/>
  <c r="H795" i="2"/>
  <c r="I795" i="2"/>
  <c r="J795" i="2"/>
  <c r="H796" i="2"/>
  <c r="I796" i="2"/>
  <c r="J796" i="2"/>
  <c r="H797" i="2"/>
  <c r="I797" i="2"/>
  <c r="J797" i="2"/>
  <c r="H798" i="2"/>
  <c r="I798" i="2"/>
  <c r="J798" i="2"/>
  <c r="H799" i="2"/>
  <c r="I799" i="2"/>
  <c r="J799" i="2"/>
  <c r="H800" i="2"/>
  <c r="I800" i="2"/>
  <c r="J800" i="2"/>
  <c r="H801" i="2"/>
  <c r="I801" i="2"/>
  <c r="J801" i="2"/>
  <c r="H802" i="2"/>
  <c r="I802" i="2"/>
  <c r="J802" i="2"/>
  <c r="H803" i="2"/>
  <c r="I803" i="2"/>
  <c r="J803" i="2"/>
  <c r="H804" i="2"/>
  <c r="I804" i="2"/>
  <c r="J804" i="2"/>
  <c r="H805" i="2"/>
  <c r="I805" i="2"/>
  <c r="J805" i="2"/>
  <c r="H806" i="2"/>
  <c r="I806" i="2"/>
  <c r="J806" i="2"/>
  <c r="H807" i="2"/>
  <c r="I807" i="2"/>
  <c r="J807" i="2"/>
  <c r="H808" i="2"/>
  <c r="I808" i="2"/>
  <c r="J808" i="2"/>
  <c r="H809" i="2"/>
  <c r="I809" i="2"/>
  <c r="J809" i="2"/>
  <c r="H810" i="2"/>
  <c r="I810" i="2"/>
  <c r="J810" i="2"/>
  <c r="H811" i="2"/>
  <c r="I811" i="2"/>
  <c r="J811" i="2"/>
  <c r="H812" i="2"/>
  <c r="I812" i="2"/>
  <c r="J812" i="2"/>
  <c r="H813" i="2"/>
  <c r="I813" i="2"/>
  <c r="J813" i="2"/>
  <c r="H814" i="2"/>
  <c r="I814" i="2"/>
  <c r="J814" i="2"/>
  <c r="H815" i="2"/>
  <c r="I815" i="2"/>
  <c r="J815" i="2"/>
  <c r="H816" i="2"/>
  <c r="I816" i="2"/>
  <c r="J816" i="2"/>
  <c r="H817" i="2"/>
  <c r="I817" i="2"/>
  <c r="J817" i="2"/>
  <c r="H818" i="2"/>
  <c r="I818" i="2"/>
  <c r="J818" i="2"/>
  <c r="H819" i="2"/>
  <c r="I819" i="2"/>
  <c r="J819" i="2"/>
  <c r="H820" i="2"/>
  <c r="I820" i="2"/>
  <c r="J820" i="2"/>
  <c r="H821" i="2"/>
  <c r="I821" i="2"/>
  <c r="J821" i="2"/>
  <c r="H822" i="2"/>
  <c r="I822" i="2"/>
  <c r="J822" i="2"/>
  <c r="H823" i="2"/>
  <c r="I823" i="2"/>
  <c r="J823" i="2"/>
  <c r="H824" i="2"/>
  <c r="I824" i="2"/>
  <c r="J824" i="2"/>
  <c r="H825" i="2"/>
  <c r="I825" i="2"/>
  <c r="J825" i="2"/>
  <c r="H826" i="2"/>
  <c r="I826" i="2"/>
  <c r="J826" i="2"/>
  <c r="H827" i="2"/>
  <c r="I827" i="2"/>
  <c r="J827" i="2"/>
  <c r="H828" i="2"/>
  <c r="I828" i="2"/>
  <c r="J828" i="2"/>
  <c r="H829" i="2"/>
  <c r="I829" i="2"/>
  <c r="J829" i="2"/>
  <c r="H830" i="2"/>
  <c r="I830" i="2"/>
  <c r="J830" i="2"/>
  <c r="H831" i="2"/>
  <c r="I831" i="2"/>
  <c r="J831" i="2"/>
  <c r="H832" i="2"/>
  <c r="I832" i="2"/>
  <c r="J832" i="2"/>
  <c r="H833" i="2"/>
  <c r="I833" i="2"/>
  <c r="J833" i="2"/>
  <c r="H834" i="2"/>
  <c r="I834" i="2"/>
  <c r="J834" i="2"/>
  <c r="H835" i="2"/>
  <c r="I835" i="2"/>
  <c r="J835" i="2"/>
  <c r="H836" i="2"/>
  <c r="I836" i="2"/>
  <c r="J836" i="2"/>
  <c r="H837" i="2"/>
  <c r="I837" i="2"/>
  <c r="J837" i="2"/>
  <c r="H838" i="2"/>
  <c r="I838" i="2"/>
  <c r="J838" i="2"/>
  <c r="H839" i="2"/>
  <c r="I839" i="2"/>
  <c r="J839" i="2"/>
  <c r="H840" i="2"/>
  <c r="I840" i="2"/>
  <c r="J840" i="2"/>
  <c r="H841" i="2"/>
  <c r="I841" i="2"/>
  <c r="J841" i="2"/>
  <c r="H842" i="2"/>
  <c r="I842" i="2"/>
  <c r="J842" i="2"/>
  <c r="H843" i="2"/>
  <c r="I843" i="2"/>
  <c r="J843" i="2"/>
  <c r="H844" i="2"/>
  <c r="I844" i="2"/>
  <c r="J844" i="2"/>
  <c r="H845" i="2"/>
  <c r="I845" i="2"/>
  <c r="J845" i="2"/>
  <c r="H846" i="2"/>
  <c r="I846" i="2"/>
  <c r="J846" i="2"/>
  <c r="H847" i="2"/>
  <c r="I847" i="2"/>
  <c r="J847" i="2"/>
  <c r="H848" i="2"/>
  <c r="I848" i="2"/>
  <c r="J848" i="2"/>
  <c r="H849" i="2"/>
  <c r="I849" i="2"/>
  <c r="J849" i="2"/>
  <c r="H850" i="2"/>
  <c r="I850" i="2"/>
  <c r="J850" i="2"/>
  <c r="H851" i="2"/>
  <c r="I851" i="2"/>
  <c r="J851" i="2"/>
  <c r="H852" i="2"/>
  <c r="I852" i="2"/>
  <c r="J852" i="2"/>
  <c r="H853" i="2"/>
  <c r="I853" i="2"/>
  <c r="J853" i="2"/>
  <c r="H854" i="2"/>
  <c r="I854" i="2"/>
  <c r="J854" i="2"/>
  <c r="H855" i="2"/>
  <c r="I855" i="2"/>
  <c r="J855" i="2"/>
  <c r="H856" i="2"/>
  <c r="I856" i="2"/>
  <c r="J856" i="2"/>
  <c r="H857" i="2"/>
  <c r="I857" i="2"/>
  <c r="J857" i="2"/>
  <c r="H858" i="2"/>
  <c r="I858" i="2"/>
  <c r="J858" i="2"/>
  <c r="H859" i="2"/>
  <c r="I859" i="2"/>
  <c r="J859" i="2"/>
  <c r="H860" i="2"/>
  <c r="I860" i="2"/>
  <c r="J860" i="2"/>
  <c r="H861" i="2"/>
  <c r="I861" i="2"/>
  <c r="J861" i="2"/>
  <c r="H862" i="2"/>
  <c r="I862" i="2"/>
  <c r="J862" i="2"/>
  <c r="H863" i="2"/>
  <c r="I863" i="2"/>
  <c r="J863" i="2"/>
  <c r="H864" i="2"/>
  <c r="I864" i="2"/>
  <c r="J864" i="2"/>
  <c r="H865" i="2"/>
  <c r="I865" i="2"/>
  <c r="J865" i="2"/>
  <c r="H866" i="2"/>
  <c r="I866" i="2"/>
  <c r="J866" i="2"/>
  <c r="H867" i="2"/>
  <c r="I867" i="2"/>
  <c r="J867" i="2"/>
  <c r="H868" i="2"/>
  <c r="I868" i="2"/>
  <c r="J868" i="2"/>
  <c r="H869" i="2"/>
  <c r="I869" i="2"/>
  <c r="J869" i="2"/>
  <c r="H870" i="2"/>
  <c r="I870" i="2"/>
  <c r="J870" i="2"/>
  <c r="H871" i="2"/>
  <c r="I871" i="2"/>
  <c r="J871" i="2"/>
  <c r="H872" i="2"/>
  <c r="I872" i="2"/>
  <c r="J872" i="2"/>
  <c r="H873" i="2"/>
  <c r="I873" i="2"/>
  <c r="J873" i="2"/>
  <c r="H874" i="2"/>
  <c r="I874" i="2"/>
  <c r="J874" i="2"/>
  <c r="H875" i="2"/>
  <c r="I875" i="2"/>
  <c r="J875" i="2"/>
  <c r="H876" i="2"/>
  <c r="I876" i="2"/>
  <c r="J876" i="2"/>
  <c r="H877" i="2"/>
  <c r="I877" i="2"/>
  <c r="J877" i="2"/>
  <c r="H878" i="2"/>
  <c r="I878" i="2"/>
  <c r="J878" i="2"/>
  <c r="H879" i="2"/>
  <c r="I879" i="2"/>
  <c r="J879" i="2"/>
  <c r="H880" i="2"/>
  <c r="I880" i="2"/>
  <c r="J880" i="2"/>
  <c r="H881" i="2"/>
  <c r="I881" i="2"/>
  <c r="J881" i="2"/>
  <c r="H882" i="2"/>
  <c r="I882" i="2"/>
  <c r="J882" i="2"/>
  <c r="H883" i="2"/>
  <c r="I883" i="2"/>
  <c r="J883" i="2"/>
  <c r="H884" i="2"/>
  <c r="I884" i="2"/>
  <c r="J884" i="2"/>
  <c r="H885" i="2"/>
  <c r="I885" i="2"/>
  <c r="J885" i="2"/>
  <c r="H886" i="2"/>
  <c r="I886" i="2"/>
  <c r="J886" i="2"/>
  <c r="H887" i="2"/>
  <c r="I887" i="2"/>
  <c r="J887" i="2"/>
  <c r="H888" i="2"/>
  <c r="I888" i="2"/>
  <c r="J888" i="2"/>
  <c r="H889" i="2"/>
  <c r="I889" i="2"/>
  <c r="J889" i="2"/>
  <c r="H890" i="2"/>
  <c r="I890" i="2"/>
  <c r="J890" i="2"/>
  <c r="H891" i="2"/>
  <c r="I891" i="2"/>
  <c r="J891" i="2"/>
  <c r="H892" i="2"/>
  <c r="I892" i="2"/>
  <c r="J892" i="2"/>
  <c r="H893" i="2"/>
  <c r="I893" i="2"/>
  <c r="J893" i="2"/>
  <c r="H894" i="2"/>
  <c r="I894" i="2"/>
  <c r="J894" i="2"/>
  <c r="H895" i="2"/>
  <c r="I895" i="2"/>
  <c r="J895" i="2"/>
  <c r="H896" i="2"/>
  <c r="I896" i="2"/>
  <c r="J896" i="2"/>
  <c r="H897" i="2"/>
  <c r="I897" i="2"/>
  <c r="J897" i="2"/>
  <c r="H898" i="2"/>
  <c r="I898" i="2"/>
  <c r="J898" i="2"/>
  <c r="H899" i="2"/>
  <c r="I899" i="2"/>
  <c r="J899" i="2"/>
  <c r="H900" i="2"/>
  <c r="I900" i="2"/>
  <c r="J900" i="2"/>
  <c r="H901" i="2"/>
  <c r="I901" i="2"/>
  <c r="J901" i="2"/>
  <c r="H902" i="2"/>
  <c r="I902" i="2"/>
  <c r="J902" i="2"/>
  <c r="H903" i="2"/>
  <c r="I903" i="2"/>
  <c r="J903" i="2"/>
  <c r="H904" i="2"/>
  <c r="I904" i="2"/>
  <c r="J904" i="2"/>
  <c r="H905" i="2"/>
  <c r="I905" i="2"/>
  <c r="J905" i="2"/>
  <c r="H906" i="2"/>
  <c r="I906" i="2"/>
  <c r="J906" i="2"/>
  <c r="H907" i="2"/>
  <c r="I907" i="2"/>
  <c r="J907" i="2"/>
  <c r="H908" i="2"/>
  <c r="I908" i="2"/>
  <c r="J908" i="2"/>
  <c r="H909" i="2"/>
  <c r="I909" i="2"/>
  <c r="J909" i="2"/>
  <c r="H910" i="2"/>
  <c r="I910" i="2"/>
  <c r="J910" i="2"/>
  <c r="H911" i="2"/>
  <c r="I911" i="2"/>
  <c r="J911" i="2"/>
  <c r="H912" i="2"/>
  <c r="I912" i="2"/>
  <c r="J912" i="2"/>
  <c r="H913" i="2"/>
  <c r="I913" i="2"/>
  <c r="J913" i="2"/>
  <c r="H914" i="2"/>
  <c r="I914" i="2"/>
  <c r="J914" i="2"/>
  <c r="H915" i="2"/>
  <c r="I915" i="2"/>
  <c r="J915" i="2"/>
  <c r="H916" i="2"/>
  <c r="I916" i="2"/>
  <c r="J916" i="2"/>
  <c r="H917" i="2"/>
  <c r="I917" i="2"/>
  <c r="J917" i="2"/>
  <c r="H918" i="2"/>
  <c r="I918" i="2"/>
  <c r="J918" i="2"/>
  <c r="H919" i="2"/>
  <c r="I919" i="2"/>
  <c r="J919" i="2"/>
  <c r="H920" i="2"/>
  <c r="I920" i="2"/>
  <c r="J920" i="2"/>
  <c r="H921" i="2"/>
  <c r="I921" i="2"/>
  <c r="J921" i="2"/>
  <c r="H922" i="2"/>
  <c r="I922" i="2"/>
  <c r="J922" i="2"/>
  <c r="H923" i="2"/>
  <c r="I923" i="2"/>
  <c r="J923" i="2"/>
  <c r="H924" i="2"/>
  <c r="I924" i="2"/>
  <c r="J924" i="2"/>
  <c r="H925" i="2"/>
  <c r="I925" i="2"/>
  <c r="J925" i="2"/>
  <c r="H926" i="2"/>
  <c r="I926" i="2"/>
  <c r="J926" i="2"/>
  <c r="H927" i="2"/>
  <c r="I927" i="2"/>
  <c r="J927" i="2"/>
  <c r="H928" i="2"/>
  <c r="I928" i="2"/>
  <c r="J928" i="2"/>
  <c r="H929" i="2"/>
  <c r="I929" i="2"/>
  <c r="J929" i="2"/>
  <c r="H930" i="2"/>
  <c r="I930" i="2"/>
  <c r="J930" i="2"/>
  <c r="H931" i="2"/>
  <c r="I931" i="2"/>
  <c r="J931" i="2"/>
  <c r="H932" i="2"/>
  <c r="I932" i="2"/>
  <c r="J932" i="2"/>
  <c r="H933" i="2"/>
  <c r="I933" i="2"/>
  <c r="J933" i="2"/>
  <c r="H934" i="2"/>
  <c r="I934" i="2"/>
  <c r="J934" i="2"/>
  <c r="H935" i="2"/>
  <c r="I935" i="2"/>
  <c r="J935" i="2"/>
  <c r="H936" i="2"/>
  <c r="I936" i="2"/>
  <c r="J936" i="2"/>
  <c r="H937" i="2"/>
  <c r="I937" i="2"/>
  <c r="J937" i="2"/>
  <c r="H938" i="2"/>
  <c r="I938" i="2"/>
  <c r="J938" i="2"/>
  <c r="H939" i="2"/>
  <c r="I939" i="2"/>
  <c r="J939" i="2"/>
  <c r="H940" i="2"/>
  <c r="I940" i="2"/>
  <c r="J940" i="2"/>
  <c r="H941" i="2"/>
  <c r="I941" i="2"/>
  <c r="J941" i="2"/>
  <c r="H942" i="2"/>
  <c r="I942" i="2"/>
  <c r="J942" i="2"/>
  <c r="H943" i="2"/>
  <c r="I943" i="2"/>
  <c r="J943" i="2"/>
  <c r="H944" i="2"/>
  <c r="I944" i="2"/>
  <c r="J944" i="2"/>
  <c r="H945" i="2"/>
  <c r="I945" i="2"/>
  <c r="J945" i="2"/>
  <c r="H946" i="2"/>
  <c r="I946" i="2"/>
  <c r="J946" i="2"/>
  <c r="H947" i="2"/>
  <c r="I947" i="2"/>
  <c r="J947" i="2"/>
  <c r="H948" i="2"/>
  <c r="I948" i="2"/>
  <c r="J948" i="2"/>
  <c r="H949" i="2"/>
  <c r="I949" i="2"/>
  <c r="J949" i="2"/>
  <c r="H950" i="2"/>
  <c r="I950" i="2"/>
  <c r="J950" i="2"/>
  <c r="H951" i="2"/>
  <c r="I951" i="2"/>
  <c r="J951" i="2"/>
  <c r="H952" i="2"/>
  <c r="I952" i="2"/>
  <c r="J952" i="2"/>
  <c r="H953" i="2"/>
  <c r="I953" i="2"/>
  <c r="J953" i="2"/>
  <c r="H954" i="2"/>
  <c r="I954" i="2"/>
  <c r="J954" i="2"/>
  <c r="H955" i="2"/>
  <c r="I955" i="2"/>
  <c r="J955" i="2"/>
  <c r="H956" i="2"/>
  <c r="I956" i="2"/>
  <c r="J956" i="2"/>
  <c r="H957" i="2"/>
  <c r="I957" i="2"/>
  <c r="J957" i="2"/>
  <c r="H958" i="2"/>
  <c r="I958" i="2"/>
  <c r="J958" i="2"/>
  <c r="H959" i="2"/>
  <c r="I959" i="2"/>
  <c r="J959" i="2"/>
  <c r="H960" i="2"/>
  <c r="I960" i="2"/>
  <c r="J960" i="2"/>
  <c r="H961" i="2"/>
  <c r="I961" i="2"/>
  <c r="J961" i="2"/>
  <c r="H962" i="2"/>
  <c r="I962" i="2"/>
  <c r="J962" i="2"/>
  <c r="H963" i="2"/>
  <c r="I963" i="2"/>
  <c r="J963" i="2"/>
  <c r="H964" i="2"/>
  <c r="I964" i="2"/>
  <c r="J964" i="2"/>
  <c r="H965" i="2"/>
  <c r="I965" i="2"/>
  <c r="J965" i="2"/>
  <c r="H966" i="2"/>
  <c r="I966" i="2"/>
  <c r="J966" i="2"/>
  <c r="H967" i="2"/>
  <c r="I967" i="2"/>
  <c r="J967" i="2"/>
  <c r="H968" i="2"/>
  <c r="I968" i="2"/>
  <c r="J968" i="2"/>
  <c r="H969" i="2"/>
  <c r="I969" i="2"/>
  <c r="J969" i="2"/>
  <c r="H970" i="2"/>
  <c r="I970" i="2"/>
  <c r="J970" i="2"/>
  <c r="H971" i="2"/>
  <c r="I971" i="2"/>
  <c r="J971" i="2"/>
  <c r="H972" i="2"/>
  <c r="I972" i="2"/>
  <c r="J972" i="2"/>
  <c r="H973" i="2"/>
  <c r="I973" i="2"/>
  <c r="J973" i="2"/>
  <c r="H974" i="2"/>
  <c r="I974" i="2"/>
  <c r="J974" i="2"/>
  <c r="H975" i="2"/>
  <c r="I975" i="2"/>
  <c r="J975" i="2"/>
  <c r="H976" i="2"/>
  <c r="I976" i="2"/>
  <c r="J976" i="2"/>
  <c r="H977" i="2"/>
  <c r="I977" i="2"/>
  <c r="J977" i="2"/>
  <c r="H978" i="2"/>
  <c r="I978" i="2"/>
  <c r="J978" i="2"/>
  <c r="H979" i="2"/>
  <c r="I979" i="2"/>
  <c r="J979" i="2"/>
  <c r="H980" i="2"/>
  <c r="I980" i="2"/>
  <c r="J980" i="2"/>
  <c r="H981" i="2"/>
  <c r="I981" i="2"/>
  <c r="J981" i="2"/>
  <c r="H982" i="2"/>
  <c r="I982" i="2"/>
  <c r="J982" i="2"/>
  <c r="H983" i="2"/>
  <c r="I983" i="2"/>
  <c r="J983" i="2"/>
  <c r="H984" i="2"/>
  <c r="I984" i="2"/>
  <c r="J984" i="2"/>
  <c r="H985" i="2"/>
  <c r="I985" i="2"/>
  <c r="J985" i="2"/>
  <c r="H986" i="2"/>
  <c r="I986" i="2"/>
  <c r="J986" i="2"/>
  <c r="H987" i="2"/>
  <c r="I987" i="2"/>
  <c r="J987" i="2"/>
  <c r="H988" i="2"/>
  <c r="I988" i="2"/>
  <c r="J988" i="2"/>
  <c r="H989" i="2"/>
  <c r="I989" i="2"/>
  <c r="J989" i="2"/>
  <c r="H990" i="2"/>
  <c r="I990" i="2"/>
  <c r="J990" i="2"/>
  <c r="H991" i="2"/>
  <c r="I991" i="2"/>
  <c r="J991" i="2"/>
  <c r="H992" i="2"/>
  <c r="I992" i="2"/>
  <c r="J992" i="2"/>
  <c r="H993" i="2"/>
  <c r="I993" i="2"/>
  <c r="J993" i="2"/>
  <c r="H994" i="2"/>
  <c r="I994" i="2"/>
  <c r="J994" i="2"/>
  <c r="H995" i="2"/>
  <c r="I995" i="2"/>
  <c r="J995" i="2"/>
  <c r="H996" i="2"/>
  <c r="I996" i="2"/>
  <c r="J996" i="2"/>
  <c r="H997" i="2"/>
  <c r="I997" i="2"/>
  <c r="J997" i="2"/>
  <c r="H998" i="2"/>
  <c r="I998" i="2"/>
  <c r="J998" i="2"/>
  <c r="H999" i="2"/>
  <c r="I999" i="2"/>
  <c r="J999" i="2"/>
  <c r="H1000" i="2"/>
  <c r="I1000" i="2"/>
  <c r="J1000" i="2"/>
  <c r="H1001" i="2"/>
  <c r="I1001" i="2"/>
  <c r="J1001" i="2"/>
  <c r="H1002" i="2"/>
  <c r="I1002" i="2"/>
  <c r="J1002" i="2"/>
  <c r="E631" i="2"/>
  <c r="F631" i="2"/>
  <c r="G631" i="2"/>
  <c r="E632" i="2"/>
  <c r="F632" i="2"/>
  <c r="G632" i="2"/>
  <c r="E633" i="2"/>
  <c r="F633" i="2"/>
  <c r="G633" i="2"/>
  <c r="E634" i="2"/>
  <c r="F634" i="2"/>
  <c r="G634" i="2"/>
  <c r="E635" i="2"/>
  <c r="F635" i="2"/>
  <c r="G635" i="2"/>
  <c r="E636" i="2"/>
  <c r="F636" i="2"/>
  <c r="G636" i="2"/>
  <c r="E637" i="2"/>
  <c r="F637" i="2"/>
  <c r="G637" i="2"/>
  <c r="E638" i="2"/>
  <c r="F638" i="2"/>
  <c r="G638" i="2"/>
  <c r="E639" i="2"/>
  <c r="F639" i="2"/>
  <c r="G639" i="2"/>
  <c r="E640" i="2"/>
  <c r="F640" i="2"/>
  <c r="G640" i="2"/>
  <c r="E641" i="2"/>
  <c r="F641" i="2"/>
  <c r="G641" i="2"/>
  <c r="E642" i="2"/>
  <c r="F642" i="2"/>
  <c r="G642" i="2"/>
  <c r="E643" i="2"/>
  <c r="F643" i="2"/>
  <c r="G643" i="2"/>
  <c r="E644" i="2"/>
  <c r="F644" i="2"/>
  <c r="G644" i="2"/>
  <c r="E645" i="2"/>
  <c r="F645" i="2"/>
  <c r="G645" i="2"/>
  <c r="E646" i="2"/>
  <c r="F646" i="2"/>
  <c r="G646" i="2"/>
  <c r="E647" i="2"/>
  <c r="F647" i="2"/>
  <c r="G647" i="2"/>
  <c r="E648" i="2"/>
  <c r="F648" i="2"/>
  <c r="G648" i="2"/>
  <c r="E649" i="2"/>
  <c r="F649" i="2"/>
  <c r="G649" i="2"/>
  <c r="E650" i="2"/>
  <c r="F650" i="2"/>
  <c r="G650" i="2"/>
  <c r="E651" i="2"/>
  <c r="F651" i="2"/>
  <c r="G651" i="2"/>
  <c r="E652" i="2"/>
  <c r="F652" i="2"/>
  <c r="G652" i="2"/>
  <c r="E653" i="2"/>
  <c r="F653" i="2"/>
  <c r="G653" i="2"/>
  <c r="E654" i="2"/>
  <c r="F654" i="2"/>
  <c r="G654" i="2"/>
  <c r="E655" i="2"/>
  <c r="F655" i="2"/>
  <c r="G655" i="2"/>
  <c r="E656" i="2"/>
  <c r="F656" i="2"/>
  <c r="G656" i="2"/>
  <c r="E657" i="2"/>
  <c r="F657" i="2"/>
  <c r="G657" i="2"/>
  <c r="E658" i="2"/>
  <c r="F658" i="2"/>
  <c r="G658" i="2"/>
  <c r="E659" i="2"/>
  <c r="F659" i="2"/>
  <c r="G659" i="2"/>
  <c r="E660" i="2"/>
  <c r="F660" i="2"/>
  <c r="G660" i="2"/>
  <c r="E661" i="2"/>
  <c r="F661" i="2"/>
  <c r="G661" i="2"/>
  <c r="E662" i="2"/>
  <c r="F662" i="2"/>
  <c r="G662" i="2"/>
  <c r="E663" i="2"/>
  <c r="F663" i="2"/>
  <c r="G663" i="2"/>
  <c r="E664" i="2"/>
  <c r="F664" i="2"/>
  <c r="G664" i="2"/>
  <c r="E665" i="2"/>
  <c r="F665" i="2"/>
  <c r="G665" i="2"/>
  <c r="E666" i="2"/>
  <c r="F666" i="2"/>
  <c r="G666" i="2"/>
  <c r="E667" i="2"/>
  <c r="F667" i="2"/>
  <c r="G667" i="2"/>
  <c r="E668" i="2"/>
  <c r="F668" i="2"/>
  <c r="G668" i="2"/>
  <c r="E669" i="2"/>
  <c r="F669" i="2"/>
  <c r="G669" i="2"/>
  <c r="E670" i="2"/>
  <c r="F670" i="2"/>
  <c r="G670" i="2"/>
  <c r="E671" i="2"/>
  <c r="F671" i="2"/>
  <c r="G671" i="2"/>
  <c r="E672" i="2"/>
  <c r="F672" i="2"/>
  <c r="G672" i="2"/>
  <c r="E673" i="2"/>
  <c r="F673" i="2"/>
  <c r="G673" i="2"/>
  <c r="E674" i="2"/>
  <c r="F674" i="2"/>
  <c r="G674" i="2"/>
  <c r="E675" i="2"/>
  <c r="F675" i="2"/>
  <c r="G675" i="2"/>
  <c r="E676" i="2"/>
  <c r="F676" i="2"/>
  <c r="G676" i="2"/>
  <c r="E677" i="2"/>
  <c r="F677" i="2"/>
  <c r="G677" i="2"/>
  <c r="E678" i="2"/>
  <c r="F678" i="2"/>
  <c r="G678" i="2"/>
  <c r="E679" i="2"/>
  <c r="F679" i="2"/>
  <c r="G679" i="2"/>
  <c r="E680" i="2"/>
  <c r="F680" i="2"/>
  <c r="G680" i="2"/>
  <c r="E681" i="2"/>
  <c r="F681" i="2"/>
  <c r="G681" i="2"/>
  <c r="E682" i="2"/>
  <c r="F682" i="2"/>
  <c r="G682" i="2"/>
  <c r="E683" i="2"/>
  <c r="F683" i="2"/>
  <c r="G683" i="2"/>
  <c r="E684" i="2"/>
  <c r="F684" i="2"/>
  <c r="G684" i="2"/>
  <c r="E685" i="2"/>
  <c r="F685" i="2"/>
  <c r="G685" i="2"/>
  <c r="E686" i="2"/>
  <c r="F686" i="2"/>
  <c r="G686" i="2"/>
  <c r="E687" i="2"/>
  <c r="F687" i="2"/>
  <c r="G687" i="2"/>
  <c r="E688" i="2"/>
  <c r="F688" i="2"/>
  <c r="G688" i="2"/>
  <c r="E689" i="2"/>
  <c r="F689" i="2"/>
  <c r="G689" i="2"/>
  <c r="E690" i="2"/>
  <c r="F690" i="2"/>
  <c r="G690" i="2"/>
  <c r="E691" i="2"/>
  <c r="F691" i="2"/>
  <c r="G691" i="2"/>
  <c r="E692" i="2"/>
  <c r="F692" i="2"/>
  <c r="G692" i="2"/>
  <c r="E693" i="2"/>
  <c r="F693" i="2"/>
  <c r="G693" i="2"/>
  <c r="E694" i="2"/>
  <c r="F694" i="2"/>
  <c r="G694" i="2"/>
  <c r="E695" i="2"/>
  <c r="F695" i="2"/>
  <c r="G695" i="2"/>
  <c r="E696" i="2"/>
  <c r="F696" i="2"/>
  <c r="G696" i="2"/>
  <c r="E697" i="2"/>
  <c r="F697" i="2"/>
  <c r="G697" i="2"/>
  <c r="E698" i="2"/>
  <c r="F698" i="2"/>
  <c r="G698" i="2"/>
  <c r="E699" i="2"/>
  <c r="F699" i="2"/>
  <c r="G699" i="2"/>
  <c r="E700" i="2"/>
  <c r="F700" i="2"/>
  <c r="G700" i="2"/>
  <c r="E701" i="2"/>
  <c r="F701" i="2"/>
  <c r="G701" i="2"/>
  <c r="E702" i="2"/>
  <c r="F702" i="2"/>
  <c r="G702" i="2"/>
  <c r="E703" i="2"/>
  <c r="F703" i="2"/>
  <c r="G703" i="2"/>
  <c r="E704" i="2"/>
  <c r="F704" i="2"/>
  <c r="G704" i="2"/>
  <c r="E705" i="2"/>
  <c r="F705" i="2"/>
  <c r="G705" i="2"/>
  <c r="E706" i="2"/>
  <c r="F706" i="2"/>
  <c r="G706" i="2"/>
  <c r="E707" i="2"/>
  <c r="F707" i="2"/>
  <c r="G707" i="2"/>
  <c r="E708" i="2"/>
  <c r="F708" i="2"/>
  <c r="G708" i="2"/>
  <c r="E709" i="2"/>
  <c r="F709" i="2"/>
  <c r="G709" i="2"/>
  <c r="E710" i="2"/>
  <c r="F710" i="2"/>
  <c r="G710" i="2"/>
  <c r="E711" i="2"/>
  <c r="F711" i="2"/>
  <c r="G711" i="2"/>
  <c r="E712" i="2"/>
  <c r="F712" i="2"/>
  <c r="G712" i="2"/>
  <c r="E713" i="2"/>
  <c r="F713" i="2"/>
  <c r="G713" i="2"/>
  <c r="E714" i="2"/>
  <c r="F714" i="2"/>
  <c r="G714" i="2"/>
  <c r="E715" i="2"/>
  <c r="F715" i="2"/>
  <c r="G715" i="2"/>
  <c r="E716" i="2"/>
  <c r="F716" i="2"/>
  <c r="G716" i="2"/>
  <c r="E717" i="2"/>
  <c r="F717" i="2"/>
  <c r="G717" i="2"/>
  <c r="E718" i="2"/>
  <c r="F718" i="2"/>
  <c r="G718" i="2"/>
  <c r="E719" i="2"/>
  <c r="F719" i="2"/>
  <c r="G719" i="2"/>
  <c r="E720" i="2"/>
  <c r="F720" i="2"/>
  <c r="G720" i="2"/>
  <c r="E721" i="2"/>
  <c r="F721" i="2"/>
  <c r="G721" i="2"/>
  <c r="E722" i="2"/>
  <c r="F722" i="2"/>
  <c r="G722" i="2"/>
  <c r="E723" i="2"/>
  <c r="F723" i="2"/>
  <c r="G723" i="2"/>
  <c r="E724" i="2"/>
  <c r="F724" i="2"/>
  <c r="G724" i="2"/>
  <c r="E725" i="2"/>
  <c r="F725" i="2"/>
  <c r="G725" i="2"/>
  <c r="E726" i="2"/>
  <c r="F726" i="2"/>
  <c r="G726" i="2"/>
  <c r="E727" i="2"/>
  <c r="F727" i="2"/>
  <c r="G727" i="2"/>
  <c r="E728" i="2"/>
  <c r="F728" i="2"/>
  <c r="G728" i="2"/>
  <c r="E729" i="2"/>
  <c r="F729" i="2"/>
  <c r="G729" i="2"/>
  <c r="E730" i="2"/>
  <c r="F730" i="2"/>
  <c r="G730" i="2"/>
  <c r="E731" i="2"/>
  <c r="F731" i="2"/>
  <c r="G731" i="2"/>
  <c r="E732" i="2"/>
  <c r="F732" i="2"/>
  <c r="G732" i="2"/>
  <c r="E733" i="2"/>
  <c r="F733" i="2"/>
  <c r="G733" i="2"/>
  <c r="E734" i="2"/>
  <c r="F734" i="2"/>
  <c r="G734" i="2"/>
  <c r="E735" i="2"/>
  <c r="F735" i="2"/>
  <c r="G735" i="2"/>
  <c r="E736" i="2"/>
  <c r="F736" i="2"/>
  <c r="G736" i="2"/>
  <c r="E737" i="2"/>
  <c r="F737" i="2"/>
  <c r="G737" i="2"/>
  <c r="E738" i="2"/>
  <c r="F738" i="2"/>
  <c r="G738" i="2"/>
  <c r="E739" i="2"/>
  <c r="F739" i="2"/>
  <c r="G739" i="2"/>
  <c r="E740" i="2"/>
  <c r="F740" i="2"/>
  <c r="G740" i="2"/>
  <c r="E741" i="2"/>
  <c r="F741" i="2"/>
  <c r="G741" i="2"/>
  <c r="E742" i="2"/>
  <c r="F742" i="2"/>
  <c r="G742" i="2"/>
  <c r="E743" i="2"/>
  <c r="F743" i="2"/>
  <c r="G743" i="2"/>
  <c r="E744" i="2"/>
  <c r="F744" i="2"/>
  <c r="G744" i="2"/>
  <c r="E745" i="2"/>
  <c r="F745" i="2"/>
  <c r="G745" i="2"/>
  <c r="E746" i="2"/>
  <c r="F746" i="2"/>
  <c r="G746" i="2"/>
  <c r="E747" i="2"/>
  <c r="F747" i="2"/>
  <c r="G747" i="2"/>
  <c r="E748" i="2"/>
  <c r="F748" i="2"/>
  <c r="G748" i="2"/>
  <c r="E749" i="2"/>
  <c r="F749" i="2"/>
  <c r="G749" i="2"/>
  <c r="E750" i="2"/>
  <c r="F750" i="2"/>
  <c r="G750" i="2"/>
  <c r="E751" i="2"/>
  <c r="F751" i="2"/>
  <c r="G751" i="2"/>
  <c r="E752" i="2"/>
  <c r="F752" i="2"/>
  <c r="G752" i="2"/>
  <c r="E753" i="2"/>
  <c r="F753" i="2"/>
  <c r="G753" i="2"/>
  <c r="E754" i="2"/>
  <c r="F754" i="2"/>
  <c r="G754" i="2"/>
  <c r="E755" i="2"/>
  <c r="F755" i="2"/>
  <c r="G755" i="2"/>
  <c r="E756" i="2"/>
  <c r="F756" i="2"/>
  <c r="G756" i="2"/>
  <c r="E757" i="2"/>
  <c r="F757" i="2"/>
  <c r="G757" i="2"/>
  <c r="E758" i="2"/>
  <c r="F758" i="2"/>
  <c r="G758" i="2"/>
  <c r="E759" i="2"/>
  <c r="F759" i="2"/>
  <c r="G759" i="2"/>
  <c r="E760" i="2"/>
  <c r="F760" i="2"/>
  <c r="G760" i="2"/>
  <c r="E761" i="2"/>
  <c r="F761" i="2"/>
  <c r="G761" i="2"/>
  <c r="E762" i="2"/>
  <c r="F762" i="2"/>
  <c r="G762" i="2"/>
  <c r="E763" i="2"/>
  <c r="F763" i="2"/>
  <c r="G763" i="2"/>
  <c r="E764" i="2"/>
  <c r="F764" i="2"/>
  <c r="G764" i="2"/>
  <c r="E765" i="2"/>
  <c r="F765" i="2"/>
  <c r="G765" i="2"/>
  <c r="E766" i="2"/>
  <c r="F766" i="2"/>
  <c r="G766" i="2"/>
  <c r="E767" i="2"/>
  <c r="F767" i="2"/>
  <c r="G767" i="2"/>
  <c r="E768" i="2"/>
  <c r="F768" i="2"/>
  <c r="G768" i="2"/>
  <c r="E769" i="2"/>
  <c r="F769" i="2"/>
  <c r="G769" i="2"/>
  <c r="E770" i="2"/>
  <c r="F770" i="2"/>
  <c r="G770" i="2"/>
  <c r="E771" i="2"/>
  <c r="F771" i="2"/>
  <c r="G771" i="2"/>
  <c r="E772" i="2"/>
  <c r="F772" i="2"/>
  <c r="G772" i="2"/>
  <c r="E773" i="2"/>
  <c r="F773" i="2"/>
  <c r="G773" i="2"/>
  <c r="E774" i="2"/>
  <c r="F774" i="2"/>
  <c r="G774" i="2"/>
  <c r="E775" i="2"/>
  <c r="F775" i="2"/>
  <c r="G775" i="2"/>
  <c r="E776" i="2"/>
  <c r="F776" i="2"/>
  <c r="G776" i="2"/>
  <c r="E777" i="2"/>
  <c r="F777" i="2"/>
  <c r="G777" i="2"/>
  <c r="E778" i="2"/>
  <c r="F778" i="2"/>
  <c r="G778" i="2"/>
  <c r="E779" i="2"/>
  <c r="F779" i="2"/>
  <c r="G779" i="2"/>
  <c r="E780" i="2"/>
  <c r="F780" i="2"/>
  <c r="G780" i="2"/>
  <c r="E781" i="2"/>
  <c r="F781" i="2"/>
  <c r="G781" i="2"/>
  <c r="E782" i="2"/>
  <c r="F782" i="2"/>
  <c r="G782" i="2"/>
  <c r="E783" i="2"/>
  <c r="F783" i="2"/>
  <c r="G783" i="2"/>
  <c r="E784" i="2"/>
  <c r="F784" i="2"/>
  <c r="G784" i="2"/>
  <c r="E785" i="2"/>
  <c r="F785" i="2"/>
  <c r="G785" i="2"/>
  <c r="E786" i="2"/>
  <c r="F786" i="2"/>
  <c r="G786" i="2"/>
  <c r="E787" i="2"/>
  <c r="F787" i="2"/>
  <c r="G787" i="2"/>
  <c r="E788" i="2"/>
  <c r="F788" i="2"/>
  <c r="G788" i="2"/>
  <c r="E789" i="2"/>
  <c r="F789" i="2"/>
  <c r="G789" i="2"/>
  <c r="E790" i="2"/>
  <c r="F790" i="2"/>
  <c r="G790" i="2"/>
  <c r="E791" i="2"/>
  <c r="F791" i="2"/>
  <c r="G791" i="2"/>
  <c r="E792" i="2"/>
  <c r="F792" i="2"/>
  <c r="G792" i="2"/>
  <c r="E793" i="2"/>
  <c r="F793" i="2"/>
  <c r="G793" i="2"/>
  <c r="E794" i="2"/>
  <c r="F794" i="2"/>
  <c r="G794" i="2"/>
  <c r="E795" i="2"/>
  <c r="F795" i="2"/>
  <c r="G795" i="2"/>
  <c r="E796" i="2"/>
  <c r="F796" i="2"/>
  <c r="G796" i="2"/>
  <c r="E797" i="2"/>
  <c r="F797" i="2"/>
  <c r="G797" i="2"/>
  <c r="E798" i="2"/>
  <c r="F798" i="2"/>
  <c r="G798" i="2"/>
  <c r="E799" i="2"/>
  <c r="F799" i="2"/>
  <c r="G799" i="2"/>
  <c r="E800" i="2"/>
  <c r="F800" i="2"/>
  <c r="G800" i="2"/>
  <c r="E801" i="2"/>
  <c r="F801" i="2"/>
  <c r="G801" i="2"/>
  <c r="E802" i="2"/>
  <c r="F802" i="2"/>
  <c r="G802" i="2"/>
  <c r="E803" i="2"/>
  <c r="F803" i="2"/>
  <c r="G803" i="2"/>
  <c r="E804" i="2"/>
  <c r="F804" i="2"/>
  <c r="G804" i="2"/>
  <c r="E805" i="2"/>
  <c r="F805" i="2"/>
  <c r="G805" i="2"/>
  <c r="E806" i="2"/>
  <c r="F806" i="2"/>
  <c r="G806" i="2"/>
  <c r="E807" i="2"/>
  <c r="F807" i="2"/>
  <c r="G807" i="2"/>
  <c r="E808" i="2"/>
  <c r="F808" i="2"/>
  <c r="G808" i="2"/>
  <c r="E809" i="2"/>
  <c r="F809" i="2"/>
  <c r="G809" i="2"/>
  <c r="E810" i="2"/>
  <c r="F810" i="2"/>
  <c r="G810" i="2"/>
  <c r="E811" i="2"/>
  <c r="F811" i="2"/>
  <c r="G811" i="2"/>
  <c r="E812" i="2"/>
  <c r="F812" i="2"/>
  <c r="G812" i="2"/>
  <c r="E813" i="2"/>
  <c r="F813" i="2"/>
  <c r="G813" i="2"/>
  <c r="E814" i="2"/>
  <c r="F814" i="2"/>
  <c r="G814" i="2"/>
  <c r="E815" i="2"/>
  <c r="F815" i="2"/>
  <c r="G815" i="2"/>
  <c r="E816" i="2"/>
  <c r="F816" i="2"/>
  <c r="G816" i="2"/>
  <c r="E817" i="2"/>
  <c r="F817" i="2"/>
  <c r="G817" i="2"/>
  <c r="E818" i="2"/>
  <c r="F818" i="2"/>
  <c r="G818" i="2"/>
  <c r="E819" i="2"/>
  <c r="F819" i="2"/>
  <c r="G819" i="2"/>
  <c r="E820" i="2"/>
  <c r="F820" i="2"/>
  <c r="G820" i="2"/>
  <c r="E821" i="2"/>
  <c r="F821" i="2"/>
  <c r="G821" i="2"/>
  <c r="E822" i="2"/>
  <c r="F822" i="2"/>
  <c r="G822" i="2"/>
  <c r="E823" i="2"/>
  <c r="F823" i="2"/>
  <c r="G823" i="2"/>
  <c r="E824" i="2"/>
  <c r="F824" i="2"/>
  <c r="G824" i="2"/>
  <c r="E825" i="2"/>
  <c r="F825" i="2"/>
  <c r="G825" i="2"/>
  <c r="E826" i="2"/>
  <c r="F826" i="2"/>
  <c r="G826" i="2"/>
  <c r="E827" i="2"/>
  <c r="F827" i="2"/>
  <c r="G827" i="2"/>
  <c r="E828" i="2"/>
  <c r="F828" i="2"/>
  <c r="G828" i="2"/>
  <c r="E829" i="2"/>
  <c r="F829" i="2"/>
  <c r="G829" i="2"/>
  <c r="E830" i="2"/>
  <c r="F830" i="2"/>
  <c r="G830" i="2"/>
  <c r="E831" i="2"/>
  <c r="F831" i="2"/>
  <c r="G831" i="2"/>
  <c r="E832" i="2"/>
  <c r="F832" i="2"/>
  <c r="G832" i="2"/>
  <c r="E833" i="2"/>
  <c r="F833" i="2"/>
  <c r="G833" i="2"/>
  <c r="E834" i="2"/>
  <c r="F834" i="2"/>
  <c r="G834" i="2"/>
  <c r="E835" i="2"/>
  <c r="F835" i="2"/>
  <c r="G835" i="2"/>
  <c r="E836" i="2"/>
  <c r="F836" i="2"/>
  <c r="G836" i="2"/>
  <c r="E837" i="2"/>
  <c r="F837" i="2"/>
  <c r="G837" i="2"/>
  <c r="E838" i="2"/>
  <c r="F838" i="2"/>
  <c r="G838" i="2"/>
  <c r="E839" i="2"/>
  <c r="F839" i="2"/>
  <c r="G839" i="2"/>
  <c r="E840" i="2"/>
  <c r="F840" i="2"/>
  <c r="G840" i="2"/>
  <c r="E841" i="2"/>
  <c r="F841" i="2"/>
  <c r="G841" i="2"/>
  <c r="E842" i="2"/>
  <c r="F842" i="2"/>
  <c r="G842" i="2"/>
  <c r="E843" i="2"/>
  <c r="F843" i="2"/>
  <c r="G843" i="2"/>
  <c r="E844" i="2"/>
  <c r="F844" i="2"/>
  <c r="G844" i="2"/>
  <c r="E845" i="2"/>
  <c r="F845" i="2"/>
  <c r="G845" i="2"/>
  <c r="E846" i="2"/>
  <c r="F846" i="2"/>
  <c r="G846" i="2"/>
  <c r="E847" i="2"/>
  <c r="F847" i="2"/>
  <c r="G847" i="2"/>
  <c r="E848" i="2"/>
  <c r="F848" i="2"/>
  <c r="G848" i="2"/>
  <c r="E849" i="2"/>
  <c r="F849" i="2"/>
  <c r="G849" i="2"/>
  <c r="E850" i="2"/>
  <c r="F850" i="2"/>
  <c r="G850" i="2"/>
  <c r="E851" i="2"/>
  <c r="F851" i="2"/>
  <c r="G851" i="2"/>
  <c r="E852" i="2"/>
  <c r="F852" i="2"/>
  <c r="G852" i="2"/>
  <c r="E853" i="2"/>
  <c r="F853" i="2"/>
  <c r="G853" i="2"/>
  <c r="E854" i="2"/>
  <c r="F854" i="2"/>
  <c r="G854" i="2"/>
  <c r="E855" i="2"/>
  <c r="F855" i="2"/>
  <c r="G855" i="2"/>
  <c r="E856" i="2"/>
  <c r="F856" i="2"/>
  <c r="G856" i="2"/>
  <c r="E857" i="2"/>
  <c r="F857" i="2"/>
  <c r="G857" i="2"/>
  <c r="E858" i="2"/>
  <c r="F858" i="2"/>
  <c r="G858" i="2"/>
  <c r="E859" i="2"/>
  <c r="F859" i="2"/>
  <c r="G859" i="2"/>
  <c r="E860" i="2"/>
  <c r="F860" i="2"/>
  <c r="G860" i="2"/>
  <c r="E861" i="2"/>
  <c r="F861" i="2"/>
  <c r="G861" i="2"/>
  <c r="E862" i="2"/>
  <c r="F862" i="2"/>
  <c r="G862" i="2"/>
  <c r="E863" i="2"/>
  <c r="F863" i="2"/>
  <c r="G863" i="2"/>
  <c r="E864" i="2"/>
  <c r="F864" i="2"/>
  <c r="G864" i="2"/>
  <c r="E865" i="2"/>
  <c r="F865" i="2"/>
  <c r="G865" i="2"/>
  <c r="E866" i="2"/>
  <c r="F866" i="2"/>
  <c r="G866" i="2"/>
  <c r="E867" i="2"/>
  <c r="F867" i="2"/>
  <c r="G867" i="2"/>
  <c r="E868" i="2"/>
  <c r="F868" i="2"/>
  <c r="G868" i="2"/>
  <c r="E869" i="2"/>
  <c r="F869" i="2"/>
  <c r="G869" i="2"/>
  <c r="E870" i="2"/>
  <c r="F870" i="2"/>
  <c r="G870" i="2"/>
  <c r="E871" i="2"/>
  <c r="F871" i="2"/>
  <c r="G871" i="2"/>
  <c r="E872" i="2"/>
  <c r="F872" i="2"/>
  <c r="G872" i="2"/>
  <c r="E873" i="2"/>
  <c r="F873" i="2"/>
  <c r="G873" i="2"/>
  <c r="E874" i="2"/>
  <c r="F874" i="2"/>
  <c r="G874" i="2"/>
  <c r="E875" i="2"/>
  <c r="F875" i="2"/>
  <c r="G875" i="2"/>
  <c r="E876" i="2"/>
  <c r="F876" i="2"/>
  <c r="G876" i="2"/>
  <c r="E877" i="2"/>
  <c r="F877" i="2"/>
  <c r="G877" i="2"/>
  <c r="E878" i="2"/>
  <c r="F878" i="2"/>
  <c r="G878" i="2"/>
  <c r="E879" i="2"/>
  <c r="F879" i="2"/>
  <c r="G879" i="2"/>
  <c r="E880" i="2"/>
  <c r="F880" i="2"/>
  <c r="G880" i="2"/>
  <c r="E881" i="2"/>
  <c r="F881" i="2"/>
  <c r="G881" i="2"/>
  <c r="E882" i="2"/>
  <c r="F882" i="2"/>
  <c r="G882" i="2"/>
  <c r="E883" i="2"/>
  <c r="F883" i="2"/>
  <c r="G883" i="2"/>
  <c r="E884" i="2"/>
  <c r="F884" i="2"/>
  <c r="G884" i="2"/>
  <c r="E885" i="2"/>
  <c r="F885" i="2"/>
  <c r="G885" i="2"/>
  <c r="E886" i="2"/>
  <c r="F886" i="2"/>
  <c r="G886" i="2"/>
  <c r="E887" i="2"/>
  <c r="F887" i="2"/>
  <c r="G887" i="2"/>
  <c r="E888" i="2"/>
  <c r="F888" i="2"/>
  <c r="G888" i="2"/>
  <c r="E889" i="2"/>
  <c r="F889" i="2"/>
  <c r="G889" i="2"/>
  <c r="E890" i="2"/>
  <c r="F890" i="2"/>
  <c r="G890" i="2"/>
  <c r="E891" i="2"/>
  <c r="F891" i="2"/>
  <c r="G891" i="2"/>
  <c r="E892" i="2"/>
  <c r="F892" i="2"/>
  <c r="G892" i="2"/>
  <c r="E893" i="2"/>
  <c r="F893" i="2"/>
  <c r="G893" i="2"/>
  <c r="E894" i="2"/>
  <c r="F894" i="2"/>
  <c r="G894" i="2"/>
  <c r="E895" i="2"/>
  <c r="F895" i="2"/>
  <c r="G895" i="2"/>
  <c r="E896" i="2"/>
  <c r="F896" i="2"/>
  <c r="G896" i="2"/>
  <c r="E897" i="2"/>
  <c r="F897" i="2"/>
  <c r="G897" i="2"/>
  <c r="E898" i="2"/>
  <c r="F898" i="2"/>
  <c r="G898" i="2"/>
  <c r="E899" i="2"/>
  <c r="F899" i="2"/>
  <c r="G899" i="2"/>
  <c r="E900" i="2"/>
  <c r="F900" i="2"/>
  <c r="G900" i="2"/>
  <c r="E901" i="2"/>
  <c r="F901" i="2"/>
  <c r="G901" i="2"/>
  <c r="E902" i="2"/>
  <c r="F902" i="2"/>
  <c r="G902" i="2"/>
  <c r="E903" i="2"/>
  <c r="F903" i="2"/>
  <c r="G903" i="2"/>
  <c r="E904" i="2"/>
  <c r="F904" i="2"/>
  <c r="G904" i="2"/>
  <c r="E905" i="2"/>
  <c r="F905" i="2"/>
  <c r="G905" i="2"/>
  <c r="E906" i="2"/>
  <c r="F906" i="2"/>
  <c r="G906" i="2"/>
  <c r="E907" i="2"/>
  <c r="F907" i="2"/>
  <c r="G907" i="2"/>
  <c r="E908" i="2"/>
  <c r="F908" i="2"/>
  <c r="G908" i="2"/>
  <c r="E909" i="2"/>
  <c r="F909" i="2"/>
  <c r="G909" i="2"/>
  <c r="E910" i="2"/>
  <c r="F910" i="2"/>
  <c r="G910" i="2"/>
  <c r="E911" i="2"/>
  <c r="F911" i="2"/>
  <c r="G911" i="2"/>
  <c r="E912" i="2"/>
  <c r="F912" i="2"/>
  <c r="G912" i="2"/>
  <c r="E913" i="2"/>
  <c r="F913" i="2"/>
  <c r="G913" i="2"/>
  <c r="E914" i="2"/>
  <c r="F914" i="2"/>
  <c r="G914" i="2"/>
  <c r="E915" i="2"/>
  <c r="F915" i="2"/>
  <c r="G915" i="2"/>
  <c r="E916" i="2"/>
  <c r="F916" i="2"/>
  <c r="G916" i="2"/>
  <c r="E917" i="2"/>
  <c r="F917" i="2"/>
  <c r="G917" i="2"/>
  <c r="E918" i="2"/>
  <c r="F918" i="2"/>
  <c r="G918" i="2"/>
  <c r="E919" i="2"/>
  <c r="F919" i="2"/>
  <c r="G919" i="2"/>
  <c r="E920" i="2"/>
  <c r="F920" i="2"/>
  <c r="G920" i="2"/>
  <c r="E921" i="2"/>
  <c r="F921" i="2"/>
  <c r="G921" i="2"/>
  <c r="E922" i="2"/>
  <c r="F922" i="2"/>
  <c r="G922" i="2"/>
  <c r="E923" i="2"/>
  <c r="F923" i="2"/>
  <c r="G923" i="2"/>
  <c r="E924" i="2"/>
  <c r="F924" i="2"/>
  <c r="G924" i="2"/>
  <c r="E925" i="2"/>
  <c r="F925" i="2"/>
  <c r="G925" i="2"/>
  <c r="E926" i="2"/>
  <c r="F926" i="2"/>
  <c r="G926" i="2"/>
  <c r="E927" i="2"/>
  <c r="F927" i="2"/>
  <c r="G927" i="2"/>
  <c r="E928" i="2"/>
  <c r="F928" i="2"/>
  <c r="G928" i="2"/>
  <c r="E929" i="2"/>
  <c r="F929" i="2"/>
  <c r="G929" i="2"/>
  <c r="E930" i="2"/>
  <c r="F930" i="2"/>
  <c r="G930" i="2"/>
  <c r="E931" i="2"/>
  <c r="F931" i="2"/>
  <c r="G931" i="2"/>
  <c r="E932" i="2"/>
  <c r="F932" i="2"/>
  <c r="G932" i="2"/>
  <c r="E933" i="2"/>
  <c r="F933" i="2"/>
  <c r="G933" i="2"/>
  <c r="E934" i="2"/>
  <c r="F934" i="2"/>
  <c r="G934" i="2"/>
  <c r="E935" i="2"/>
  <c r="F935" i="2"/>
  <c r="G935" i="2"/>
  <c r="E936" i="2"/>
  <c r="F936" i="2"/>
  <c r="G936" i="2"/>
  <c r="E937" i="2"/>
  <c r="F937" i="2"/>
  <c r="G937" i="2"/>
  <c r="E938" i="2"/>
  <c r="F938" i="2"/>
  <c r="G938" i="2"/>
  <c r="E939" i="2"/>
  <c r="F939" i="2"/>
  <c r="G939" i="2"/>
  <c r="E940" i="2"/>
  <c r="F940" i="2"/>
  <c r="G940" i="2"/>
  <c r="E941" i="2"/>
  <c r="F941" i="2"/>
  <c r="G941" i="2"/>
  <c r="E942" i="2"/>
  <c r="F942" i="2"/>
  <c r="G942" i="2"/>
  <c r="E943" i="2"/>
  <c r="F943" i="2"/>
  <c r="G943" i="2"/>
  <c r="E944" i="2"/>
  <c r="F944" i="2"/>
  <c r="G944" i="2"/>
  <c r="E945" i="2"/>
  <c r="F945" i="2"/>
  <c r="G945" i="2"/>
  <c r="E946" i="2"/>
  <c r="F946" i="2"/>
  <c r="G946" i="2"/>
  <c r="E947" i="2"/>
  <c r="F947" i="2"/>
  <c r="G947" i="2"/>
  <c r="E948" i="2"/>
  <c r="F948" i="2"/>
  <c r="G948" i="2"/>
  <c r="E949" i="2"/>
  <c r="F949" i="2"/>
  <c r="G949" i="2"/>
  <c r="E950" i="2"/>
  <c r="F950" i="2"/>
  <c r="G950" i="2"/>
  <c r="E951" i="2"/>
  <c r="F951" i="2"/>
  <c r="G951" i="2"/>
  <c r="E952" i="2"/>
  <c r="F952" i="2"/>
  <c r="G952" i="2"/>
  <c r="E953" i="2"/>
  <c r="F953" i="2"/>
  <c r="G953" i="2"/>
  <c r="E954" i="2"/>
  <c r="F954" i="2"/>
  <c r="G954" i="2"/>
  <c r="E955" i="2"/>
  <c r="F955" i="2"/>
  <c r="G955" i="2"/>
  <c r="E956" i="2"/>
  <c r="F956" i="2"/>
  <c r="G956" i="2"/>
  <c r="E957" i="2"/>
  <c r="F957" i="2"/>
  <c r="G957" i="2"/>
  <c r="E958" i="2"/>
  <c r="F958" i="2"/>
  <c r="G958" i="2"/>
  <c r="E959" i="2"/>
  <c r="F959" i="2"/>
  <c r="G959" i="2"/>
  <c r="E960" i="2"/>
  <c r="F960" i="2"/>
  <c r="G960" i="2"/>
  <c r="E961" i="2"/>
  <c r="F961" i="2"/>
  <c r="G961" i="2"/>
  <c r="E962" i="2"/>
  <c r="F962" i="2"/>
  <c r="G962" i="2"/>
  <c r="E963" i="2"/>
  <c r="F963" i="2"/>
  <c r="G963" i="2"/>
  <c r="E964" i="2"/>
  <c r="F964" i="2"/>
  <c r="G964" i="2"/>
  <c r="E965" i="2"/>
  <c r="F965" i="2"/>
  <c r="G965" i="2"/>
  <c r="E966" i="2"/>
  <c r="F966" i="2"/>
  <c r="G966" i="2"/>
  <c r="E967" i="2"/>
  <c r="F967" i="2"/>
  <c r="G967" i="2"/>
  <c r="E968" i="2"/>
  <c r="F968" i="2"/>
  <c r="G968" i="2"/>
  <c r="E969" i="2"/>
  <c r="F969" i="2"/>
  <c r="G969" i="2"/>
  <c r="E970" i="2"/>
  <c r="F970" i="2"/>
  <c r="G970" i="2"/>
  <c r="E971" i="2"/>
  <c r="F971" i="2"/>
  <c r="G971" i="2"/>
  <c r="E972" i="2"/>
  <c r="F972" i="2"/>
  <c r="G972" i="2"/>
  <c r="E973" i="2"/>
  <c r="F973" i="2"/>
  <c r="G973" i="2"/>
  <c r="E974" i="2"/>
  <c r="F974" i="2"/>
  <c r="G974" i="2"/>
  <c r="E975" i="2"/>
  <c r="F975" i="2"/>
  <c r="G975" i="2"/>
  <c r="E976" i="2"/>
  <c r="F976" i="2"/>
  <c r="G976" i="2"/>
  <c r="E977" i="2"/>
  <c r="F977" i="2"/>
  <c r="G977" i="2"/>
  <c r="E978" i="2"/>
  <c r="F978" i="2"/>
  <c r="G978" i="2"/>
  <c r="E979" i="2"/>
  <c r="F979" i="2"/>
  <c r="G979" i="2"/>
  <c r="E980" i="2"/>
  <c r="F980" i="2"/>
  <c r="G980" i="2"/>
  <c r="E981" i="2"/>
  <c r="F981" i="2"/>
  <c r="G981" i="2"/>
  <c r="E982" i="2"/>
  <c r="F982" i="2"/>
  <c r="G982" i="2"/>
  <c r="E983" i="2"/>
  <c r="F983" i="2"/>
  <c r="G983" i="2"/>
  <c r="E984" i="2"/>
  <c r="F984" i="2"/>
  <c r="G984" i="2"/>
  <c r="E985" i="2"/>
  <c r="F985" i="2"/>
  <c r="G985" i="2"/>
  <c r="E986" i="2"/>
  <c r="F986" i="2"/>
  <c r="G986" i="2"/>
  <c r="E987" i="2"/>
  <c r="F987" i="2"/>
  <c r="G987" i="2"/>
  <c r="E988" i="2"/>
  <c r="F988" i="2"/>
  <c r="G988" i="2"/>
  <c r="E989" i="2"/>
  <c r="F989" i="2"/>
  <c r="G989" i="2"/>
  <c r="E990" i="2"/>
  <c r="F990" i="2"/>
  <c r="G990" i="2"/>
  <c r="E991" i="2"/>
  <c r="F991" i="2"/>
  <c r="G991" i="2"/>
  <c r="E992" i="2"/>
  <c r="F992" i="2"/>
  <c r="G992" i="2"/>
  <c r="E993" i="2"/>
  <c r="F993" i="2"/>
  <c r="G993" i="2"/>
  <c r="E994" i="2"/>
  <c r="F994" i="2"/>
  <c r="G994" i="2"/>
  <c r="E995" i="2"/>
  <c r="F995" i="2"/>
  <c r="G995" i="2"/>
  <c r="E996" i="2"/>
  <c r="F996" i="2"/>
  <c r="G996" i="2"/>
  <c r="E997" i="2"/>
  <c r="F997" i="2"/>
  <c r="G997" i="2"/>
  <c r="E998" i="2"/>
  <c r="F998" i="2"/>
  <c r="G998" i="2"/>
  <c r="E999" i="2"/>
  <c r="F999" i="2"/>
  <c r="G999" i="2"/>
  <c r="E1000" i="2"/>
  <c r="F1000" i="2"/>
  <c r="G1000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D631" i="5" s="1"/>
  <c r="I631" i="5" s="1"/>
  <c r="B631" i="5"/>
  <c r="C631" i="5"/>
  <c r="A632" i="5"/>
  <c r="B632" i="5"/>
  <c r="C632" i="5"/>
  <c r="A633" i="5"/>
  <c r="D633" i="5" s="1"/>
  <c r="I633" i="5" s="1"/>
  <c r="B633" i="5"/>
  <c r="C633" i="5"/>
  <c r="A634" i="5"/>
  <c r="B634" i="5"/>
  <c r="C634" i="5"/>
  <c r="A635" i="5"/>
  <c r="D635" i="5" s="1"/>
  <c r="I635" i="5" s="1"/>
  <c r="B635" i="5"/>
  <c r="C635" i="5"/>
  <c r="A636" i="5"/>
  <c r="B636" i="5"/>
  <c r="C636" i="5"/>
  <c r="A637" i="5"/>
  <c r="D637" i="5" s="1"/>
  <c r="I637" i="5" s="1"/>
  <c r="B637" i="5"/>
  <c r="C637" i="5"/>
  <c r="A638" i="5"/>
  <c r="B638" i="5"/>
  <c r="C638" i="5"/>
  <c r="A639" i="5"/>
  <c r="D639" i="5" s="1"/>
  <c r="I639" i="5" s="1"/>
  <c r="B639" i="5"/>
  <c r="C639" i="5"/>
  <c r="A640" i="5"/>
  <c r="B640" i="5"/>
  <c r="C640" i="5"/>
  <c r="A641" i="5"/>
  <c r="D641" i="5" s="1"/>
  <c r="I641" i="5" s="1"/>
  <c r="B641" i="5"/>
  <c r="C641" i="5"/>
  <c r="A642" i="5"/>
  <c r="B642" i="5"/>
  <c r="C642" i="5"/>
  <c r="A643" i="5"/>
  <c r="D643" i="5" s="1"/>
  <c r="I643" i="5" s="1"/>
  <c r="B643" i="5"/>
  <c r="C643" i="5"/>
  <c r="A644" i="5"/>
  <c r="B644" i="5"/>
  <c r="C644" i="5"/>
  <c r="A645" i="5"/>
  <c r="D645" i="5" s="1"/>
  <c r="I645" i="5" s="1"/>
  <c r="B645" i="5"/>
  <c r="C645" i="5"/>
  <c r="A646" i="5"/>
  <c r="B646" i="5"/>
  <c r="C646" i="5"/>
  <c r="A647" i="5"/>
  <c r="D647" i="5" s="1"/>
  <c r="I647" i="5" s="1"/>
  <c r="B647" i="5"/>
  <c r="C647" i="5"/>
  <c r="A648" i="5"/>
  <c r="B648" i="5"/>
  <c r="C648" i="5"/>
  <c r="A649" i="5"/>
  <c r="D649" i="5" s="1"/>
  <c r="I649" i="5" s="1"/>
  <c r="B649" i="5"/>
  <c r="C649" i="5"/>
  <c r="A650" i="5"/>
  <c r="B650" i="5"/>
  <c r="C650" i="5"/>
  <c r="A651" i="5"/>
  <c r="D651" i="5" s="1"/>
  <c r="I651" i="5" s="1"/>
  <c r="B651" i="5"/>
  <c r="C651" i="5"/>
  <c r="A652" i="5"/>
  <c r="B652" i="5"/>
  <c r="C652" i="5"/>
  <c r="A653" i="5"/>
  <c r="D653" i="5" s="1"/>
  <c r="I653" i="5" s="1"/>
  <c r="B653" i="5"/>
  <c r="C653" i="5"/>
  <c r="A654" i="5"/>
  <c r="B654" i="5"/>
  <c r="C654" i="5"/>
  <c r="A655" i="5"/>
  <c r="D655" i="5" s="1"/>
  <c r="I655" i="5" s="1"/>
  <c r="B655" i="5"/>
  <c r="C655" i="5"/>
  <c r="A656" i="5"/>
  <c r="B656" i="5"/>
  <c r="C656" i="5"/>
  <c r="A657" i="5"/>
  <c r="D657" i="5" s="1"/>
  <c r="I657" i="5" s="1"/>
  <c r="B657" i="5"/>
  <c r="C657" i="5"/>
  <c r="A658" i="5"/>
  <c r="B658" i="5"/>
  <c r="C658" i="5"/>
  <c r="A659" i="5"/>
  <c r="D659" i="5" s="1"/>
  <c r="I659" i="5" s="1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D749" i="5" s="1"/>
  <c r="E749" i="5" s="1"/>
  <c r="B749" i="5"/>
  <c r="C749" i="5"/>
  <c r="A750" i="5"/>
  <c r="D750" i="5" s="1"/>
  <c r="B750" i="5"/>
  <c r="C750" i="5"/>
  <c r="A751" i="5"/>
  <c r="D751" i="5" s="1"/>
  <c r="E751" i="5" s="1"/>
  <c r="B751" i="5"/>
  <c r="C751" i="5"/>
  <c r="A752" i="5"/>
  <c r="D752" i="5" s="1"/>
  <c r="B752" i="5"/>
  <c r="C752" i="5"/>
  <c r="A753" i="5"/>
  <c r="D753" i="5" s="1"/>
  <c r="E753" i="5" s="1"/>
  <c r="B753" i="5"/>
  <c r="C753" i="5"/>
  <c r="A754" i="5"/>
  <c r="D754" i="5" s="1"/>
  <c r="B754" i="5"/>
  <c r="C754" i="5"/>
  <c r="A755" i="5"/>
  <c r="D755" i="5" s="1"/>
  <c r="E755" i="5" s="1"/>
  <c r="B755" i="5"/>
  <c r="C755" i="5"/>
  <c r="A756" i="5"/>
  <c r="D756" i="5" s="1"/>
  <c r="B756" i="5"/>
  <c r="C756" i="5"/>
  <c r="A757" i="5"/>
  <c r="D757" i="5" s="1"/>
  <c r="E757" i="5" s="1"/>
  <c r="B757" i="5"/>
  <c r="C757" i="5"/>
  <c r="A758" i="5"/>
  <c r="D758" i="5" s="1"/>
  <c r="B758" i="5"/>
  <c r="C758" i="5"/>
  <c r="A759" i="5"/>
  <c r="D759" i="5" s="1"/>
  <c r="E759" i="5" s="1"/>
  <c r="B759" i="5"/>
  <c r="C759" i="5"/>
  <c r="A760" i="5"/>
  <c r="D760" i="5" s="1"/>
  <c r="B760" i="5"/>
  <c r="C760" i="5"/>
  <c r="A761" i="5"/>
  <c r="D761" i="5" s="1"/>
  <c r="E761" i="5" s="1"/>
  <c r="B761" i="5"/>
  <c r="C761" i="5"/>
  <c r="A762" i="5"/>
  <c r="D762" i="5" s="1"/>
  <c r="B762" i="5"/>
  <c r="C762" i="5"/>
  <c r="A763" i="5"/>
  <c r="D763" i="5" s="1"/>
  <c r="E763" i="5" s="1"/>
  <c r="B763" i="5"/>
  <c r="C763" i="5"/>
  <c r="A764" i="5"/>
  <c r="D764" i="5" s="1"/>
  <c r="B764" i="5"/>
  <c r="C764" i="5"/>
  <c r="A765" i="5"/>
  <c r="D765" i="5" s="1"/>
  <c r="E765" i="5" s="1"/>
  <c r="B765" i="5"/>
  <c r="C765" i="5"/>
  <c r="A766" i="5"/>
  <c r="D766" i="5" s="1"/>
  <c r="B766" i="5"/>
  <c r="C766" i="5"/>
  <c r="A767" i="5"/>
  <c r="D767" i="5" s="1"/>
  <c r="E767" i="5" s="1"/>
  <c r="B767" i="5"/>
  <c r="C767" i="5"/>
  <c r="A768" i="5"/>
  <c r="D768" i="5" s="1"/>
  <c r="B768" i="5"/>
  <c r="C768" i="5"/>
  <c r="A769" i="5"/>
  <c r="D769" i="5" s="1"/>
  <c r="E769" i="5" s="1"/>
  <c r="B769" i="5"/>
  <c r="C769" i="5"/>
  <c r="A770" i="5"/>
  <c r="D770" i="5" s="1"/>
  <c r="B770" i="5"/>
  <c r="C770" i="5"/>
  <c r="A771" i="5"/>
  <c r="D771" i="5" s="1"/>
  <c r="E771" i="5" s="1"/>
  <c r="B771" i="5"/>
  <c r="C771" i="5"/>
  <c r="A772" i="5"/>
  <c r="D772" i="5" s="1"/>
  <c r="B772" i="5"/>
  <c r="C772" i="5"/>
  <c r="A773" i="5"/>
  <c r="D773" i="5" s="1"/>
  <c r="E773" i="5" s="1"/>
  <c r="B773" i="5"/>
  <c r="C773" i="5"/>
  <c r="A774" i="5"/>
  <c r="D774" i="5" s="1"/>
  <c r="B774" i="5"/>
  <c r="C774" i="5"/>
  <c r="A775" i="5"/>
  <c r="D775" i="5" s="1"/>
  <c r="E775" i="5" s="1"/>
  <c r="B775" i="5"/>
  <c r="C775" i="5"/>
  <c r="A776" i="5"/>
  <c r="D776" i="5" s="1"/>
  <c r="B776" i="5"/>
  <c r="C776" i="5"/>
  <c r="A777" i="5"/>
  <c r="D777" i="5" s="1"/>
  <c r="E777" i="5" s="1"/>
  <c r="B777" i="5"/>
  <c r="C777" i="5"/>
  <c r="A778" i="5"/>
  <c r="D778" i="5" s="1"/>
  <c r="B778" i="5"/>
  <c r="C778" i="5"/>
  <c r="A779" i="5"/>
  <c r="D779" i="5" s="1"/>
  <c r="E779" i="5" s="1"/>
  <c r="B779" i="5"/>
  <c r="C779" i="5"/>
  <c r="A780" i="5"/>
  <c r="D780" i="5" s="1"/>
  <c r="B780" i="5"/>
  <c r="C780" i="5"/>
  <c r="A781" i="5"/>
  <c r="D781" i="5" s="1"/>
  <c r="E781" i="5" s="1"/>
  <c r="B781" i="5"/>
  <c r="C781" i="5"/>
  <c r="A782" i="5"/>
  <c r="D782" i="5" s="1"/>
  <c r="B782" i="5"/>
  <c r="C782" i="5"/>
  <c r="A783" i="5"/>
  <c r="D783" i="5" s="1"/>
  <c r="E783" i="5" s="1"/>
  <c r="B783" i="5"/>
  <c r="C783" i="5"/>
  <c r="A784" i="5"/>
  <c r="D784" i="5" s="1"/>
  <c r="B784" i="5"/>
  <c r="C784" i="5"/>
  <c r="A785" i="5"/>
  <c r="D785" i="5" s="1"/>
  <c r="E785" i="5" s="1"/>
  <c r="B785" i="5"/>
  <c r="C785" i="5"/>
  <c r="A786" i="5"/>
  <c r="D786" i="5" s="1"/>
  <c r="B786" i="5"/>
  <c r="C786" i="5"/>
  <c r="A787" i="5"/>
  <c r="D787" i="5" s="1"/>
  <c r="E787" i="5" s="1"/>
  <c r="B787" i="5"/>
  <c r="C787" i="5"/>
  <c r="A788" i="5"/>
  <c r="D788" i="5" s="1"/>
  <c r="B788" i="5"/>
  <c r="C788" i="5"/>
  <c r="A789" i="5"/>
  <c r="D789" i="5" s="1"/>
  <c r="E789" i="5" s="1"/>
  <c r="B789" i="5"/>
  <c r="C789" i="5"/>
  <c r="A790" i="5"/>
  <c r="D790" i="5" s="1"/>
  <c r="B790" i="5"/>
  <c r="C790" i="5"/>
  <c r="A791" i="5"/>
  <c r="D791" i="5" s="1"/>
  <c r="E791" i="5" s="1"/>
  <c r="B791" i="5"/>
  <c r="C791" i="5"/>
  <c r="A792" i="5"/>
  <c r="D792" i="5" s="1"/>
  <c r="B792" i="5"/>
  <c r="C792" i="5"/>
  <c r="A793" i="5"/>
  <c r="D793" i="5" s="1"/>
  <c r="E793" i="5" s="1"/>
  <c r="B793" i="5"/>
  <c r="C793" i="5"/>
  <c r="A794" i="5"/>
  <c r="D794" i="5" s="1"/>
  <c r="B794" i="5"/>
  <c r="C794" i="5"/>
  <c r="A795" i="5"/>
  <c r="D795" i="5" s="1"/>
  <c r="E795" i="5" s="1"/>
  <c r="B795" i="5"/>
  <c r="C795" i="5"/>
  <c r="A796" i="5"/>
  <c r="D796" i="5" s="1"/>
  <c r="B796" i="5"/>
  <c r="C796" i="5"/>
  <c r="A797" i="5"/>
  <c r="D797" i="5" s="1"/>
  <c r="E797" i="5" s="1"/>
  <c r="B797" i="5"/>
  <c r="C797" i="5"/>
  <c r="A798" i="5"/>
  <c r="D798" i="5" s="1"/>
  <c r="B798" i="5"/>
  <c r="C798" i="5"/>
  <c r="A799" i="5"/>
  <c r="D799" i="5" s="1"/>
  <c r="E799" i="5" s="1"/>
  <c r="B799" i="5"/>
  <c r="C799" i="5"/>
  <c r="A800" i="5"/>
  <c r="D800" i="5" s="1"/>
  <c r="B800" i="5"/>
  <c r="C800" i="5"/>
  <c r="A801" i="5"/>
  <c r="D801" i="5" s="1"/>
  <c r="E801" i="5" s="1"/>
  <c r="B801" i="5"/>
  <c r="C801" i="5"/>
  <c r="A802" i="5"/>
  <c r="D802" i="5" s="1"/>
  <c r="B802" i="5"/>
  <c r="C802" i="5"/>
  <c r="A803" i="5"/>
  <c r="D803" i="5" s="1"/>
  <c r="E803" i="5" s="1"/>
  <c r="B803" i="5"/>
  <c r="C803" i="5"/>
  <c r="A804" i="5"/>
  <c r="D804" i="5" s="1"/>
  <c r="B804" i="5"/>
  <c r="C804" i="5"/>
  <c r="A805" i="5"/>
  <c r="D805" i="5" s="1"/>
  <c r="E805" i="5" s="1"/>
  <c r="B805" i="5"/>
  <c r="C805" i="5"/>
  <c r="A806" i="5"/>
  <c r="D806" i="5" s="1"/>
  <c r="B806" i="5"/>
  <c r="C806" i="5"/>
  <c r="A807" i="5"/>
  <c r="D807" i="5" s="1"/>
  <c r="E807" i="5" s="1"/>
  <c r="B807" i="5"/>
  <c r="C807" i="5"/>
  <c r="A808" i="5"/>
  <c r="D808" i="5" s="1"/>
  <c r="B808" i="5"/>
  <c r="C808" i="5"/>
  <c r="A809" i="5"/>
  <c r="D809" i="5" s="1"/>
  <c r="E809" i="5" s="1"/>
  <c r="B809" i="5"/>
  <c r="C809" i="5"/>
  <c r="A810" i="5"/>
  <c r="D810" i="5" s="1"/>
  <c r="B810" i="5"/>
  <c r="C810" i="5"/>
  <c r="A811" i="5"/>
  <c r="D811" i="5" s="1"/>
  <c r="E811" i="5" s="1"/>
  <c r="B811" i="5"/>
  <c r="C811" i="5"/>
  <c r="A812" i="5"/>
  <c r="D812" i="5" s="1"/>
  <c r="B812" i="5"/>
  <c r="C812" i="5"/>
  <c r="A813" i="5"/>
  <c r="D813" i="5" s="1"/>
  <c r="E813" i="5" s="1"/>
  <c r="B813" i="5"/>
  <c r="C813" i="5"/>
  <c r="A814" i="5"/>
  <c r="D814" i="5" s="1"/>
  <c r="B814" i="5"/>
  <c r="C814" i="5"/>
  <c r="A815" i="5"/>
  <c r="D815" i="5" s="1"/>
  <c r="E815" i="5" s="1"/>
  <c r="B815" i="5"/>
  <c r="C815" i="5"/>
  <c r="A816" i="5"/>
  <c r="D816" i="5" s="1"/>
  <c r="B816" i="5"/>
  <c r="C816" i="5"/>
  <c r="A817" i="5"/>
  <c r="D817" i="5" s="1"/>
  <c r="E817" i="5" s="1"/>
  <c r="B817" i="5"/>
  <c r="C817" i="5"/>
  <c r="A818" i="5"/>
  <c r="D818" i="5" s="1"/>
  <c r="B818" i="5"/>
  <c r="C818" i="5"/>
  <c r="A819" i="5"/>
  <c r="D819" i="5" s="1"/>
  <c r="E819" i="5" s="1"/>
  <c r="B819" i="5"/>
  <c r="C819" i="5"/>
  <c r="A820" i="5"/>
  <c r="D820" i="5" s="1"/>
  <c r="B820" i="5"/>
  <c r="C820" i="5"/>
  <c r="A821" i="5"/>
  <c r="D821" i="5" s="1"/>
  <c r="E821" i="5" s="1"/>
  <c r="B821" i="5"/>
  <c r="C821" i="5"/>
  <c r="A822" i="5"/>
  <c r="D822" i="5" s="1"/>
  <c r="B822" i="5"/>
  <c r="C822" i="5"/>
  <c r="A823" i="5"/>
  <c r="D823" i="5" s="1"/>
  <c r="E823" i="5" s="1"/>
  <c r="B823" i="5"/>
  <c r="C823" i="5"/>
  <c r="A824" i="5"/>
  <c r="D824" i="5" s="1"/>
  <c r="B824" i="5"/>
  <c r="C824" i="5"/>
  <c r="A825" i="5"/>
  <c r="D825" i="5" s="1"/>
  <c r="E825" i="5" s="1"/>
  <c r="B825" i="5"/>
  <c r="C825" i="5"/>
  <c r="A826" i="5"/>
  <c r="D826" i="5" s="1"/>
  <c r="B826" i="5"/>
  <c r="C826" i="5"/>
  <c r="A827" i="5"/>
  <c r="D827" i="5" s="1"/>
  <c r="E827" i="5" s="1"/>
  <c r="B827" i="5"/>
  <c r="C827" i="5"/>
  <c r="A828" i="5"/>
  <c r="D828" i="5" s="1"/>
  <c r="B828" i="5"/>
  <c r="C828" i="5"/>
  <c r="A829" i="5"/>
  <c r="D829" i="5" s="1"/>
  <c r="E829" i="5" s="1"/>
  <c r="B829" i="5"/>
  <c r="C829" i="5"/>
  <c r="A830" i="5"/>
  <c r="D830" i="5" s="1"/>
  <c r="B830" i="5"/>
  <c r="C830" i="5"/>
  <c r="A831" i="5"/>
  <c r="D831" i="5" s="1"/>
  <c r="E831" i="5" s="1"/>
  <c r="B831" i="5"/>
  <c r="C831" i="5"/>
  <c r="A832" i="5"/>
  <c r="D832" i="5" s="1"/>
  <c r="B832" i="5"/>
  <c r="C832" i="5"/>
  <c r="A833" i="5"/>
  <c r="D833" i="5" s="1"/>
  <c r="E833" i="5" s="1"/>
  <c r="B833" i="5"/>
  <c r="C833" i="5"/>
  <c r="A834" i="5"/>
  <c r="D834" i="5" s="1"/>
  <c r="B834" i="5"/>
  <c r="C834" i="5"/>
  <c r="A835" i="5"/>
  <c r="D835" i="5" s="1"/>
  <c r="E835" i="5" s="1"/>
  <c r="B835" i="5"/>
  <c r="C835" i="5"/>
  <c r="A836" i="5"/>
  <c r="D836" i="5" s="1"/>
  <c r="B836" i="5"/>
  <c r="C836" i="5"/>
  <c r="A837" i="5"/>
  <c r="D837" i="5" s="1"/>
  <c r="E837" i="5" s="1"/>
  <c r="B837" i="5"/>
  <c r="C837" i="5"/>
  <c r="A838" i="5"/>
  <c r="D838" i="5" s="1"/>
  <c r="B838" i="5"/>
  <c r="C838" i="5"/>
  <c r="A839" i="5"/>
  <c r="D839" i="5" s="1"/>
  <c r="E839" i="5" s="1"/>
  <c r="B839" i="5"/>
  <c r="C839" i="5"/>
  <c r="A840" i="5"/>
  <c r="D840" i="5" s="1"/>
  <c r="B840" i="5"/>
  <c r="C840" i="5"/>
  <c r="A841" i="5"/>
  <c r="D841" i="5" s="1"/>
  <c r="E841" i="5" s="1"/>
  <c r="B841" i="5"/>
  <c r="C841" i="5"/>
  <c r="A842" i="5"/>
  <c r="D842" i="5" s="1"/>
  <c r="B842" i="5"/>
  <c r="C842" i="5"/>
  <c r="A843" i="5"/>
  <c r="D843" i="5" s="1"/>
  <c r="E843" i="5" s="1"/>
  <c r="B843" i="5"/>
  <c r="C843" i="5"/>
  <c r="A844" i="5"/>
  <c r="D844" i="5" s="1"/>
  <c r="B844" i="5"/>
  <c r="C844" i="5"/>
  <c r="A845" i="5"/>
  <c r="D845" i="5" s="1"/>
  <c r="E845" i="5" s="1"/>
  <c r="B845" i="5"/>
  <c r="C845" i="5"/>
  <c r="A846" i="5"/>
  <c r="D846" i="5" s="1"/>
  <c r="B846" i="5"/>
  <c r="C846" i="5"/>
  <c r="A847" i="5"/>
  <c r="D847" i="5" s="1"/>
  <c r="E847" i="5" s="1"/>
  <c r="B847" i="5"/>
  <c r="C847" i="5"/>
  <c r="A848" i="5"/>
  <c r="D848" i="5" s="1"/>
  <c r="B848" i="5"/>
  <c r="C848" i="5"/>
  <c r="A849" i="5"/>
  <c r="D849" i="5" s="1"/>
  <c r="E849" i="5" s="1"/>
  <c r="B849" i="5"/>
  <c r="C849" i="5"/>
  <c r="A850" i="5"/>
  <c r="D850" i="5" s="1"/>
  <c r="B850" i="5"/>
  <c r="C850" i="5"/>
  <c r="A851" i="5"/>
  <c r="D851" i="5" s="1"/>
  <c r="E851" i="5" s="1"/>
  <c r="B851" i="5"/>
  <c r="C851" i="5"/>
  <c r="A852" i="5"/>
  <c r="D852" i="5" s="1"/>
  <c r="B852" i="5"/>
  <c r="C852" i="5"/>
  <c r="A853" i="5"/>
  <c r="D853" i="5" s="1"/>
  <c r="E853" i="5" s="1"/>
  <c r="B853" i="5"/>
  <c r="C853" i="5"/>
  <c r="A854" i="5"/>
  <c r="D854" i="5" s="1"/>
  <c r="B854" i="5"/>
  <c r="C854" i="5"/>
  <c r="A855" i="5"/>
  <c r="D855" i="5" s="1"/>
  <c r="E855" i="5" s="1"/>
  <c r="B855" i="5"/>
  <c r="C855" i="5"/>
  <c r="A856" i="5"/>
  <c r="D856" i="5" s="1"/>
  <c r="B856" i="5"/>
  <c r="C856" i="5"/>
  <c r="A857" i="5"/>
  <c r="D857" i="5" s="1"/>
  <c r="E857" i="5" s="1"/>
  <c r="B857" i="5"/>
  <c r="C857" i="5"/>
  <c r="A858" i="5"/>
  <c r="D858" i="5" s="1"/>
  <c r="B858" i="5"/>
  <c r="C858" i="5"/>
  <c r="A859" i="5"/>
  <c r="D859" i="5" s="1"/>
  <c r="E859" i="5" s="1"/>
  <c r="B859" i="5"/>
  <c r="C859" i="5"/>
  <c r="A860" i="5"/>
  <c r="D860" i="5" s="1"/>
  <c r="B860" i="5"/>
  <c r="C860" i="5"/>
  <c r="A861" i="5"/>
  <c r="D861" i="5" s="1"/>
  <c r="E861" i="5" s="1"/>
  <c r="B861" i="5"/>
  <c r="C861" i="5"/>
  <c r="A862" i="5"/>
  <c r="D862" i="5" s="1"/>
  <c r="B862" i="5"/>
  <c r="C862" i="5"/>
  <c r="A863" i="5"/>
  <c r="D863" i="5" s="1"/>
  <c r="E863" i="5" s="1"/>
  <c r="B863" i="5"/>
  <c r="C863" i="5"/>
  <c r="A864" i="5"/>
  <c r="D864" i="5" s="1"/>
  <c r="B864" i="5"/>
  <c r="C864" i="5"/>
  <c r="A865" i="5"/>
  <c r="D865" i="5" s="1"/>
  <c r="E865" i="5" s="1"/>
  <c r="B865" i="5"/>
  <c r="C865" i="5"/>
  <c r="A866" i="5"/>
  <c r="D866" i="5" s="1"/>
  <c r="B866" i="5"/>
  <c r="C866" i="5"/>
  <c r="A867" i="5"/>
  <c r="D867" i="5" s="1"/>
  <c r="E867" i="5" s="1"/>
  <c r="B867" i="5"/>
  <c r="C867" i="5"/>
  <c r="A868" i="5"/>
  <c r="D868" i="5" s="1"/>
  <c r="B868" i="5"/>
  <c r="C868" i="5"/>
  <c r="A869" i="5"/>
  <c r="D869" i="5" s="1"/>
  <c r="E869" i="5" s="1"/>
  <c r="B869" i="5"/>
  <c r="C869" i="5"/>
  <c r="A870" i="5"/>
  <c r="D870" i="5" s="1"/>
  <c r="B870" i="5"/>
  <c r="C870" i="5"/>
  <c r="A871" i="5"/>
  <c r="D871" i="5" s="1"/>
  <c r="E871" i="5" s="1"/>
  <c r="B871" i="5"/>
  <c r="C871" i="5"/>
  <c r="A872" i="5"/>
  <c r="D872" i="5" s="1"/>
  <c r="B872" i="5"/>
  <c r="C872" i="5"/>
  <c r="A873" i="5"/>
  <c r="D873" i="5" s="1"/>
  <c r="E873" i="5" s="1"/>
  <c r="B873" i="5"/>
  <c r="C873" i="5"/>
  <c r="A874" i="5"/>
  <c r="D874" i="5" s="1"/>
  <c r="B874" i="5"/>
  <c r="C874" i="5"/>
  <c r="A875" i="5"/>
  <c r="D875" i="5" s="1"/>
  <c r="E875" i="5" s="1"/>
  <c r="B875" i="5"/>
  <c r="C875" i="5"/>
  <c r="A876" i="5"/>
  <c r="D876" i="5" s="1"/>
  <c r="B876" i="5"/>
  <c r="C876" i="5"/>
  <c r="A877" i="5"/>
  <c r="D877" i="5" s="1"/>
  <c r="E877" i="5" s="1"/>
  <c r="B877" i="5"/>
  <c r="C877" i="5"/>
  <c r="A878" i="5"/>
  <c r="D878" i="5" s="1"/>
  <c r="B878" i="5"/>
  <c r="C878" i="5"/>
  <c r="A879" i="5"/>
  <c r="D879" i="5" s="1"/>
  <c r="E879" i="5" s="1"/>
  <c r="B879" i="5"/>
  <c r="C879" i="5"/>
  <c r="A880" i="5"/>
  <c r="D880" i="5" s="1"/>
  <c r="B880" i="5"/>
  <c r="C880" i="5"/>
  <c r="A881" i="5"/>
  <c r="D881" i="5" s="1"/>
  <c r="E881" i="5" s="1"/>
  <c r="B881" i="5"/>
  <c r="C881" i="5"/>
  <c r="A882" i="5"/>
  <c r="D882" i="5" s="1"/>
  <c r="B882" i="5"/>
  <c r="C882" i="5"/>
  <c r="A883" i="5"/>
  <c r="D883" i="5" s="1"/>
  <c r="E883" i="5" s="1"/>
  <c r="B883" i="5"/>
  <c r="C883" i="5"/>
  <c r="A884" i="5"/>
  <c r="D884" i="5" s="1"/>
  <c r="B884" i="5"/>
  <c r="C884" i="5"/>
  <c r="A885" i="5"/>
  <c r="D885" i="5" s="1"/>
  <c r="E885" i="5" s="1"/>
  <c r="B885" i="5"/>
  <c r="C885" i="5"/>
  <c r="A886" i="5"/>
  <c r="D886" i="5" s="1"/>
  <c r="B886" i="5"/>
  <c r="C886" i="5"/>
  <c r="A887" i="5"/>
  <c r="D887" i="5" s="1"/>
  <c r="I887" i="5" s="1"/>
  <c r="B887" i="5"/>
  <c r="C887" i="5"/>
  <c r="A888" i="5"/>
  <c r="B888" i="5"/>
  <c r="C888" i="5"/>
  <c r="A889" i="5"/>
  <c r="D889" i="5" s="1"/>
  <c r="I889" i="5" s="1"/>
  <c r="B889" i="5"/>
  <c r="C889" i="5"/>
  <c r="A890" i="5"/>
  <c r="B890" i="5"/>
  <c r="C890" i="5"/>
  <c r="A891" i="5"/>
  <c r="D891" i="5" s="1"/>
  <c r="I891" i="5" s="1"/>
  <c r="B891" i="5"/>
  <c r="C891" i="5"/>
  <c r="A892" i="5"/>
  <c r="B892" i="5"/>
  <c r="C892" i="5"/>
  <c r="A893" i="5"/>
  <c r="D893" i="5" s="1"/>
  <c r="I893" i="5" s="1"/>
  <c r="B893" i="5"/>
  <c r="C893" i="5"/>
  <c r="A894" i="5"/>
  <c r="B894" i="5"/>
  <c r="C894" i="5"/>
  <c r="A895" i="5"/>
  <c r="D895" i="5" s="1"/>
  <c r="I895" i="5" s="1"/>
  <c r="B895" i="5"/>
  <c r="C895" i="5"/>
  <c r="A896" i="5"/>
  <c r="B896" i="5"/>
  <c r="C896" i="5"/>
  <c r="A897" i="5"/>
  <c r="D897" i="5" s="1"/>
  <c r="I897" i="5" s="1"/>
  <c r="B897" i="5"/>
  <c r="C897" i="5"/>
  <c r="A898" i="5"/>
  <c r="B898" i="5"/>
  <c r="C898" i="5"/>
  <c r="A899" i="5"/>
  <c r="D899" i="5" s="1"/>
  <c r="I899" i="5" s="1"/>
  <c r="B899" i="5"/>
  <c r="C899" i="5"/>
  <c r="A900" i="5"/>
  <c r="B900" i="5"/>
  <c r="C900" i="5"/>
  <c r="A901" i="5"/>
  <c r="D901" i="5" s="1"/>
  <c r="I901" i="5" s="1"/>
  <c r="B901" i="5"/>
  <c r="C901" i="5"/>
  <c r="A902" i="5"/>
  <c r="B902" i="5"/>
  <c r="C902" i="5"/>
  <c r="A903" i="5"/>
  <c r="D903" i="5" s="1"/>
  <c r="I903" i="5" s="1"/>
  <c r="B903" i="5"/>
  <c r="C903" i="5"/>
  <c r="A904" i="5"/>
  <c r="B904" i="5"/>
  <c r="C904" i="5"/>
  <c r="A905" i="5"/>
  <c r="D905" i="5" s="1"/>
  <c r="I905" i="5" s="1"/>
  <c r="B905" i="5"/>
  <c r="C905" i="5"/>
  <c r="A906" i="5"/>
  <c r="B906" i="5"/>
  <c r="C906" i="5"/>
  <c r="A907" i="5"/>
  <c r="D907" i="5" s="1"/>
  <c r="I907" i="5" s="1"/>
  <c r="B907" i="5"/>
  <c r="C907" i="5"/>
  <c r="A908" i="5"/>
  <c r="B908" i="5"/>
  <c r="C908" i="5"/>
  <c r="A909" i="5"/>
  <c r="D909" i="5" s="1"/>
  <c r="I909" i="5" s="1"/>
  <c r="B909" i="5"/>
  <c r="C909" i="5"/>
  <c r="A910" i="5"/>
  <c r="B910" i="5"/>
  <c r="C910" i="5"/>
  <c r="A911" i="5"/>
  <c r="D911" i="5" s="1"/>
  <c r="I911" i="5" s="1"/>
  <c r="B911" i="5"/>
  <c r="C911" i="5"/>
  <c r="A912" i="5"/>
  <c r="B912" i="5"/>
  <c r="C912" i="5"/>
  <c r="A913" i="5"/>
  <c r="D913" i="5" s="1"/>
  <c r="I913" i="5" s="1"/>
  <c r="B913" i="5"/>
  <c r="C913" i="5"/>
  <c r="A914" i="5"/>
  <c r="B914" i="5"/>
  <c r="C914" i="5"/>
  <c r="A915" i="5"/>
  <c r="D915" i="5" s="1"/>
  <c r="I915" i="5" s="1"/>
  <c r="B915" i="5"/>
  <c r="C915" i="5"/>
  <c r="A916" i="5"/>
  <c r="B916" i="5"/>
  <c r="C916" i="5"/>
  <c r="A917" i="5"/>
  <c r="D917" i="5" s="1"/>
  <c r="I917" i="5" s="1"/>
  <c r="B917" i="5"/>
  <c r="C917" i="5"/>
  <c r="A918" i="5"/>
  <c r="B918" i="5"/>
  <c r="C918" i="5"/>
  <c r="A919" i="5"/>
  <c r="D919" i="5" s="1"/>
  <c r="I919" i="5" s="1"/>
  <c r="B919" i="5"/>
  <c r="C919" i="5"/>
  <c r="A920" i="5"/>
  <c r="B920" i="5"/>
  <c r="C920" i="5"/>
  <c r="A921" i="5"/>
  <c r="D921" i="5" s="1"/>
  <c r="I921" i="5" s="1"/>
  <c r="B921" i="5"/>
  <c r="C921" i="5"/>
  <c r="A922" i="5"/>
  <c r="B922" i="5"/>
  <c r="C922" i="5"/>
  <c r="A923" i="5"/>
  <c r="D923" i="5" s="1"/>
  <c r="I923" i="5" s="1"/>
  <c r="B923" i="5"/>
  <c r="C923" i="5"/>
  <c r="A924" i="5"/>
  <c r="B924" i="5"/>
  <c r="C924" i="5"/>
  <c r="A925" i="5"/>
  <c r="D925" i="5" s="1"/>
  <c r="I925" i="5" s="1"/>
  <c r="B925" i="5"/>
  <c r="C925" i="5"/>
  <c r="A926" i="5"/>
  <c r="B926" i="5"/>
  <c r="C926" i="5"/>
  <c r="A927" i="5"/>
  <c r="D927" i="5" s="1"/>
  <c r="I927" i="5" s="1"/>
  <c r="B927" i="5"/>
  <c r="C927" i="5"/>
  <c r="A928" i="5"/>
  <c r="B928" i="5"/>
  <c r="C928" i="5"/>
  <c r="A929" i="5"/>
  <c r="D929" i="5" s="1"/>
  <c r="I929" i="5" s="1"/>
  <c r="B929" i="5"/>
  <c r="C929" i="5"/>
  <c r="A930" i="5"/>
  <c r="B930" i="5"/>
  <c r="C930" i="5"/>
  <c r="A931" i="5"/>
  <c r="D931" i="5" s="1"/>
  <c r="I931" i="5" s="1"/>
  <c r="B931" i="5"/>
  <c r="C931" i="5"/>
  <c r="A932" i="5"/>
  <c r="B932" i="5"/>
  <c r="C932" i="5"/>
  <c r="A933" i="5"/>
  <c r="D933" i="5" s="1"/>
  <c r="I933" i="5" s="1"/>
  <c r="B933" i="5"/>
  <c r="C933" i="5"/>
  <c r="A934" i="5"/>
  <c r="B934" i="5"/>
  <c r="C934" i="5"/>
  <c r="A935" i="5"/>
  <c r="D935" i="5" s="1"/>
  <c r="I935" i="5" s="1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L7" i="4" s="1"/>
  <c r="C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O16" i="4"/>
  <c r="A17" i="4"/>
  <c r="K17" i="4" s="1"/>
  <c r="B17" i="4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B68" i="4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C70" i="4"/>
  <c r="M70" i="4" s="1"/>
  <c r="O70" i="4"/>
  <c r="A71" i="4"/>
  <c r="K71" i="4" s="1"/>
  <c r="B71" i="4"/>
  <c r="L71" i="4" s="1"/>
  <c r="C71" i="4"/>
  <c r="M71" i="4" s="1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L87" i="4" s="1"/>
  <c r="C87" i="4"/>
  <c r="M87" i="4" s="1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L91" i="4" s="1"/>
  <c r="C91" i="4"/>
  <c r="M91" i="4" s="1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L95" i="4" s="1"/>
  <c r="C95" i="4"/>
  <c r="M95" i="4" s="1"/>
  <c r="O95" i="4"/>
  <c r="A96" i="4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L101" i="4" s="1"/>
  <c r="C101" i="4"/>
  <c r="M101" i="4" s="1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L107" i="4" s="1"/>
  <c r="C107" i="4"/>
  <c r="M107" i="4" s="1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L161" i="4" s="1"/>
  <c r="C161" i="4"/>
  <c r="M161" i="4" s="1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L169" i="4" s="1"/>
  <c r="C169" i="4"/>
  <c r="M169" i="4" s="1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L189" i="4" s="1"/>
  <c r="C189" i="4"/>
  <c r="M189" i="4" s="1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L193" i="4" s="1"/>
  <c r="C193" i="4"/>
  <c r="M193" i="4" s="1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L197" i="4" s="1"/>
  <c r="C197" i="4"/>
  <c r="M197" i="4" s="1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L205" i="4" s="1"/>
  <c r="C205" i="4"/>
  <c r="M205" i="4" s="1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L213" i="4" s="1"/>
  <c r="C213" i="4"/>
  <c r="M213" i="4" s="1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L245" i="4" s="1"/>
  <c r="C245" i="4"/>
  <c r="M245" i="4" s="1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L257" i="4" s="1"/>
  <c r="C257" i="4"/>
  <c r="M257" i="4" s="1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L287" i="4" s="1"/>
  <c r="C287" i="4"/>
  <c r="M287" i="4" s="1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L293" i="4" s="1"/>
  <c r="C293" i="4"/>
  <c r="M293" i="4" s="1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L301" i="4" s="1"/>
  <c r="C301" i="4"/>
  <c r="M301" i="4" s="1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L325" i="4" s="1"/>
  <c r="C325" i="4"/>
  <c r="M325" i="4" s="1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B445" i="4"/>
  <c r="L445" i="4" s="1"/>
  <c r="C445" i="4"/>
  <c r="M445" i="4" s="1"/>
  <c r="O445" i="4"/>
  <c r="A446" i="4"/>
  <c r="K446" i="4" s="1"/>
  <c r="B446" i="4"/>
  <c r="L446" i="4" s="1"/>
  <c r="C446" i="4"/>
  <c r="M446" i="4" s="1"/>
  <c r="O446" i="4"/>
  <c r="A447" i="4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L466" i="4" s="1"/>
  <c r="C466" i="4"/>
  <c r="M466" i="4" s="1"/>
  <c r="O466" i="4"/>
  <c r="A467" i="4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C487" i="4"/>
  <c r="M487" i="4" s="1"/>
  <c r="L487" i="4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L495" i="4" s="1"/>
  <c r="C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L499" i="4" s="1"/>
  <c r="C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L503" i="4" s="1"/>
  <c r="C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L507" i="4" s="1"/>
  <c r="C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L513" i="4" s="1"/>
  <c r="C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L516" i="4" s="1"/>
  <c r="C516" i="4"/>
  <c r="M516" i="4" s="1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L587" i="4" s="1"/>
  <c r="C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L683" i="4" s="1"/>
  <c r="C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L715" i="4" s="1"/>
  <c r="C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L793" i="4" s="1"/>
  <c r="C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L837" i="4" s="1"/>
  <c r="C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L853" i="4" s="1"/>
  <c r="C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L877" i="4" s="1"/>
  <c r="C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L922" i="4" s="1"/>
  <c r="C922" i="4"/>
  <c r="M922" i="4" s="1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D3" i="3"/>
  <c r="D512" i="5" l="1"/>
  <c r="I512" i="5" s="1"/>
  <c r="D510" i="5"/>
  <c r="D508" i="5"/>
  <c r="I508" i="5" s="1"/>
  <c r="D506" i="5"/>
  <c r="D504" i="5"/>
  <c r="I504" i="5" s="1"/>
  <c r="D502" i="5"/>
  <c r="D500" i="5"/>
  <c r="I500" i="5" s="1"/>
  <c r="D629" i="5"/>
  <c r="I629" i="5" s="1"/>
  <c r="D627" i="5"/>
  <c r="I627" i="5" s="1"/>
  <c r="D625" i="5"/>
  <c r="I625" i="5" s="1"/>
  <c r="D623" i="5"/>
  <c r="I623" i="5" s="1"/>
  <c r="D621" i="5"/>
  <c r="I621" i="5" s="1"/>
  <c r="D619" i="5"/>
  <c r="I619" i="5" s="1"/>
  <c r="D617" i="5"/>
  <c r="I617" i="5" s="1"/>
  <c r="D615" i="5"/>
  <c r="I615" i="5" s="1"/>
  <c r="D613" i="5"/>
  <c r="I613" i="5" s="1"/>
  <c r="D611" i="5"/>
  <c r="I611" i="5" s="1"/>
  <c r="D609" i="5"/>
  <c r="I609" i="5" s="1"/>
  <c r="D607" i="5"/>
  <c r="I607" i="5" s="1"/>
  <c r="D605" i="5"/>
  <c r="I605" i="5" s="1"/>
  <c r="D603" i="5"/>
  <c r="I603" i="5" s="1"/>
  <c r="D601" i="5"/>
  <c r="I601" i="5" s="1"/>
  <c r="D599" i="5"/>
  <c r="I599" i="5" s="1"/>
  <c r="D597" i="5"/>
  <c r="I597" i="5" s="1"/>
  <c r="D595" i="5"/>
  <c r="I595" i="5" s="1"/>
  <c r="D593" i="5"/>
  <c r="I593" i="5" s="1"/>
  <c r="D589" i="5"/>
  <c r="I589" i="5" s="1"/>
  <c r="D585" i="5"/>
  <c r="I585" i="5" s="1"/>
  <c r="D581" i="5"/>
  <c r="I581" i="5" s="1"/>
  <c r="D577" i="5"/>
  <c r="I577" i="5" s="1"/>
  <c r="D573" i="5"/>
  <c r="I573" i="5" s="1"/>
  <c r="D569" i="5"/>
  <c r="I569" i="5" s="1"/>
  <c r="D565" i="5"/>
  <c r="I565" i="5" s="1"/>
  <c r="D561" i="5"/>
  <c r="I561" i="5" s="1"/>
  <c r="D557" i="5"/>
  <c r="I557" i="5" s="1"/>
  <c r="D553" i="5"/>
  <c r="I553" i="5" s="1"/>
  <c r="D551" i="5"/>
  <c r="I551" i="5" s="1"/>
  <c r="D549" i="5"/>
  <c r="I549" i="5" s="1"/>
  <c r="D547" i="5"/>
  <c r="I547" i="5" s="1"/>
  <c r="D545" i="5"/>
  <c r="I545" i="5" s="1"/>
  <c r="D543" i="5"/>
  <c r="I543" i="5" s="1"/>
  <c r="D541" i="5"/>
  <c r="I541" i="5" s="1"/>
  <c r="D539" i="5"/>
  <c r="I539" i="5" s="1"/>
  <c r="D537" i="5"/>
  <c r="I537" i="5" s="1"/>
  <c r="D535" i="5"/>
  <c r="I535" i="5" s="1"/>
  <c r="D533" i="5"/>
  <c r="I533" i="5" s="1"/>
  <c r="D531" i="5"/>
  <c r="I531" i="5" s="1"/>
  <c r="D529" i="5"/>
  <c r="I529" i="5" s="1"/>
  <c r="D527" i="5"/>
  <c r="I527" i="5" s="1"/>
  <c r="D525" i="5"/>
  <c r="I525" i="5" s="1"/>
  <c r="D523" i="5"/>
  <c r="I523" i="5" s="1"/>
  <c r="D521" i="5"/>
  <c r="I521" i="5" s="1"/>
  <c r="D519" i="5"/>
  <c r="I519" i="5" s="1"/>
  <c r="D513" i="5"/>
  <c r="E513" i="5" s="1"/>
  <c r="H514" i="2" s="1"/>
  <c r="D511" i="5"/>
  <c r="E511" i="5" s="1"/>
  <c r="H512" i="2" s="1"/>
  <c r="D509" i="5"/>
  <c r="E509" i="5" s="1"/>
  <c r="H510" i="2" s="1"/>
  <c r="D507" i="5"/>
  <c r="E507" i="5" s="1"/>
  <c r="H508" i="2" s="1"/>
  <c r="D505" i="5"/>
  <c r="E505" i="5" s="1"/>
  <c r="H506" i="2" s="1"/>
  <c r="D503" i="5"/>
  <c r="E503" i="5" s="1"/>
  <c r="H504" i="2" s="1"/>
  <c r="D501" i="5"/>
  <c r="E501" i="5" s="1"/>
  <c r="H502" i="2" s="1"/>
  <c r="D499" i="5"/>
  <c r="E499" i="5" s="1"/>
  <c r="H500" i="2" s="1"/>
  <c r="I25" i="11"/>
  <c r="J22" i="11"/>
  <c r="L20" i="11"/>
  <c r="N20" i="11" s="1"/>
  <c r="I21" i="8" s="1"/>
  <c r="L14" i="11"/>
  <c r="N14" i="11" s="1"/>
  <c r="I15" i="8" s="1"/>
  <c r="D191" i="5"/>
  <c r="E191" i="5" s="1"/>
  <c r="H192" i="2" s="1"/>
  <c r="J12" i="11"/>
  <c r="J618" i="11"/>
  <c r="I440" i="11"/>
  <c r="I516" i="11"/>
  <c r="J752" i="11"/>
  <c r="I22" i="11"/>
  <c r="I54" i="11"/>
  <c r="J99" i="11"/>
  <c r="J167" i="11"/>
  <c r="J187" i="11"/>
  <c r="J199" i="11"/>
  <c r="J219" i="11"/>
  <c r="I270" i="11"/>
  <c r="I282" i="11"/>
  <c r="I302" i="11"/>
  <c r="I314" i="11"/>
  <c r="I334" i="11"/>
  <c r="I346" i="11"/>
  <c r="I366" i="11"/>
  <c r="I378" i="11"/>
  <c r="I398" i="11"/>
  <c r="I410" i="11"/>
  <c r="I766" i="11"/>
  <c r="J864" i="11"/>
  <c r="I876" i="11"/>
  <c r="J896" i="11"/>
  <c r="I908" i="11"/>
  <c r="J928" i="11"/>
  <c r="I940" i="11"/>
  <c r="J960" i="11"/>
  <c r="I972" i="11"/>
  <c r="J101" i="11"/>
  <c r="J133" i="11"/>
  <c r="J24" i="11"/>
  <c r="J56" i="11"/>
  <c r="J159" i="11"/>
  <c r="J191" i="11"/>
  <c r="J262" i="11"/>
  <c r="J294" i="11"/>
  <c r="J326" i="11"/>
  <c r="J358" i="11"/>
  <c r="J390" i="11"/>
  <c r="J914" i="11"/>
  <c r="J841" i="11"/>
  <c r="J320" i="11"/>
  <c r="E997" i="11"/>
  <c r="J111" i="11"/>
  <c r="I745" i="11"/>
  <c r="I777" i="11"/>
  <c r="E995" i="11"/>
  <c r="J470" i="11"/>
  <c r="J490" i="11"/>
  <c r="J534" i="11"/>
  <c r="J554" i="11"/>
  <c r="J243" i="11"/>
  <c r="I564" i="11"/>
  <c r="I576" i="11"/>
  <c r="I596" i="11"/>
  <c r="I608" i="11"/>
  <c r="J656" i="11"/>
  <c r="J700" i="11"/>
  <c r="J740" i="11"/>
  <c r="I33" i="11"/>
  <c r="I78" i="11"/>
  <c r="I142" i="11"/>
  <c r="I787" i="11"/>
  <c r="I819" i="11"/>
  <c r="J586" i="11"/>
  <c r="I480" i="11"/>
  <c r="I552" i="11"/>
  <c r="I650" i="11"/>
  <c r="I726" i="11"/>
  <c r="I28" i="11"/>
  <c r="I32" i="11"/>
  <c r="I60" i="11"/>
  <c r="I77" i="11"/>
  <c r="I89" i="11"/>
  <c r="I109" i="11"/>
  <c r="I121" i="11"/>
  <c r="I141" i="11"/>
  <c r="J209" i="11"/>
  <c r="J272" i="11"/>
  <c r="J336" i="11"/>
  <c r="J400" i="11"/>
  <c r="J768" i="11"/>
  <c r="J772" i="11"/>
  <c r="I802" i="11"/>
  <c r="J85" i="11"/>
  <c r="I20" i="11"/>
  <c r="J175" i="11"/>
  <c r="J278" i="11"/>
  <c r="J342" i="11"/>
  <c r="J406" i="11"/>
  <c r="J776" i="11"/>
  <c r="I810" i="11"/>
  <c r="I288" i="11"/>
  <c r="I356" i="11"/>
  <c r="I79" i="11"/>
  <c r="I95" i="11"/>
  <c r="J372" i="11"/>
  <c r="J788" i="11"/>
  <c r="H2" i="11"/>
  <c r="I423" i="11"/>
  <c r="J423" i="11"/>
  <c r="I16" i="11"/>
  <c r="J16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233" i="11"/>
  <c r="J233" i="11"/>
  <c r="I241" i="11"/>
  <c r="J241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E981" i="11"/>
  <c r="H981" i="11"/>
  <c r="F2" i="11"/>
  <c r="E2" i="11"/>
  <c r="I983" i="11"/>
  <c r="I148" i="11"/>
  <c r="J229" i="11"/>
  <c r="I248" i="11"/>
  <c r="I256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I993" i="11" s="1"/>
  <c r="F996" i="11"/>
  <c r="I73" i="11"/>
  <c r="I544" i="11"/>
  <c r="I748" i="11"/>
  <c r="L3" i="11"/>
  <c r="N3" i="11" s="1"/>
  <c r="I4" i="8" s="1"/>
  <c r="K3" i="11"/>
  <c r="M3" i="11" s="1"/>
  <c r="H4" i="8" s="1"/>
  <c r="C340" i="9"/>
  <c r="C356" i="9"/>
  <c r="C791" i="9"/>
  <c r="C5" i="9"/>
  <c r="E5" i="9" s="1"/>
  <c r="G6" i="8" s="1"/>
  <c r="J18" i="11"/>
  <c r="J26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I360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I991" i="11" s="1"/>
  <c r="F995" i="11"/>
  <c r="I995" i="11" s="1"/>
  <c r="H1001" i="11"/>
  <c r="J1001" i="11" s="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999" i="11" s="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E6" i="9" s="1"/>
  <c r="G7" i="8" s="1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I984" i="11" s="1"/>
  <c r="H986" i="11"/>
  <c r="H988" i="11"/>
  <c r="J988" i="11" s="1"/>
  <c r="E990" i="11"/>
  <c r="H997" i="11"/>
  <c r="E999" i="11"/>
  <c r="F980" i="11"/>
  <c r="H985" i="11"/>
  <c r="E987" i="11"/>
  <c r="H989" i="11"/>
  <c r="E993" i="11"/>
  <c r="E996" i="11"/>
  <c r="E998" i="11"/>
  <c r="F1000" i="11"/>
  <c r="L5" i="11"/>
  <c r="N5" i="11" s="1"/>
  <c r="I6" i="8" s="1"/>
  <c r="C336" i="9"/>
  <c r="C344" i="9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 s="1"/>
  <c r="H998" i="11"/>
  <c r="H1000" i="11"/>
  <c r="I1000" i="11" s="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I989" i="11"/>
  <c r="J994" i="11"/>
  <c r="J995" i="11"/>
  <c r="J997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J979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J984" i="11"/>
  <c r="I832" i="11"/>
  <c r="J832" i="11"/>
  <c r="I840" i="11"/>
  <c r="J840" i="11"/>
  <c r="I848" i="11"/>
  <c r="J848" i="11"/>
  <c r="J991" i="11"/>
  <c r="J992" i="11"/>
  <c r="J993" i="11"/>
  <c r="J999" i="11"/>
  <c r="J1000" i="11"/>
  <c r="I1001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983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981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C334" i="9"/>
  <c r="C338" i="9"/>
  <c r="C342" i="9"/>
  <c r="C346" i="9"/>
  <c r="C350" i="9"/>
  <c r="C354" i="9"/>
  <c r="C358" i="9"/>
  <c r="C616" i="9"/>
  <c r="C632" i="9"/>
  <c r="C786" i="9"/>
  <c r="C917" i="9"/>
  <c r="C925" i="9"/>
  <c r="C329" i="9"/>
  <c r="C331" i="9"/>
  <c r="C333" i="9"/>
  <c r="C335" i="9"/>
  <c r="C337" i="9"/>
  <c r="C339" i="9"/>
  <c r="C341" i="9"/>
  <c r="C343" i="9"/>
  <c r="C345" i="9"/>
  <c r="C347" i="9"/>
  <c r="C349" i="9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D11" i="9"/>
  <c r="F12" i="8" s="1"/>
  <c r="D6" i="9"/>
  <c r="F7" i="8" s="1"/>
  <c r="D4" i="9"/>
  <c r="F5" i="8" s="1"/>
  <c r="C13" i="9"/>
  <c r="D13" i="9" s="1"/>
  <c r="F14" i="8" s="1"/>
  <c r="C15" i="9"/>
  <c r="D15" i="9" s="1"/>
  <c r="F16" i="8" s="1"/>
  <c r="C17" i="9"/>
  <c r="D17" i="9" s="1"/>
  <c r="F18" i="8" s="1"/>
  <c r="C19" i="9"/>
  <c r="D19" i="9" s="1"/>
  <c r="F20" i="8" s="1"/>
  <c r="C21" i="9"/>
  <c r="D21" i="9" s="1"/>
  <c r="F22" i="8" s="1"/>
  <c r="C23" i="9"/>
  <c r="D23" i="9" s="1"/>
  <c r="F24" i="8" s="1"/>
  <c r="C25" i="9"/>
  <c r="D25" i="9" s="1"/>
  <c r="F26" i="8" s="1"/>
  <c r="G27" i="9"/>
  <c r="C27" i="9"/>
  <c r="G29" i="9"/>
  <c r="C29" i="9"/>
  <c r="G31" i="9"/>
  <c r="C31" i="9"/>
  <c r="G33" i="9"/>
  <c r="C33" i="9"/>
  <c r="G35" i="9"/>
  <c r="C35" i="9"/>
  <c r="G37" i="9"/>
  <c r="C37" i="9"/>
  <c r="G39" i="9"/>
  <c r="C39" i="9"/>
  <c r="G41" i="9"/>
  <c r="C41" i="9"/>
  <c r="G43" i="9"/>
  <c r="C43" i="9"/>
  <c r="G45" i="9"/>
  <c r="C45" i="9"/>
  <c r="G47" i="9"/>
  <c r="C47" i="9"/>
  <c r="G49" i="9"/>
  <c r="C49" i="9"/>
  <c r="G51" i="9"/>
  <c r="C51" i="9"/>
  <c r="G53" i="9"/>
  <c r="C53" i="9"/>
  <c r="G55" i="9"/>
  <c r="C55" i="9"/>
  <c r="G57" i="9"/>
  <c r="C57" i="9"/>
  <c r="G59" i="9"/>
  <c r="C59" i="9"/>
  <c r="G61" i="9"/>
  <c r="C61" i="9"/>
  <c r="G63" i="9"/>
  <c r="C63" i="9"/>
  <c r="G65" i="9"/>
  <c r="C65" i="9"/>
  <c r="G67" i="9"/>
  <c r="C67" i="9"/>
  <c r="G69" i="9"/>
  <c r="C69" i="9"/>
  <c r="G71" i="9"/>
  <c r="C71" i="9"/>
  <c r="G73" i="9"/>
  <c r="C73" i="9"/>
  <c r="G75" i="9"/>
  <c r="C75" i="9"/>
  <c r="G77" i="9"/>
  <c r="C77" i="9"/>
  <c r="G79" i="9"/>
  <c r="C79" i="9"/>
  <c r="G81" i="9"/>
  <c r="C81" i="9"/>
  <c r="G83" i="9"/>
  <c r="C83" i="9"/>
  <c r="G85" i="9"/>
  <c r="C85" i="9"/>
  <c r="G87" i="9"/>
  <c r="C87" i="9"/>
  <c r="G89" i="9"/>
  <c r="C89" i="9"/>
  <c r="G91" i="9"/>
  <c r="C91" i="9"/>
  <c r="G93" i="9"/>
  <c r="C93" i="9"/>
  <c r="G95" i="9"/>
  <c r="C95" i="9"/>
  <c r="G97" i="9"/>
  <c r="C97" i="9"/>
  <c r="G99" i="9"/>
  <c r="C99" i="9"/>
  <c r="G101" i="9"/>
  <c r="C101" i="9"/>
  <c r="G103" i="9"/>
  <c r="C103" i="9"/>
  <c r="G105" i="9"/>
  <c r="C105" i="9"/>
  <c r="G107" i="9"/>
  <c r="C107" i="9"/>
  <c r="G109" i="9"/>
  <c r="C109" i="9"/>
  <c r="G111" i="9"/>
  <c r="C111" i="9"/>
  <c r="G113" i="9"/>
  <c r="C113" i="9"/>
  <c r="G115" i="9"/>
  <c r="C115" i="9"/>
  <c r="G117" i="9"/>
  <c r="C117" i="9"/>
  <c r="G119" i="9"/>
  <c r="C119" i="9"/>
  <c r="G121" i="9"/>
  <c r="C121" i="9"/>
  <c r="G123" i="9"/>
  <c r="C123" i="9"/>
  <c r="G125" i="9"/>
  <c r="C125" i="9"/>
  <c r="G127" i="9"/>
  <c r="C127" i="9"/>
  <c r="G129" i="9"/>
  <c r="C129" i="9"/>
  <c r="G131" i="9"/>
  <c r="C131" i="9"/>
  <c r="G133" i="9"/>
  <c r="C133" i="9"/>
  <c r="G135" i="9"/>
  <c r="C135" i="9"/>
  <c r="G137" i="9"/>
  <c r="C137" i="9"/>
  <c r="G139" i="9"/>
  <c r="C139" i="9"/>
  <c r="G141" i="9"/>
  <c r="C141" i="9"/>
  <c r="G143" i="9"/>
  <c r="C143" i="9"/>
  <c r="G145" i="9"/>
  <c r="C145" i="9"/>
  <c r="G147" i="9"/>
  <c r="C147" i="9"/>
  <c r="G149" i="9"/>
  <c r="C149" i="9"/>
  <c r="G151" i="9"/>
  <c r="C151" i="9"/>
  <c r="G153" i="9"/>
  <c r="C153" i="9"/>
  <c r="G155" i="9"/>
  <c r="C155" i="9"/>
  <c r="G157" i="9"/>
  <c r="C157" i="9"/>
  <c r="G159" i="9"/>
  <c r="C159" i="9"/>
  <c r="G161" i="9"/>
  <c r="C161" i="9"/>
  <c r="G163" i="9"/>
  <c r="C163" i="9"/>
  <c r="G165" i="9"/>
  <c r="C165" i="9"/>
  <c r="G167" i="9"/>
  <c r="C167" i="9"/>
  <c r="G169" i="9"/>
  <c r="C169" i="9"/>
  <c r="G171" i="9"/>
  <c r="C171" i="9"/>
  <c r="G173" i="9"/>
  <c r="C173" i="9"/>
  <c r="G175" i="9"/>
  <c r="C175" i="9"/>
  <c r="G177" i="9"/>
  <c r="C177" i="9"/>
  <c r="G179" i="9"/>
  <c r="C179" i="9"/>
  <c r="G181" i="9"/>
  <c r="C181" i="9"/>
  <c r="G183" i="9"/>
  <c r="C183" i="9"/>
  <c r="G185" i="9"/>
  <c r="C185" i="9"/>
  <c r="G187" i="9"/>
  <c r="C187" i="9"/>
  <c r="G189" i="9"/>
  <c r="C189" i="9"/>
  <c r="G191" i="9"/>
  <c r="C191" i="9"/>
  <c r="G193" i="9"/>
  <c r="C193" i="9"/>
  <c r="G195" i="9"/>
  <c r="C195" i="9"/>
  <c r="G197" i="9"/>
  <c r="C197" i="9"/>
  <c r="G199" i="9"/>
  <c r="C199" i="9"/>
  <c r="G201" i="9"/>
  <c r="C201" i="9"/>
  <c r="G203" i="9"/>
  <c r="C203" i="9"/>
  <c r="G205" i="9"/>
  <c r="C205" i="9"/>
  <c r="G207" i="9"/>
  <c r="C207" i="9"/>
  <c r="G209" i="9"/>
  <c r="C209" i="9"/>
  <c r="G211" i="9"/>
  <c r="C211" i="9"/>
  <c r="G213" i="9"/>
  <c r="C213" i="9"/>
  <c r="G215" i="9"/>
  <c r="C215" i="9"/>
  <c r="G217" i="9"/>
  <c r="C217" i="9"/>
  <c r="G219" i="9"/>
  <c r="C219" i="9"/>
  <c r="G221" i="9"/>
  <c r="C221" i="9"/>
  <c r="G223" i="9"/>
  <c r="C223" i="9"/>
  <c r="G225" i="9"/>
  <c r="C225" i="9"/>
  <c r="G227" i="9"/>
  <c r="C227" i="9"/>
  <c r="G229" i="9"/>
  <c r="C229" i="9"/>
  <c r="G231" i="9"/>
  <c r="C231" i="9"/>
  <c r="G233" i="9"/>
  <c r="C233" i="9"/>
  <c r="G235" i="9"/>
  <c r="C235" i="9"/>
  <c r="G237" i="9"/>
  <c r="C237" i="9"/>
  <c r="G239" i="9"/>
  <c r="C239" i="9"/>
  <c r="G241" i="9"/>
  <c r="C241" i="9"/>
  <c r="G243" i="9"/>
  <c r="C243" i="9"/>
  <c r="G245" i="9"/>
  <c r="C245" i="9"/>
  <c r="G247" i="9"/>
  <c r="C247" i="9"/>
  <c r="G249" i="9"/>
  <c r="C249" i="9"/>
  <c r="G251" i="9"/>
  <c r="C251" i="9"/>
  <c r="G253" i="9"/>
  <c r="C253" i="9"/>
  <c r="G255" i="9"/>
  <c r="C255" i="9"/>
  <c r="G257" i="9"/>
  <c r="C257" i="9"/>
  <c r="G259" i="9"/>
  <c r="C259" i="9"/>
  <c r="G261" i="9"/>
  <c r="C261" i="9"/>
  <c r="G263" i="9"/>
  <c r="C263" i="9"/>
  <c r="G265" i="9"/>
  <c r="C265" i="9"/>
  <c r="G267" i="9"/>
  <c r="C267" i="9"/>
  <c r="G269" i="9"/>
  <c r="C269" i="9"/>
  <c r="G271" i="9"/>
  <c r="C271" i="9"/>
  <c r="G273" i="9"/>
  <c r="C273" i="9"/>
  <c r="G275" i="9"/>
  <c r="C275" i="9"/>
  <c r="G277" i="9"/>
  <c r="C277" i="9"/>
  <c r="G279" i="9"/>
  <c r="C279" i="9"/>
  <c r="G281" i="9"/>
  <c r="C281" i="9"/>
  <c r="G283" i="9"/>
  <c r="C283" i="9"/>
  <c r="G285" i="9"/>
  <c r="C285" i="9"/>
  <c r="G287" i="9"/>
  <c r="C287" i="9"/>
  <c r="G289" i="9"/>
  <c r="C289" i="9"/>
  <c r="G291" i="9"/>
  <c r="C291" i="9"/>
  <c r="G293" i="9"/>
  <c r="C293" i="9"/>
  <c r="G295" i="9"/>
  <c r="C295" i="9"/>
  <c r="G297" i="9"/>
  <c r="C297" i="9"/>
  <c r="G299" i="9"/>
  <c r="C299" i="9"/>
  <c r="G301" i="9"/>
  <c r="C301" i="9"/>
  <c r="G303" i="9"/>
  <c r="C303" i="9"/>
  <c r="G305" i="9"/>
  <c r="C305" i="9"/>
  <c r="G307" i="9"/>
  <c r="C307" i="9"/>
  <c r="G309" i="9"/>
  <c r="C309" i="9"/>
  <c r="G311" i="9"/>
  <c r="C311" i="9"/>
  <c r="G313" i="9"/>
  <c r="C313" i="9"/>
  <c r="G315" i="9"/>
  <c r="C315" i="9"/>
  <c r="G317" i="9"/>
  <c r="C317" i="9"/>
  <c r="G319" i="9"/>
  <c r="C319" i="9"/>
  <c r="G321" i="9"/>
  <c r="C321" i="9"/>
  <c r="G323" i="9"/>
  <c r="C323" i="9"/>
  <c r="G325" i="9"/>
  <c r="C325" i="9"/>
  <c r="G327" i="9"/>
  <c r="C327" i="9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C12" i="9"/>
  <c r="D12" i="9" s="1"/>
  <c r="F13" i="8" s="1"/>
  <c r="C14" i="9"/>
  <c r="D14" i="9" s="1"/>
  <c r="F15" i="8" s="1"/>
  <c r="C16" i="9"/>
  <c r="D16" i="9" s="1"/>
  <c r="F17" i="8" s="1"/>
  <c r="C18" i="9"/>
  <c r="D18" i="9" s="1"/>
  <c r="F19" i="8" s="1"/>
  <c r="C20" i="9"/>
  <c r="D20" i="9" s="1"/>
  <c r="F21" i="8" s="1"/>
  <c r="C22" i="9"/>
  <c r="D22" i="9" s="1"/>
  <c r="F23" i="8" s="1"/>
  <c r="C24" i="9"/>
  <c r="D24" i="9" s="1"/>
  <c r="F25" i="8" s="1"/>
  <c r="C26" i="9"/>
  <c r="D26" i="9" s="1"/>
  <c r="F27" i="8" s="1"/>
  <c r="G28" i="9"/>
  <c r="C28" i="9"/>
  <c r="G30" i="9"/>
  <c r="C30" i="9"/>
  <c r="G32" i="9"/>
  <c r="C32" i="9"/>
  <c r="G34" i="9"/>
  <c r="C34" i="9"/>
  <c r="G36" i="9"/>
  <c r="C36" i="9"/>
  <c r="G38" i="9"/>
  <c r="C38" i="9"/>
  <c r="G40" i="9"/>
  <c r="C40" i="9"/>
  <c r="G42" i="9"/>
  <c r="C42" i="9"/>
  <c r="G44" i="9"/>
  <c r="C44" i="9"/>
  <c r="G46" i="9"/>
  <c r="C46" i="9"/>
  <c r="G48" i="9"/>
  <c r="C48" i="9"/>
  <c r="G50" i="9"/>
  <c r="C50" i="9"/>
  <c r="G52" i="9"/>
  <c r="C52" i="9"/>
  <c r="G54" i="9"/>
  <c r="C54" i="9"/>
  <c r="G56" i="9"/>
  <c r="C56" i="9"/>
  <c r="G58" i="9"/>
  <c r="C58" i="9"/>
  <c r="G60" i="9"/>
  <c r="C60" i="9"/>
  <c r="G62" i="9"/>
  <c r="C62" i="9"/>
  <c r="G64" i="9"/>
  <c r="C64" i="9"/>
  <c r="G66" i="9"/>
  <c r="C66" i="9"/>
  <c r="G68" i="9"/>
  <c r="C68" i="9"/>
  <c r="G70" i="9"/>
  <c r="C70" i="9"/>
  <c r="G72" i="9"/>
  <c r="C72" i="9"/>
  <c r="G74" i="9"/>
  <c r="C74" i="9"/>
  <c r="G76" i="9"/>
  <c r="C76" i="9"/>
  <c r="G78" i="9"/>
  <c r="C78" i="9"/>
  <c r="G80" i="9"/>
  <c r="C80" i="9"/>
  <c r="G82" i="9"/>
  <c r="C82" i="9"/>
  <c r="G84" i="9"/>
  <c r="C84" i="9"/>
  <c r="G86" i="9"/>
  <c r="C86" i="9"/>
  <c r="G88" i="9"/>
  <c r="C88" i="9"/>
  <c r="G90" i="9"/>
  <c r="C90" i="9"/>
  <c r="G92" i="9"/>
  <c r="C92" i="9"/>
  <c r="G94" i="9"/>
  <c r="C94" i="9"/>
  <c r="G96" i="9"/>
  <c r="C96" i="9"/>
  <c r="G98" i="9"/>
  <c r="C98" i="9"/>
  <c r="G100" i="9"/>
  <c r="C100" i="9"/>
  <c r="G102" i="9"/>
  <c r="C102" i="9"/>
  <c r="G104" i="9"/>
  <c r="C104" i="9"/>
  <c r="G106" i="9"/>
  <c r="C106" i="9"/>
  <c r="G108" i="9"/>
  <c r="C108" i="9"/>
  <c r="G110" i="9"/>
  <c r="C110" i="9"/>
  <c r="G112" i="9"/>
  <c r="C112" i="9"/>
  <c r="G114" i="9"/>
  <c r="C114" i="9"/>
  <c r="G116" i="9"/>
  <c r="C116" i="9"/>
  <c r="G118" i="9"/>
  <c r="C118" i="9"/>
  <c r="G120" i="9"/>
  <c r="C120" i="9"/>
  <c r="G122" i="9"/>
  <c r="C122" i="9"/>
  <c r="G124" i="9"/>
  <c r="C124" i="9"/>
  <c r="G126" i="9"/>
  <c r="C126" i="9"/>
  <c r="G128" i="9"/>
  <c r="C128" i="9"/>
  <c r="G130" i="9"/>
  <c r="C130" i="9"/>
  <c r="G132" i="9"/>
  <c r="C132" i="9"/>
  <c r="G134" i="9"/>
  <c r="C134" i="9"/>
  <c r="G136" i="9"/>
  <c r="C136" i="9"/>
  <c r="G138" i="9"/>
  <c r="C138" i="9"/>
  <c r="G140" i="9"/>
  <c r="C140" i="9"/>
  <c r="G142" i="9"/>
  <c r="C142" i="9"/>
  <c r="G144" i="9"/>
  <c r="C144" i="9"/>
  <c r="G146" i="9"/>
  <c r="C146" i="9"/>
  <c r="G148" i="9"/>
  <c r="C148" i="9"/>
  <c r="G150" i="9"/>
  <c r="C150" i="9"/>
  <c r="G152" i="9"/>
  <c r="C152" i="9"/>
  <c r="G154" i="9"/>
  <c r="C154" i="9"/>
  <c r="G156" i="9"/>
  <c r="C156" i="9"/>
  <c r="G158" i="9"/>
  <c r="C158" i="9"/>
  <c r="G160" i="9"/>
  <c r="C160" i="9"/>
  <c r="G162" i="9"/>
  <c r="C162" i="9"/>
  <c r="G164" i="9"/>
  <c r="C164" i="9"/>
  <c r="G166" i="9"/>
  <c r="C166" i="9"/>
  <c r="G168" i="9"/>
  <c r="C168" i="9"/>
  <c r="G170" i="9"/>
  <c r="C170" i="9"/>
  <c r="G172" i="9"/>
  <c r="C172" i="9"/>
  <c r="G174" i="9"/>
  <c r="C174" i="9"/>
  <c r="G176" i="9"/>
  <c r="C176" i="9"/>
  <c r="G178" i="9"/>
  <c r="C178" i="9"/>
  <c r="G180" i="9"/>
  <c r="C180" i="9"/>
  <c r="G182" i="9"/>
  <c r="C182" i="9"/>
  <c r="G184" i="9"/>
  <c r="C184" i="9"/>
  <c r="G186" i="9"/>
  <c r="C186" i="9"/>
  <c r="G188" i="9"/>
  <c r="C188" i="9"/>
  <c r="G190" i="9"/>
  <c r="C190" i="9"/>
  <c r="G192" i="9"/>
  <c r="C192" i="9"/>
  <c r="G194" i="9"/>
  <c r="C194" i="9"/>
  <c r="G196" i="9"/>
  <c r="C196" i="9"/>
  <c r="G198" i="9"/>
  <c r="C198" i="9"/>
  <c r="G200" i="9"/>
  <c r="C200" i="9"/>
  <c r="G202" i="9"/>
  <c r="C202" i="9"/>
  <c r="G204" i="9"/>
  <c r="C204" i="9"/>
  <c r="G206" i="9"/>
  <c r="C206" i="9"/>
  <c r="G208" i="9"/>
  <c r="C208" i="9"/>
  <c r="G210" i="9"/>
  <c r="C210" i="9"/>
  <c r="G212" i="9"/>
  <c r="C212" i="9"/>
  <c r="G214" i="9"/>
  <c r="C214" i="9"/>
  <c r="G216" i="9"/>
  <c r="C216" i="9"/>
  <c r="G218" i="9"/>
  <c r="C218" i="9"/>
  <c r="G220" i="9"/>
  <c r="C220" i="9"/>
  <c r="G222" i="9"/>
  <c r="C222" i="9"/>
  <c r="G224" i="9"/>
  <c r="C224" i="9"/>
  <c r="G226" i="9"/>
  <c r="C226" i="9"/>
  <c r="G228" i="9"/>
  <c r="C228" i="9"/>
  <c r="G230" i="9"/>
  <c r="C230" i="9"/>
  <c r="G232" i="9"/>
  <c r="C232" i="9"/>
  <c r="G234" i="9"/>
  <c r="C234" i="9"/>
  <c r="G236" i="9"/>
  <c r="C236" i="9"/>
  <c r="G238" i="9"/>
  <c r="C238" i="9"/>
  <c r="G240" i="9"/>
  <c r="C240" i="9"/>
  <c r="G242" i="9"/>
  <c r="C242" i="9"/>
  <c r="G244" i="9"/>
  <c r="C244" i="9"/>
  <c r="G246" i="9"/>
  <c r="C246" i="9"/>
  <c r="G248" i="9"/>
  <c r="C248" i="9"/>
  <c r="G250" i="9"/>
  <c r="C250" i="9"/>
  <c r="G252" i="9"/>
  <c r="C252" i="9"/>
  <c r="G254" i="9"/>
  <c r="C254" i="9"/>
  <c r="G256" i="9"/>
  <c r="C256" i="9"/>
  <c r="G258" i="9"/>
  <c r="C258" i="9"/>
  <c r="G260" i="9"/>
  <c r="C260" i="9"/>
  <c r="G262" i="9"/>
  <c r="C262" i="9"/>
  <c r="G264" i="9"/>
  <c r="C264" i="9"/>
  <c r="G266" i="9"/>
  <c r="C266" i="9"/>
  <c r="G268" i="9"/>
  <c r="C268" i="9"/>
  <c r="G270" i="9"/>
  <c r="C270" i="9"/>
  <c r="G272" i="9"/>
  <c r="C272" i="9"/>
  <c r="G274" i="9"/>
  <c r="C274" i="9"/>
  <c r="G276" i="9"/>
  <c r="C276" i="9"/>
  <c r="G278" i="9"/>
  <c r="C278" i="9"/>
  <c r="G280" i="9"/>
  <c r="C280" i="9"/>
  <c r="G282" i="9"/>
  <c r="C282" i="9"/>
  <c r="G284" i="9"/>
  <c r="C284" i="9"/>
  <c r="G286" i="9"/>
  <c r="C286" i="9"/>
  <c r="G288" i="9"/>
  <c r="C288" i="9"/>
  <c r="G290" i="9"/>
  <c r="C290" i="9"/>
  <c r="G292" i="9"/>
  <c r="C292" i="9"/>
  <c r="G294" i="9"/>
  <c r="C294" i="9"/>
  <c r="G296" i="9"/>
  <c r="C296" i="9"/>
  <c r="G298" i="9"/>
  <c r="C298" i="9"/>
  <c r="G300" i="9"/>
  <c r="C300" i="9"/>
  <c r="G302" i="9"/>
  <c r="C302" i="9"/>
  <c r="G304" i="9"/>
  <c r="C304" i="9"/>
  <c r="G306" i="9"/>
  <c r="C306" i="9"/>
  <c r="G308" i="9"/>
  <c r="C308" i="9"/>
  <c r="G310" i="9"/>
  <c r="C310" i="9"/>
  <c r="G312" i="9"/>
  <c r="C312" i="9"/>
  <c r="G314" i="9"/>
  <c r="C314" i="9"/>
  <c r="G316" i="9"/>
  <c r="C316" i="9"/>
  <c r="G318" i="9"/>
  <c r="C318" i="9"/>
  <c r="G320" i="9"/>
  <c r="C320" i="9"/>
  <c r="G322" i="9"/>
  <c r="C322" i="9"/>
  <c r="G324" i="9"/>
  <c r="C324" i="9"/>
  <c r="G326" i="9"/>
  <c r="C326" i="9"/>
  <c r="G328" i="9"/>
  <c r="C328" i="9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7" i="9"/>
  <c r="G359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2" i="9"/>
  <c r="G6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E319" i="5" s="1"/>
  <c r="H320" i="2" s="1"/>
  <c r="D371" i="5"/>
  <c r="E371" i="5" s="1"/>
  <c r="H372" i="2" s="1"/>
  <c r="D369" i="5"/>
  <c r="E369" i="5" s="1"/>
  <c r="H370" i="2" s="1"/>
  <c r="D367" i="5"/>
  <c r="E367" i="5" s="1"/>
  <c r="H368" i="2" s="1"/>
  <c r="D365" i="5"/>
  <c r="E365" i="5" s="1"/>
  <c r="H366" i="2" s="1"/>
  <c r="D363" i="5"/>
  <c r="E363" i="5" s="1"/>
  <c r="H364" i="2" s="1"/>
  <c r="D361" i="5"/>
  <c r="E361" i="5" s="1"/>
  <c r="H362" i="2" s="1"/>
  <c r="D359" i="5"/>
  <c r="E359" i="5" s="1"/>
  <c r="H360" i="2" s="1"/>
  <c r="D357" i="5"/>
  <c r="E357" i="5" s="1"/>
  <c r="H358" i="2" s="1"/>
  <c r="D355" i="5"/>
  <c r="E355" i="5" s="1"/>
  <c r="H356" i="2" s="1"/>
  <c r="D353" i="5"/>
  <c r="E353" i="5" s="1"/>
  <c r="H354" i="2" s="1"/>
  <c r="D351" i="5"/>
  <c r="E351" i="5" s="1"/>
  <c r="H352" i="2" s="1"/>
  <c r="D349" i="5"/>
  <c r="E349" i="5" s="1"/>
  <c r="H350" i="2" s="1"/>
  <c r="D347" i="5"/>
  <c r="E347" i="5" s="1"/>
  <c r="H348" i="2" s="1"/>
  <c r="D345" i="5"/>
  <c r="E345" i="5" s="1"/>
  <c r="H346" i="2" s="1"/>
  <c r="D343" i="5"/>
  <c r="E343" i="5" s="1"/>
  <c r="H344" i="2" s="1"/>
  <c r="D341" i="5"/>
  <c r="E341" i="5" s="1"/>
  <c r="H342" i="2" s="1"/>
  <c r="D339" i="5"/>
  <c r="E339" i="5" s="1"/>
  <c r="H340" i="2" s="1"/>
  <c r="D337" i="5"/>
  <c r="E337" i="5" s="1"/>
  <c r="H338" i="2" s="1"/>
  <c r="D335" i="5"/>
  <c r="E335" i="5" s="1"/>
  <c r="H336" i="2" s="1"/>
  <c r="D333" i="5"/>
  <c r="E333" i="5" s="1"/>
  <c r="H334" i="2" s="1"/>
  <c r="D331" i="5"/>
  <c r="E331" i="5" s="1"/>
  <c r="H332" i="2" s="1"/>
  <c r="D329" i="5"/>
  <c r="E329" i="5" s="1"/>
  <c r="H330" i="2" s="1"/>
  <c r="D327" i="5"/>
  <c r="E327" i="5" s="1"/>
  <c r="H328" i="2" s="1"/>
  <c r="D325" i="5"/>
  <c r="E325" i="5" s="1"/>
  <c r="H326" i="2" s="1"/>
  <c r="D323" i="5"/>
  <c r="E323" i="5" s="1"/>
  <c r="H324" i="2" s="1"/>
  <c r="D321" i="5"/>
  <c r="E321" i="5" s="1"/>
  <c r="H322" i="2" s="1"/>
  <c r="D318" i="5"/>
  <c r="I318" i="5" s="1"/>
  <c r="D316" i="5"/>
  <c r="D314" i="5"/>
  <c r="I314" i="5" s="1"/>
  <c r="D312" i="5"/>
  <c r="I312" i="5" s="1"/>
  <c r="D310" i="5"/>
  <c r="I310" i="5" s="1"/>
  <c r="D264" i="5"/>
  <c r="E264" i="5" s="1"/>
  <c r="H265" i="2" s="1"/>
  <c r="D262" i="5"/>
  <c r="I262" i="5" s="1"/>
  <c r="D260" i="5"/>
  <c r="D258" i="5"/>
  <c r="I258" i="5" s="1"/>
  <c r="D256" i="5"/>
  <c r="E256" i="5" s="1"/>
  <c r="H257" i="2" s="1"/>
  <c r="D254" i="5"/>
  <c r="I254" i="5" s="1"/>
  <c r="D252" i="5"/>
  <c r="E252" i="5" s="1"/>
  <c r="H253" i="2" s="1"/>
  <c r="D250" i="5"/>
  <c r="I250" i="5" s="1"/>
  <c r="D248" i="5"/>
  <c r="E248" i="5" s="1"/>
  <c r="H249" i="2" s="1"/>
  <c r="D246" i="5"/>
  <c r="I246" i="5" s="1"/>
  <c r="D244" i="5"/>
  <c r="E244" i="5" s="1"/>
  <c r="H245" i="2" s="1"/>
  <c r="D242" i="5"/>
  <c r="I242" i="5" s="1"/>
  <c r="D240" i="5"/>
  <c r="E240" i="5" s="1"/>
  <c r="H241" i="2" s="1"/>
  <c r="D238" i="5"/>
  <c r="I238" i="5" s="1"/>
  <c r="D236" i="5"/>
  <c r="E236" i="5" s="1"/>
  <c r="H237" i="2" s="1"/>
  <c r="D234" i="5"/>
  <c r="I234" i="5" s="1"/>
  <c r="D232" i="5"/>
  <c r="E232" i="5" s="1"/>
  <c r="H233" i="2" s="1"/>
  <c r="D230" i="5"/>
  <c r="I230" i="5" s="1"/>
  <c r="D228" i="5"/>
  <c r="E228" i="5" s="1"/>
  <c r="H229" i="2" s="1"/>
  <c r="D226" i="5"/>
  <c r="I226" i="5" s="1"/>
  <c r="D224" i="5"/>
  <c r="E224" i="5" s="1"/>
  <c r="H225" i="2" s="1"/>
  <c r="D222" i="5"/>
  <c r="I222" i="5" s="1"/>
  <c r="D220" i="5"/>
  <c r="F220" i="5" s="1"/>
  <c r="I221" i="2" s="1"/>
  <c r="D218" i="5"/>
  <c r="I218" i="5" s="1"/>
  <c r="D216" i="5"/>
  <c r="F216" i="5" s="1"/>
  <c r="I217" i="2" s="1"/>
  <c r="D214" i="5"/>
  <c r="I214" i="5" s="1"/>
  <c r="D212" i="5"/>
  <c r="E212" i="5" s="1"/>
  <c r="H213" i="2" s="1"/>
  <c r="D210" i="5"/>
  <c r="I210" i="5" s="1"/>
  <c r="D208" i="5"/>
  <c r="E208" i="5" s="1"/>
  <c r="H209" i="2" s="1"/>
  <c r="D206" i="5"/>
  <c r="I206" i="5" s="1"/>
  <c r="D204" i="5"/>
  <c r="F204" i="5" s="1"/>
  <c r="I205" i="2" s="1"/>
  <c r="D202" i="5"/>
  <c r="I202" i="5" s="1"/>
  <c r="D200" i="5"/>
  <c r="I200" i="5" s="1"/>
  <c r="D198" i="5"/>
  <c r="I198" i="5" s="1"/>
  <c r="D196" i="5"/>
  <c r="E196" i="5" s="1"/>
  <c r="H197" i="2" s="1"/>
  <c r="D194" i="5"/>
  <c r="I194" i="5" s="1"/>
  <c r="D192" i="5"/>
  <c r="E192" i="5" s="1"/>
  <c r="H193" i="2" s="1"/>
  <c r="D189" i="5"/>
  <c r="E189" i="5" s="1"/>
  <c r="H190" i="2" s="1"/>
  <c r="D187" i="5"/>
  <c r="E187" i="5" s="1"/>
  <c r="H188" i="2" s="1"/>
  <c r="D185" i="5"/>
  <c r="E185" i="5" s="1"/>
  <c r="H186" i="2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D163" i="5"/>
  <c r="E163" i="5" s="1"/>
  <c r="H164" i="2" s="1"/>
  <c r="D161" i="5"/>
  <c r="E161" i="5" s="1"/>
  <c r="H162" i="2" s="1"/>
  <c r="D159" i="5"/>
  <c r="E159" i="5" s="1"/>
  <c r="H160" i="2" s="1"/>
  <c r="D157" i="5"/>
  <c r="E157" i="5" s="1"/>
  <c r="H158" i="2" s="1"/>
  <c r="D155" i="5"/>
  <c r="E155" i="5" s="1"/>
  <c r="H156" i="2" s="1"/>
  <c r="D153" i="5"/>
  <c r="E153" i="5" s="1"/>
  <c r="H154" i="2" s="1"/>
  <c r="D151" i="5"/>
  <c r="E151" i="5" s="1"/>
  <c r="H152" i="2" s="1"/>
  <c r="D149" i="5"/>
  <c r="E149" i="5" s="1"/>
  <c r="H150" i="2" s="1"/>
  <c r="D147" i="5"/>
  <c r="E147" i="5" s="1"/>
  <c r="H148" i="2" s="1"/>
  <c r="D145" i="5"/>
  <c r="E145" i="5" s="1"/>
  <c r="H146" i="2" s="1"/>
  <c r="D9" i="5"/>
  <c r="E9" i="5" s="1"/>
  <c r="D7" i="5"/>
  <c r="E7" i="5" s="1"/>
  <c r="D372" i="5"/>
  <c r="I372" i="5" s="1"/>
  <c r="D370" i="5"/>
  <c r="I370" i="5" s="1"/>
  <c r="D368" i="5"/>
  <c r="I368" i="5" s="1"/>
  <c r="D366" i="5"/>
  <c r="I366" i="5" s="1"/>
  <c r="D364" i="5"/>
  <c r="I364" i="5" s="1"/>
  <c r="D362" i="5"/>
  <c r="I362" i="5" s="1"/>
  <c r="D360" i="5"/>
  <c r="I360" i="5" s="1"/>
  <c r="D358" i="5"/>
  <c r="I358" i="5" s="1"/>
  <c r="D356" i="5"/>
  <c r="D354" i="5"/>
  <c r="I354" i="5" s="1"/>
  <c r="D352" i="5"/>
  <c r="D350" i="5"/>
  <c r="I350" i="5" s="1"/>
  <c r="D348" i="5"/>
  <c r="D346" i="5"/>
  <c r="I346" i="5" s="1"/>
  <c r="D344" i="5"/>
  <c r="D342" i="5"/>
  <c r="I342" i="5" s="1"/>
  <c r="D340" i="5"/>
  <c r="D338" i="5"/>
  <c r="I338" i="5" s="1"/>
  <c r="D336" i="5"/>
  <c r="D334" i="5"/>
  <c r="I334" i="5" s="1"/>
  <c r="D332" i="5"/>
  <c r="D330" i="5"/>
  <c r="I330" i="5" s="1"/>
  <c r="D328" i="5"/>
  <c r="D326" i="5"/>
  <c r="I326" i="5" s="1"/>
  <c r="D324" i="5"/>
  <c r="D322" i="5"/>
  <c r="I322" i="5" s="1"/>
  <c r="D320" i="5"/>
  <c r="D317" i="5"/>
  <c r="E317" i="5" s="1"/>
  <c r="H318" i="2" s="1"/>
  <c r="D315" i="5"/>
  <c r="E315" i="5" s="1"/>
  <c r="H316" i="2" s="1"/>
  <c r="D313" i="5"/>
  <c r="E313" i="5" s="1"/>
  <c r="H314" i="2" s="1"/>
  <c r="D311" i="5"/>
  <c r="E311" i="5" s="1"/>
  <c r="H312" i="2" s="1"/>
  <c r="D309" i="5"/>
  <c r="E309" i="5" s="1"/>
  <c r="H310" i="2" s="1"/>
  <c r="D307" i="5"/>
  <c r="E307" i="5" s="1"/>
  <c r="H308" i="2" s="1"/>
  <c r="D305" i="5"/>
  <c r="I305" i="5" s="1"/>
  <c r="D303" i="5"/>
  <c r="D301" i="5"/>
  <c r="I301" i="5" s="1"/>
  <c r="D299" i="5"/>
  <c r="I299" i="5" s="1"/>
  <c r="D297" i="5"/>
  <c r="I297" i="5" s="1"/>
  <c r="D295" i="5"/>
  <c r="D293" i="5"/>
  <c r="I293" i="5" s="1"/>
  <c r="D291" i="5"/>
  <c r="D289" i="5"/>
  <c r="I289" i="5" s="1"/>
  <c r="D287" i="5"/>
  <c r="D285" i="5"/>
  <c r="I285" i="5" s="1"/>
  <c r="D283" i="5"/>
  <c r="I283" i="5" s="1"/>
  <c r="D281" i="5"/>
  <c r="I281" i="5" s="1"/>
  <c r="D279" i="5"/>
  <c r="D277" i="5"/>
  <c r="I277" i="5" s="1"/>
  <c r="D275" i="5"/>
  <c r="D273" i="5"/>
  <c r="I273" i="5" s="1"/>
  <c r="D271" i="5"/>
  <c r="I271" i="5" s="1"/>
  <c r="D269" i="5"/>
  <c r="I269" i="5" s="1"/>
  <c r="D267" i="5"/>
  <c r="D265" i="5"/>
  <c r="I265" i="5" s="1"/>
  <c r="D263" i="5"/>
  <c r="E263" i="5" s="1"/>
  <c r="H264" i="2" s="1"/>
  <c r="D261" i="5"/>
  <c r="E261" i="5" s="1"/>
  <c r="H262" i="2" s="1"/>
  <c r="D259" i="5"/>
  <c r="E259" i="5" s="1"/>
  <c r="H260" i="2" s="1"/>
  <c r="D257" i="5"/>
  <c r="E257" i="5" s="1"/>
  <c r="H258" i="2" s="1"/>
  <c r="D255" i="5"/>
  <c r="E255" i="5" s="1"/>
  <c r="H256" i="2" s="1"/>
  <c r="D253" i="5"/>
  <c r="E253" i="5" s="1"/>
  <c r="H254" i="2" s="1"/>
  <c r="D251" i="5"/>
  <c r="E251" i="5" s="1"/>
  <c r="H252" i="2" s="1"/>
  <c r="D249" i="5"/>
  <c r="E249" i="5" s="1"/>
  <c r="H250" i="2" s="1"/>
  <c r="D247" i="5"/>
  <c r="E247" i="5" s="1"/>
  <c r="H248" i="2" s="1"/>
  <c r="D245" i="5"/>
  <c r="E245" i="5" s="1"/>
  <c r="H246" i="2" s="1"/>
  <c r="D243" i="5"/>
  <c r="E243" i="5" s="1"/>
  <c r="H244" i="2" s="1"/>
  <c r="D241" i="5"/>
  <c r="E241" i="5" s="1"/>
  <c r="H242" i="2" s="1"/>
  <c r="D239" i="5"/>
  <c r="E239" i="5" s="1"/>
  <c r="H240" i="2" s="1"/>
  <c r="D237" i="5"/>
  <c r="E237" i="5" s="1"/>
  <c r="H238" i="2" s="1"/>
  <c r="D235" i="5"/>
  <c r="E235" i="5" s="1"/>
  <c r="H236" i="2" s="1"/>
  <c r="D233" i="5"/>
  <c r="E233" i="5" s="1"/>
  <c r="H234" i="2" s="1"/>
  <c r="D231" i="5"/>
  <c r="E231" i="5" s="1"/>
  <c r="H232" i="2" s="1"/>
  <c r="D229" i="5"/>
  <c r="E229" i="5" s="1"/>
  <c r="H230" i="2" s="1"/>
  <c r="D227" i="5"/>
  <c r="E227" i="5" s="1"/>
  <c r="H228" i="2" s="1"/>
  <c r="D225" i="5"/>
  <c r="E225" i="5" s="1"/>
  <c r="H226" i="2" s="1"/>
  <c r="D223" i="5"/>
  <c r="E223" i="5" s="1"/>
  <c r="H224" i="2" s="1"/>
  <c r="D221" i="5"/>
  <c r="E221" i="5" s="1"/>
  <c r="H222" i="2" s="1"/>
  <c r="D219" i="5"/>
  <c r="E219" i="5" s="1"/>
  <c r="H220" i="2" s="1"/>
  <c r="D217" i="5"/>
  <c r="E217" i="5" s="1"/>
  <c r="H218" i="2" s="1"/>
  <c r="D215" i="5"/>
  <c r="E215" i="5" s="1"/>
  <c r="H216" i="2" s="1"/>
  <c r="D213" i="5"/>
  <c r="E213" i="5" s="1"/>
  <c r="H214" i="2" s="1"/>
  <c r="D211" i="5"/>
  <c r="E211" i="5" s="1"/>
  <c r="H212" i="2" s="1"/>
  <c r="D209" i="5"/>
  <c r="E209" i="5" s="1"/>
  <c r="H210" i="2" s="1"/>
  <c r="D207" i="5"/>
  <c r="E207" i="5" s="1"/>
  <c r="H208" i="2" s="1"/>
  <c r="D205" i="5"/>
  <c r="E205" i="5" s="1"/>
  <c r="H206" i="2" s="1"/>
  <c r="D203" i="5"/>
  <c r="E203" i="5" s="1"/>
  <c r="H204" i="2" s="1"/>
  <c r="D201" i="5"/>
  <c r="E201" i="5" s="1"/>
  <c r="H202" i="2" s="1"/>
  <c r="D199" i="5"/>
  <c r="E199" i="5" s="1"/>
  <c r="H200" i="2" s="1"/>
  <c r="D197" i="5"/>
  <c r="E197" i="5" s="1"/>
  <c r="H198" i="2" s="1"/>
  <c r="D195" i="5"/>
  <c r="E195" i="5" s="1"/>
  <c r="H196" i="2" s="1"/>
  <c r="D193" i="5"/>
  <c r="E193" i="5" s="1"/>
  <c r="H194" i="2" s="1"/>
  <c r="D190" i="5"/>
  <c r="E190" i="5" s="1"/>
  <c r="H191" i="2" s="1"/>
  <c r="D188" i="5"/>
  <c r="E188" i="5" s="1"/>
  <c r="H189" i="2" s="1"/>
  <c r="D186" i="5"/>
  <c r="I186" i="5" s="1"/>
  <c r="D184" i="5"/>
  <c r="E184" i="5" s="1"/>
  <c r="H185" i="2" s="1"/>
  <c r="D182" i="5"/>
  <c r="I182" i="5" s="1"/>
  <c r="D180" i="5"/>
  <c r="E180" i="5" s="1"/>
  <c r="H181" i="2" s="1"/>
  <c r="D178" i="5"/>
  <c r="I178" i="5" s="1"/>
  <c r="D176" i="5"/>
  <c r="E176" i="5" s="1"/>
  <c r="H177" i="2" s="1"/>
  <c r="D174" i="5"/>
  <c r="E174" i="5" s="1"/>
  <c r="H175" i="2" s="1"/>
  <c r="D172" i="5"/>
  <c r="E172" i="5" s="1"/>
  <c r="H173" i="2" s="1"/>
  <c r="D170" i="5"/>
  <c r="I170" i="5" s="1"/>
  <c r="D168" i="5"/>
  <c r="E168" i="5" s="1"/>
  <c r="H169" i="2" s="1"/>
  <c r="D166" i="5"/>
  <c r="I166" i="5" s="1"/>
  <c r="D164" i="5"/>
  <c r="E164" i="5" s="1"/>
  <c r="H165" i="2" s="1"/>
  <c r="D162" i="5"/>
  <c r="I162" i="5" s="1"/>
  <c r="D160" i="5"/>
  <c r="E160" i="5" s="1"/>
  <c r="H161" i="2" s="1"/>
  <c r="D158" i="5"/>
  <c r="E158" i="5" s="1"/>
  <c r="H159" i="2" s="1"/>
  <c r="D156" i="5"/>
  <c r="E156" i="5" s="1"/>
  <c r="H157" i="2" s="1"/>
  <c r="D154" i="5"/>
  <c r="I154" i="5" s="1"/>
  <c r="D152" i="5"/>
  <c r="E152" i="5" s="1"/>
  <c r="H153" i="2" s="1"/>
  <c r="D150" i="5"/>
  <c r="I150" i="5" s="1"/>
  <c r="D148" i="5"/>
  <c r="E148" i="5" s="1"/>
  <c r="H149" i="2" s="1"/>
  <c r="D146" i="5"/>
  <c r="I146" i="5" s="1"/>
  <c r="D8" i="5"/>
  <c r="I8" i="5" s="1"/>
  <c r="D6" i="5"/>
  <c r="E6" i="5" s="1"/>
  <c r="D4" i="5"/>
  <c r="E4" i="5" s="1"/>
  <c r="Q241" i="4"/>
  <c r="Q965" i="4"/>
  <c r="Q532" i="4"/>
  <c r="D3" i="5"/>
  <c r="I3" i="5" s="1"/>
  <c r="E886" i="5"/>
  <c r="I886" i="5"/>
  <c r="E882" i="5"/>
  <c r="I882" i="5"/>
  <c r="E878" i="5"/>
  <c r="I878" i="5"/>
  <c r="E874" i="5"/>
  <c r="I874" i="5"/>
  <c r="E870" i="5"/>
  <c r="I870" i="5"/>
  <c r="E866" i="5"/>
  <c r="I866" i="5"/>
  <c r="E862" i="5"/>
  <c r="I862" i="5"/>
  <c r="E858" i="5"/>
  <c r="I858" i="5"/>
  <c r="E854" i="5"/>
  <c r="I854" i="5"/>
  <c r="E850" i="5"/>
  <c r="I850" i="5"/>
  <c r="E846" i="5"/>
  <c r="I846" i="5"/>
  <c r="E842" i="5"/>
  <c r="I842" i="5"/>
  <c r="E838" i="5"/>
  <c r="I838" i="5"/>
  <c r="E834" i="5"/>
  <c r="I834" i="5"/>
  <c r="E830" i="5"/>
  <c r="I830" i="5"/>
  <c r="E826" i="5"/>
  <c r="I826" i="5"/>
  <c r="E822" i="5"/>
  <c r="I822" i="5"/>
  <c r="E818" i="5"/>
  <c r="I818" i="5"/>
  <c r="E814" i="5"/>
  <c r="I814" i="5"/>
  <c r="E810" i="5"/>
  <c r="I810" i="5"/>
  <c r="E806" i="5"/>
  <c r="I806" i="5"/>
  <c r="E802" i="5"/>
  <c r="I802" i="5"/>
  <c r="E798" i="5"/>
  <c r="I798" i="5"/>
  <c r="E794" i="5"/>
  <c r="I794" i="5"/>
  <c r="E790" i="5"/>
  <c r="I790" i="5"/>
  <c r="E786" i="5"/>
  <c r="I786" i="5"/>
  <c r="E782" i="5"/>
  <c r="I782" i="5"/>
  <c r="E778" i="5"/>
  <c r="I778" i="5"/>
  <c r="E774" i="5"/>
  <c r="I774" i="5"/>
  <c r="E770" i="5"/>
  <c r="I770" i="5"/>
  <c r="E766" i="5"/>
  <c r="I766" i="5"/>
  <c r="E762" i="5"/>
  <c r="I762" i="5"/>
  <c r="E758" i="5"/>
  <c r="I758" i="5"/>
  <c r="E754" i="5"/>
  <c r="I754" i="5"/>
  <c r="E750" i="5"/>
  <c r="I750" i="5"/>
  <c r="Q39" i="4"/>
  <c r="I648" i="5"/>
  <c r="I632" i="5"/>
  <c r="I616" i="5"/>
  <c r="E884" i="5"/>
  <c r="I884" i="5"/>
  <c r="E880" i="5"/>
  <c r="I880" i="5"/>
  <c r="E876" i="5"/>
  <c r="I876" i="5"/>
  <c r="E872" i="5"/>
  <c r="I872" i="5"/>
  <c r="E868" i="5"/>
  <c r="I868" i="5"/>
  <c r="E864" i="5"/>
  <c r="I864" i="5"/>
  <c r="E860" i="5"/>
  <c r="I860" i="5"/>
  <c r="E856" i="5"/>
  <c r="I856" i="5"/>
  <c r="E852" i="5"/>
  <c r="I852" i="5"/>
  <c r="E848" i="5"/>
  <c r="I848" i="5"/>
  <c r="E844" i="5"/>
  <c r="I844" i="5"/>
  <c r="E840" i="5"/>
  <c r="I840" i="5"/>
  <c r="E836" i="5"/>
  <c r="I836" i="5"/>
  <c r="E832" i="5"/>
  <c r="I832" i="5"/>
  <c r="E828" i="5"/>
  <c r="I828" i="5"/>
  <c r="E824" i="5"/>
  <c r="I824" i="5"/>
  <c r="E820" i="5"/>
  <c r="I820" i="5"/>
  <c r="E816" i="5"/>
  <c r="I816" i="5"/>
  <c r="E812" i="5"/>
  <c r="I812" i="5"/>
  <c r="E808" i="5"/>
  <c r="I808" i="5"/>
  <c r="E804" i="5"/>
  <c r="I804" i="5"/>
  <c r="E800" i="5"/>
  <c r="I800" i="5"/>
  <c r="E796" i="5"/>
  <c r="I796" i="5"/>
  <c r="E792" i="5"/>
  <c r="I792" i="5"/>
  <c r="E788" i="5"/>
  <c r="I788" i="5"/>
  <c r="E784" i="5"/>
  <c r="I784" i="5"/>
  <c r="E780" i="5"/>
  <c r="I780" i="5"/>
  <c r="E776" i="5"/>
  <c r="I776" i="5"/>
  <c r="E772" i="5"/>
  <c r="I772" i="5"/>
  <c r="E768" i="5"/>
  <c r="I768" i="5"/>
  <c r="E764" i="5"/>
  <c r="I764" i="5"/>
  <c r="E760" i="5"/>
  <c r="I760" i="5"/>
  <c r="E756" i="5"/>
  <c r="I756" i="5"/>
  <c r="E752" i="5"/>
  <c r="I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I936" i="5"/>
  <c r="I920" i="5"/>
  <c r="I904" i="5"/>
  <c r="I888" i="5"/>
  <c r="I583" i="5"/>
  <c r="D590" i="5"/>
  <c r="F590" i="5" s="1"/>
  <c r="I591" i="2" s="1"/>
  <c r="D582" i="5"/>
  <c r="D574" i="5"/>
  <c r="G574" i="5" s="1"/>
  <c r="J575" i="2" s="1"/>
  <c r="D566" i="5"/>
  <c r="D558" i="5"/>
  <c r="F558" i="5" s="1"/>
  <c r="I559" i="2" s="1"/>
  <c r="E510" i="5"/>
  <c r="H511" i="2" s="1"/>
  <c r="I510" i="5"/>
  <c r="E506" i="5"/>
  <c r="H507" i="2" s="1"/>
  <c r="I506" i="5"/>
  <c r="E502" i="5"/>
  <c r="H503" i="2" s="1"/>
  <c r="I502" i="5"/>
  <c r="E372" i="5"/>
  <c r="H373" i="2" s="1"/>
  <c r="E368" i="5"/>
  <c r="H369" i="2" s="1"/>
  <c r="E364" i="5"/>
  <c r="H365" i="2" s="1"/>
  <c r="E360" i="5"/>
  <c r="H361" i="2" s="1"/>
  <c r="E356" i="5"/>
  <c r="H357" i="2" s="1"/>
  <c r="I356" i="5"/>
  <c r="E352" i="5"/>
  <c r="H353" i="2" s="1"/>
  <c r="I352" i="5"/>
  <c r="E348" i="5"/>
  <c r="H349" i="2" s="1"/>
  <c r="I348" i="5"/>
  <c r="E344" i="5"/>
  <c r="H345" i="2" s="1"/>
  <c r="I344" i="5"/>
  <c r="E340" i="5"/>
  <c r="H341" i="2" s="1"/>
  <c r="I340" i="5"/>
  <c r="E336" i="5"/>
  <c r="H337" i="2" s="1"/>
  <c r="I336" i="5"/>
  <c r="E332" i="5"/>
  <c r="H333" i="2" s="1"/>
  <c r="I332" i="5"/>
  <c r="E328" i="5"/>
  <c r="H329" i="2" s="1"/>
  <c r="I328" i="5"/>
  <c r="E324" i="5"/>
  <c r="H325" i="2" s="1"/>
  <c r="I324" i="5"/>
  <c r="E320" i="5"/>
  <c r="H321" i="2" s="1"/>
  <c r="I320" i="5"/>
  <c r="E316" i="5"/>
  <c r="H317" i="2" s="1"/>
  <c r="I316" i="5"/>
  <c r="E312" i="5"/>
  <c r="H313" i="2" s="1"/>
  <c r="Q31" i="4"/>
  <c r="Q23" i="4"/>
  <c r="Q15" i="4"/>
  <c r="D934" i="5"/>
  <c r="F933" i="5"/>
  <c r="D930" i="5"/>
  <c r="I930" i="5" s="1"/>
  <c r="F929" i="5"/>
  <c r="D926" i="5"/>
  <c r="F925" i="5"/>
  <c r="D922" i="5"/>
  <c r="I922" i="5" s="1"/>
  <c r="F921" i="5"/>
  <c r="D918" i="5"/>
  <c r="F917" i="5"/>
  <c r="D914" i="5"/>
  <c r="I914" i="5" s="1"/>
  <c r="F913" i="5"/>
  <c r="D910" i="5"/>
  <c r="F909" i="5"/>
  <c r="D906" i="5"/>
  <c r="I906" i="5" s="1"/>
  <c r="F905" i="5"/>
  <c r="D902" i="5"/>
  <c r="F901" i="5"/>
  <c r="D898" i="5"/>
  <c r="I898" i="5" s="1"/>
  <c r="F897" i="5"/>
  <c r="D894" i="5"/>
  <c r="F893" i="5"/>
  <c r="D890" i="5"/>
  <c r="I890" i="5" s="1"/>
  <c r="F889" i="5"/>
  <c r="F886" i="5"/>
  <c r="I885" i="5"/>
  <c r="F884" i="5"/>
  <c r="I883" i="5"/>
  <c r="F882" i="5"/>
  <c r="I881" i="5"/>
  <c r="F880" i="5"/>
  <c r="I879" i="5"/>
  <c r="F878" i="5"/>
  <c r="I877" i="5"/>
  <c r="F876" i="5"/>
  <c r="I875" i="5"/>
  <c r="F874" i="5"/>
  <c r="I873" i="5"/>
  <c r="F872" i="5"/>
  <c r="I871" i="5"/>
  <c r="F870" i="5"/>
  <c r="I869" i="5"/>
  <c r="F868" i="5"/>
  <c r="I867" i="5"/>
  <c r="F866" i="5"/>
  <c r="I865" i="5"/>
  <c r="F864" i="5"/>
  <c r="I863" i="5"/>
  <c r="F862" i="5"/>
  <c r="I861" i="5"/>
  <c r="F860" i="5"/>
  <c r="I859" i="5"/>
  <c r="F858" i="5"/>
  <c r="I857" i="5"/>
  <c r="F856" i="5"/>
  <c r="I855" i="5"/>
  <c r="F854" i="5"/>
  <c r="I853" i="5"/>
  <c r="F852" i="5"/>
  <c r="I851" i="5"/>
  <c r="F850" i="5"/>
  <c r="I849" i="5"/>
  <c r="F848" i="5"/>
  <c r="I847" i="5"/>
  <c r="F846" i="5"/>
  <c r="I845" i="5"/>
  <c r="F844" i="5"/>
  <c r="I843" i="5"/>
  <c r="F842" i="5"/>
  <c r="I841" i="5"/>
  <c r="F840" i="5"/>
  <c r="I839" i="5"/>
  <c r="F838" i="5"/>
  <c r="I837" i="5"/>
  <c r="F836" i="5"/>
  <c r="I835" i="5"/>
  <c r="F834" i="5"/>
  <c r="I833" i="5"/>
  <c r="F832" i="5"/>
  <c r="I831" i="5"/>
  <c r="F830" i="5"/>
  <c r="I829" i="5"/>
  <c r="F828" i="5"/>
  <c r="I827" i="5"/>
  <c r="F826" i="5"/>
  <c r="I825" i="5"/>
  <c r="F824" i="5"/>
  <c r="I823" i="5"/>
  <c r="F822" i="5"/>
  <c r="I821" i="5"/>
  <c r="F820" i="5"/>
  <c r="I819" i="5"/>
  <c r="F818" i="5"/>
  <c r="I817" i="5"/>
  <c r="F816" i="5"/>
  <c r="I815" i="5"/>
  <c r="F814" i="5"/>
  <c r="I813" i="5"/>
  <c r="F812" i="5"/>
  <c r="I811" i="5"/>
  <c r="F810" i="5"/>
  <c r="I809" i="5"/>
  <c r="F808" i="5"/>
  <c r="I807" i="5"/>
  <c r="F806" i="5"/>
  <c r="I805" i="5"/>
  <c r="F804" i="5"/>
  <c r="I803" i="5"/>
  <c r="F802" i="5"/>
  <c r="I801" i="5"/>
  <c r="F800" i="5"/>
  <c r="I799" i="5"/>
  <c r="F798" i="5"/>
  <c r="I797" i="5"/>
  <c r="F796" i="5"/>
  <c r="I795" i="5"/>
  <c r="F794" i="5"/>
  <c r="I793" i="5"/>
  <c r="F792" i="5"/>
  <c r="I791" i="5"/>
  <c r="F790" i="5"/>
  <c r="I789" i="5"/>
  <c r="F788" i="5"/>
  <c r="I787" i="5"/>
  <c r="F786" i="5"/>
  <c r="I785" i="5"/>
  <c r="F784" i="5"/>
  <c r="I783" i="5"/>
  <c r="F782" i="5"/>
  <c r="I781" i="5"/>
  <c r="F780" i="5"/>
  <c r="I779" i="5"/>
  <c r="F778" i="5"/>
  <c r="I777" i="5"/>
  <c r="F776" i="5"/>
  <c r="I775" i="5"/>
  <c r="F774" i="5"/>
  <c r="I773" i="5"/>
  <c r="F772" i="5"/>
  <c r="I771" i="5"/>
  <c r="F770" i="5"/>
  <c r="I769" i="5"/>
  <c r="F768" i="5"/>
  <c r="I767" i="5"/>
  <c r="F766" i="5"/>
  <c r="I765" i="5"/>
  <c r="F764" i="5"/>
  <c r="I763" i="5"/>
  <c r="F762" i="5"/>
  <c r="I761" i="5"/>
  <c r="F760" i="5"/>
  <c r="I759" i="5"/>
  <c r="F758" i="5"/>
  <c r="I757" i="5"/>
  <c r="F756" i="5"/>
  <c r="I755" i="5"/>
  <c r="F754" i="5"/>
  <c r="I753" i="5"/>
  <c r="F752" i="5"/>
  <c r="I751" i="5"/>
  <c r="F750" i="5"/>
  <c r="I749" i="5"/>
  <c r="D658" i="5"/>
  <c r="F657" i="5"/>
  <c r="F656" i="5"/>
  <c r="D654" i="5"/>
  <c r="I654" i="5" s="1"/>
  <c r="F653" i="5"/>
  <c r="D650" i="5"/>
  <c r="F649" i="5"/>
  <c r="F648" i="5"/>
  <c r="D646" i="5"/>
  <c r="I646" i="5" s="1"/>
  <c r="F645" i="5"/>
  <c r="D642" i="5"/>
  <c r="F641" i="5"/>
  <c r="F640" i="5"/>
  <c r="D638" i="5"/>
  <c r="I638" i="5" s="1"/>
  <c r="F637" i="5"/>
  <c r="D634" i="5"/>
  <c r="F633" i="5"/>
  <c r="F632" i="5"/>
  <c r="D630" i="5"/>
  <c r="I630" i="5" s="1"/>
  <c r="F629" i="5"/>
  <c r="I630" i="2" s="1"/>
  <c r="D626" i="5"/>
  <c r="F625" i="5"/>
  <c r="I626" i="2" s="1"/>
  <c r="D622" i="5"/>
  <c r="I622" i="5" s="1"/>
  <c r="F621" i="5"/>
  <c r="I622" i="2" s="1"/>
  <c r="D618" i="5"/>
  <c r="G618" i="5" s="1"/>
  <c r="J619" i="2" s="1"/>
  <c r="F617" i="5"/>
  <c r="I618" i="2" s="1"/>
  <c r="F616" i="5"/>
  <c r="I617" i="2" s="1"/>
  <c r="D614" i="5"/>
  <c r="I614" i="5" s="1"/>
  <c r="F613" i="5"/>
  <c r="I614" i="2" s="1"/>
  <c r="D610" i="5"/>
  <c r="F609" i="5"/>
  <c r="I610" i="2" s="1"/>
  <c r="D606" i="5"/>
  <c r="I606" i="5" s="1"/>
  <c r="F605" i="5"/>
  <c r="I606" i="2" s="1"/>
  <c r="D602" i="5"/>
  <c r="F602" i="5" s="1"/>
  <c r="I603" i="2" s="1"/>
  <c r="F601" i="5"/>
  <c r="I602" i="2" s="1"/>
  <c r="D598" i="5"/>
  <c r="I598" i="5" s="1"/>
  <c r="F597" i="5"/>
  <c r="I598" i="2" s="1"/>
  <c r="D594" i="5"/>
  <c r="F593" i="5"/>
  <c r="I594" i="2" s="1"/>
  <c r="D587" i="5"/>
  <c r="I587" i="5" s="1"/>
  <c r="F585" i="5"/>
  <c r="I586" i="2" s="1"/>
  <c r="D579" i="5"/>
  <c r="F579" i="5" s="1"/>
  <c r="I580" i="2" s="1"/>
  <c r="F577" i="5"/>
  <c r="I578" i="2" s="1"/>
  <c r="D571" i="5"/>
  <c r="I571" i="5" s="1"/>
  <c r="F569" i="5"/>
  <c r="I570" i="2" s="1"/>
  <c r="D563" i="5"/>
  <c r="F561" i="5"/>
  <c r="I562" i="2" s="1"/>
  <c r="D555" i="5"/>
  <c r="I555" i="5" s="1"/>
  <c r="F553" i="5"/>
  <c r="I554" i="2" s="1"/>
  <c r="D586" i="5"/>
  <c r="I586" i="5" s="1"/>
  <c r="D578" i="5"/>
  <c r="I578" i="5" s="1"/>
  <c r="D570" i="5"/>
  <c r="I570" i="5" s="1"/>
  <c r="D562" i="5"/>
  <c r="I562" i="5" s="1"/>
  <c r="D554" i="5"/>
  <c r="I554" i="5" s="1"/>
  <c r="E512" i="5"/>
  <c r="H513" i="2" s="1"/>
  <c r="E508" i="5"/>
  <c r="H509" i="2" s="1"/>
  <c r="E504" i="5"/>
  <c r="H505" i="2" s="1"/>
  <c r="E500" i="5"/>
  <c r="H501" i="2" s="1"/>
  <c r="E370" i="5"/>
  <c r="H371" i="2" s="1"/>
  <c r="E366" i="5"/>
  <c r="H367" i="2" s="1"/>
  <c r="E362" i="5"/>
  <c r="H363" i="2" s="1"/>
  <c r="E358" i="5"/>
  <c r="H359" i="2" s="1"/>
  <c r="E354" i="5"/>
  <c r="H355" i="2" s="1"/>
  <c r="E346" i="5"/>
  <c r="H347" i="2" s="1"/>
  <c r="E338" i="5"/>
  <c r="H339" i="2" s="1"/>
  <c r="E330" i="5"/>
  <c r="H331" i="2" s="1"/>
  <c r="E322" i="5"/>
  <c r="H323" i="2" s="1"/>
  <c r="E318" i="5"/>
  <c r="H319" i="2" s="1"/>
  <c r="E314" i="5"/>
  <c r="H315" i="2" s="1"/>
  <c r="E310" i="5"/>
  <c r="H311" i="2" s="1"/>
  <c r="D936" i="5"/>
  <c r="F936" i="5" s="1"/>
  <c r="F935" i="5"/>
  <c r="D932" i="5"/>
  <c r="F931" i="5"/>
  <c r="F930" i="5"/>
  <c r="D928" i="5"/>
  <c r="I928" i="5" s="1"/>
  <c r="F927" i="5"/>
  <c r="D924" i="5"/>
  <c r="G924" i="5" s="1"/>
  <c r="F923" i="5"/>
  <c r="F922" i="5"/>
  <c r="D920" i="5"/>
  <c r="F920" i="5" s="1"/>
  <c r="F919" i="5"/>
  <c r="D916" i="5"/>
  <c r="F915" i="5"/>
  <c r="F914" i="5"/>
  <c r="D912" i="5"/>
  <c r="I912" i="5" s="1"/>
  <c r="F911" i="5"/>
  <c r="D908" i="5"/>
  <c r="G908" i="5" s="1"/>
  <c r="F907" i="5"/>
  <c r="F906" i="5"/>
  <c r="D904" i="5"/>
  <c r="F904" i="5" s="1"/>
  <c r="F903" i="5"/>
  <c r="D900" i="5"/>
  <c r="F899" i="5"/>
  <c r="F898" i="5"/>
  <c r="D896" i="5"/>
  <c r="I896" i="5" s="1"/>
  <c r="F895" i="5"/>
  <c r="D892" i="5"/>
  <c r="G892" i="5" s="1"/>
  <c r="F891" i="5"/>
  <c r="F890" i="5"/>
  <c r="D888" i="5"/>
  <c r="F888" i="5" s="1"/>
  <c r="F887" i="5"/>
  <c r="F885" i="5"/>
  <c r="F883" i="5"/>
  <c r="F881" i="5"/>
  <c r="F879" i="5"/>
  <c r="F877" i="5"/>
  <c r="F875" i="5"/>
  <c r="F873" i="5"/>
  <c r="F871" i="5"/>
  <c r="F869" i="5"/>
  <c r="F867" i="5"/>
  <c r="F865" i="5"/>
  <c r="F863" i="5"/>
  <c r="F861" i="5"/>
  <c r="F859" i="5"/>
  <c r="F857" i="5"/>
  <c r="F855" i="5"/>
  <c r="F853" i="5"/>
  <c r="F851" i="5"/>
  <c r="F849" i="5"/>
  <c r="F847" i="5"/>
  <c r="F845" i="5"/>
  <c r="F843" i="5"/>
  <c r="F841" i="5"/>
  <c r="F839" i="5"/>
  <c r="F837" i="5"/>
  <c r="F835" i="5"/>
  <c r="F833" i="5"/>
  <c r="F831" i="5"/>
  <c r="F829" i="5"/>
  <c r="F827" i="5"/>
  <c r="F825" i="5"/>
  <c r="F823" i="5"/>
  <c r="F821" i="5"/>
  <c r="F819" i="5"/>
  <c r="F817" i="5"/>
  <c r="F815" i="5"/>
  <c r="F813" i="5"/>
  <c r="F811" i="5"/>
  <c r="F809" i="5"/>
  <c r="F807" i="5"/>
  <c r="F805" i="5"/>
  <c r="F803" i="5"/>
  <c r="F801" i="5"/>
  <c r="F799" i="5"/>
  <c r="F797" i="5"/>
  <c r="F795" i="5"/>
  <c r="F793" i="5"/>
  <c r="F791" i="5"/>
  <c r="F789" i="5"/>
  <c r="F787" i="5"/>
  <c r="F785" i="5"/>
  <c r="F783" i="5"/>
  <c r="F781" i="5"/>
  <c r="F779" i="5"/>
  <c r="F777" i="5"/>
  <c r="F775" i="5"/>
  <c r="F773" i="5"/>
  <c r="F771" i="5"/>
  <c r="F769" i="5"/>
  <c r="F767" i="5"/>
  <c r="F765" i="5"/>
  <c r="F763" i="5"/>
  <c r="F761" i="5"/>
  <c r="F759" i="5"/>
  <c r="F757" i="5"/>
  <c r="F755" i="5"/>
  <c r="F753" i="5"/>
  <c r="F751" i="5"/>
  <c r="F749" i="5"/>
  <c r="D748" i="5"/>
  <c r="D669" i="5"/>
  <c r="D668" i="5"/>
  <c r="D667" i="5"/>
  <c r="D666" i="5"/>
  <c r="D665" i="5"/>
  <c r="D664" i="5"/>
  <c r="D663" i="5"/>
  <c r="D662" i="5"/>
  <c r="D661" i="5"/>
  <c r="D660" i="5"/>
  <c r="F659" i="5"/>
  <c r="D656" i="5"/>
  <c r="I656" i="5" s="1"/>
  <c r="F655" i="5"/>
  <c r="F654" i="5"/>
  <c r="D652" i="5"/>
  <c r="F651" i="5"/>
  <c r="F650" i="5"/>
  <c r="D648" i="5"/>
  <c r="F647" i="5"/>
  <c r="F646" i="5"/>
  <c r="D644" i="5"/>
  <c r="I644" i="5" s="1"/>
  <c r="F643" i="5"/>
  <c r="D640" i="5"/>
  <c r="I640" i="5" s="1"/>
  <c r="F639" i="5"/>
  <c r="F638" i="5"/>
  <c r="D636" i="5"/>
  <c r="F635" i="5"/>
  <c r="F634" i="5"/>
  <c r="D632" i="5"/>
  <c r="F631" i="5"/>
  <c r="F630" i="5"/>
  <c r="D628" i="5"/>
  <c r="F627" i="5"/>
  <c r="I628" i="2" s="1"/>
  <c r="D624" i="5"/>
  <c r="I624" i="5" s="1"/>
  <c r="F623" i="5"/>
  <c r="I624" i="2" s="1"/>
  <c r="D620" i="5"/>
  <c r="F618" i="5"/>
  <c r="I619" i="2" s="1"/>
  <c r="D616" i="5"/>
  <c r="F615" i="5"/>
  <c r="I616" i="2" s="1"/>
  <c r="F614" i="5"/>
  <c r="I615" i="2" s="1"/>
  <c r="D612" i="5"/>
  <c r="I612" i="5" s="1"/>
  <c r="D608" i="5"/>
  <c r="I608" i="5" s="1"/>
  <c r="F606" i="5"/>
  <c r="I607" i="2" s="1"/>
  <c r="D604" i="5"/>
  <c r="F603" i="5"/>
  <c r="I604" i="2" s="1"/>
  <c r="D600" i="5"/>
  <c r="I600" i="5" s="1"/>
  <c r="F598" i="5"/>
  <c r="I599" i="2" s="1"/>
  <c r="D596" i="5"/>
  <c r="F595" i="5"/>
  <c r="I596" i="2" s="1"/>
  <c r="D592" i="5"/>
  <c r="I592" i="5" s="1"/>
  <c r="D591" i="5"/>
  <c r="D583" i="5"/>
  <c r="F581" i="5"/>
  <c r="I582" i="2" s="1"/>
  <c r="D575" i="5"/>
  <c r="F573" i="5"/>
  <c r="I574" i="2" s="1"/>
  <c r="D567" i="5"/>
  <c r="I567" i="5" s="1"/>
  <c r="D559" i="5"/>
  <c r="I522" i="5"/>
  <c r="E260" i="5"/>
  <c r="H261" i="2" s="1"/>
  <c r="I260" i="5"/>
  <c r="I256" i="5"/>
  <c r="I248" i="5"/>
  <c r="I244" i="5"/>
  <c r="I236" i="5"/>
  <c r="I228" i="5"/>
  <c r="I220" i="5"/>
  <c r="I212" i="5"/>
  <c r="I204" i="5"/>
  <c r="I196" i="5"/>
  <c r="I188" i="5"/>
  <c r="I172" i="5"/>
  <c r="I156" i="5"/>
  <c r="D588" i="5"/>
  <c r="I588" i="5" s="1"/>
  <c r="F586" i="5"/>
  <c r="I587" i="2" s="1"/>
  <c r="D584" i="5"/>
  <c r="F583" i="5"/>
  <c r="I584" i="2" s="1"/>
  <c r="F582" i="5"/>
  <c r="I583" i="2" s="1"/>
  <c r="D580" i="5"/>
  <c r="I580" i="5" s="1"/>
  <c r="F578" i="5"/>
  <c r="I579" i="2" s="1"/>
  <c r="D576" i="5"/>
  <c r="F574" i="5"/>
  <c r="I575" i="2" s="1"/>
  <c r="D572" i="5"/>
  <c r="I572" i="5" s="1"/>
  <c r="F571" i="5"/>
  <c r="I572" i="2" s="1"/>
  <c r="D568" i="5"/>
  <c r="F566" i="5"/>
  <c r="I567" i="2" s="1"/>
  <c r="D564" i="5"/>
  <c r="I564" i="5" s="1"/>
  <c r="F563" i="5"/>
  <c r="I564" i="2" s="1"/>
  <c r="D560" i="5"/>
  <c r="F560" i="5" s="1"/>
  <c r="I561" i="2" s="1"/>
  <c r="D556" i="5"/>
  <c r="I556" i="5" s="1"/>
  <c r="F554" i="5"/>
  <c r="I555" i="2" s="1"/>
  <c r="D552" i="5"/>
  <c r="F551" i="5"/>
  <c r="I552" i="2" s="1"/>
  <c r="D548" i="5"/>
  <c r="I548" i="5" s="1"/>
  <c r="F547" i="5"/>
  <c r="I548" i="2" s="1"/>
  <c r="D544" i="5"/>
  <c r="F543" i="5"/>
  <c r="I544" i="2" s="1"/>
  <c r="D540" i="5"/>
  <c r="I540" i="5" s="1"/>
  <c r="F539" i="5"/>
  <c r="I540" i="2" s="1"/>
  <c r="D536" i="5"/>
  <c r="F535" i="5"/>
  <c r="I536" i="2" s="1"/>
  <c r="D532" i="5"/>
  <c r="I532" i="5" s="1"/>
  <c r="F531" i="5"/>
  <c r="I532" i="2" s="1"/>
  <c r="D528" i="5"/>
  <c r="F527" i="5"/>
  <c r="I528" i="2" s="1"/>
  <c r="D524" i="5"/>
  <c r="I524" i="5" s="1"/>
  <c r="F523" i="5"/>
  <c r="I524" i="2" s="1"/>
  <c r="D520" i="5"/>
  <c r="F519" i="5"/>
  <c r="I520" i="2" s="1"/>
  <c r="I513" i="5"/>
  <c r="F512" i="5"/>
  <c r="I513" i="2" s="1"/>
  <c r="F510" i="5"/>
  <c r="I511" i="2" s="1"/>
  <c r="I509" i="5"/>
  <c r="F508" i="5"/>
  <c r="I509" i="2" s="1"/>
  <c r="F506" i="5"/>
  <c r="I507" i="2" s="1"/>
  <c r="I505" i="5"/>
  <c r="F504" i="5"/>
  <c r="I505" i="2" s="1"/>
  <c r="F502" i="5"/>
  <c r="I503" i="2" s="1"/>
  <c r="I501" i="5"/>
  <c r="F500" i="5"/>
  <c r="I501" i="2" s="1"/>
  <c r="F370" i="5"/>
  <c r="I371" i="2" s="1"/>
  <c r="F368" i="5"/>
  <c r="I369" i="2" s="1"/>
  <c r="F366" i="5"/>
  <c r="I367" i="2" s="1"/>
  <c r="I365" i="5"/>
  <c r="F362" i="5"/>
  <c r="I363" i="2" s="1"/>
  <c r="F360" i="5"/>
  <c r="I361" i="2" s="1"/>
  <c r="F358" i="5"/>
  <c r="I359" i="2" s="1"/>
  <c r="I357" i="5"/>
  <c r="F356" i="5"/>
  <c r="I357" i="2" s="1"/>
  <c r="I353" i="5"/>
  <c r="F352" i="5"/>
  <c r="I353" i="2" s="1"/>
  <c r="F350" i="5"/>
  <c r="I351" i="2" s="1"/>
  <c r="I349" i="5"/>
  <c r="F348" i="5"/>
  <c r="I349" i="2" s="1"/>
  <c r="I345" i="5"/>
  <c r="F344" i="5"/>
  <c r="I345" i="2" s="1"/>
  <c r="F342" i="5"/>
  <c r="I343" i="2" s="1"/>
  <c r="I341" i="5"/>
  <c r="F340" i="5"/>
  <c r="I341" i="2" s="1"/>
  <c r="I337" i="5"/>
  <c r="F336" i="5"/>
  <c r="I337" i="2" s="1"/>
  <c r="F334" i="5"/>
  <c r="I335" i="2" s="1"/>
  <c r="I333" i="5"/>
  <c r="F332" i="5"/>
  <c r="I333" i="2" s="1"/>
  <c r="I329" i="5"/>
  <c r="F328" i="5"/>
  <c r="I329" i="2" s="1"/>
  <c r="F326" i="5"/>
  <c r="I327" i="2" s="1"/>
  <c r="I325" i="5"/>
  <c r="F324" i="5"/>
  <c r="I325" i="2" s="1"/>
  <c r="F322" i="5"/>
  <c r="I323" i="2" s="1"/>
  <c r="F320" i="5"/>
  <c r="I321" i="2" s="1"/>
  <c r="I319" i="5"/>
  <c r="F318" i="5"/>
  <c r="I319" i="2" s="1"/>
  <c r="F316" i="5"/>
  <c r="I317" i="2" s="1"/>
  <c r="F314" i="5"/>
  <c r="I315" i="2" s="1"/>
  <c r="I311" i="5"/>
  <c r="F310" i="5"/>
  <c r="I311" i="2" s="1"/>
  <c r="D308" i="5"/>
  <c r="G308" i="5" s="1"/>
  <c r="J309" i="2" s="1"/>
  <c r="D306" i="5"/>
  <c r="D304" i="5"/>
  <c r="G304" i="5" s="1"/>
  <c r="J305" i="2" s="1"/>
  <c r="D302" i="5"/>
  <c r="F302" i="5" s="1"/>
  <c r="I303" i="2" s="1"/>
  <c r="D300" i="5"/>
  <c r="G300" i="5" s="1"/>
  <c r="J301" i="2" s="1"/>
  <c r="D298" i="5"/>
  <c r="D296" i="5"/>
  <c r="G296" i="5" s="1"/>
  <c r="J297" i="2" s="1"/>
  <c r="D294" i="5"/>
  <c r="D292" i="5"/>
  <c r="G292" i="5" s="1"/>
  <c r="J293" i="2" s="1"/>
  <c r="D290" i="5"/>
  <c r="D288" i="5"/>
  <c r="G288" i="5" s="1"/>
  <c r="J289" i="2" s="1"/>
  <c r="D286" i="5"/>
  <c r="E286" i="5" s="1"/>
  <c r="H287" i="2" s="1"/>
  <c r="D284" i="5"/>
  <c r="G284" i="5" s="1"/>
  <c r="J285" i="2" s="1"/>
  <c r="D282" i="5"/>
  <c r="E282" i="5" s="1"/>
  <c r="H283" i="2" s="1"/>
  <c r="D280" i="5"/>
  <c r="G280" i="5" s="1"/>
  <c r="J281" i="2" s="1"/>
  <c r="D278" i="5"/>
  <c r="E278" i="5" s="1"/>
  <c r="H279" i="2" s="1"/>
  <c r="D276" i="5"/>
  <c r="G276" i="5" s="1"/>
  <c r="J277" i="2" s="1"/>
  <c r="D274" i="5"/>
  <c r="E274" i="5" s="1"/>
  <c r="H275" i="2" s="1"/>
  <c r="D272" i="5"/>
  <c r="G272" i="5" s="1"/>
  <c r="J273" i="2" s="1"/>
  <c r="D270" i="5"/>
  <c r="E270" i="5" s="1"/>
  <c r="H271" i="2" s="1"/>
  <c r="D268" i="5"/>
  <c r="G268" i="5" s="1"/>
  <c r="J269" i="2" s="1"/>
  <c r="D266" i="5"/>
  <c r="E266" i="5" s="1"/>
  <c r="H267" i="2" s="1"/>
  <c r="E305" i="5"/>
  <c r="H306" i="2" s="1"/>
  <c r="E303" i="5"/>
  <c r="H304" i="2" s="1"/>
  <c r="I303" i="5"/>
  <c r="E301" i="5"/>
  <c r="H302" i="2" s="1"/>
  <c r="E299" i="5"/>
  <c r="H300" i="2" s="1"/>
  <c r="E297" i="5"/>
  <c r="H298" i="2" s="1"/>
  <c r="E295" i="5"/>
  <c r="H296" i="2" s="1"/>
  <c r="I295" i="5"/>
  <c r="E291" i="5"/>
  <c r="H292" i="2" s="1"/>
  <c r="I291" i="5"/>
  <c r="E289" i="5"/>
  <c r="H290" i="2" s="1"/>
  <c r="E287" i="5"/>
  <c r="H288" i="2" s="1"/>
  <c r="I287" i="5"/>
  <c r="E285" i="5"/>
  <c r="H286" i="2" s="1"/>
  <c r="E283" i="5"/>
  <c r="H284" i="2" s="1"/>
  <c r="E281" i="5"/>
  <c r="H282" i="2" s="1"/>
  <c r="E279" i="5"/>
  <c r="H280" i="2" s="1"/>
  <c r="I279" i="5"/>
  <c r="E277" i="5"/>
  <c r="H278" i="2" s="1"/>
  <c r="E275" i="5"/>
  <c r="H276" i="2" s="1"/>
  <c r="I275" i="5"/>
  <c r="E273" i="5"/>
  <c r="H274" i="2" s="1"/>
  <c r="E271" i="5"/>
  <c r="H272" i="2" s="1"/>
  <c r="E269" i="5"/>
  <c r="H270" i="2" s="1"/>
  <c r="E267" i="5"/>
  <c r="H268" i="2" s="1"/>
  <c r="I267" i="5"/>
  <c r="E265" i="5"/>
  <c r="H266" i="2" s="1"/>
  <c r="E262" i="5"/>
  <c r="H263" i="2" s="1"/>
  <c r="E258" i="5"/>
  <c r="H259" i="2" s="1"/>
  <c r="E254" i="5"/>
  <c r="H255" i="2" s="1"/>
  <c r="E218" i="5"/>
  <c r="H219" i="2" s="1"/>
  <c r="E202" i="5"/>
  <c r="H203" i="2" s="1"/>
  <c r="E186" i="5"/>
  <c r="H187" i="2" s="1"/>
  <c r="E178" i="5"/>
  <c r="H179" i="2" s="1"/>
  <c r="E170" i="5"/>
  <c r="H171" i="2" s="1"/>
  <c r="E162" i="5"/>
  <c r="H163" i="2" s="1"/>
  <c r="E154" i="5"/>
  <c r="H155" i="2" s="1"/>
  <c r="E146" i="5"/>
  <c r="H147" i="2" s="1"/>
  <c r="D550" i="5"/>
  <c r="E550" i="5" s="1"/>
  <c r="H551" i="2" s="1"/>
  <c r="F549" i="5"/>
  <c r="I550" i="2" s="1"/>
  <c r="F548" i="5"/>
  <c r="I549" i="2" s="1"/>
  <c r="D546" i="5"/>
  <c r="I546" i="5" s="1"/>
  <c r="F545" i="5"/>
  <c r="I546" i="2" s="1"/>
  <c r="D542" i="5"/>
  <c r="G542" i="5" s="1"/>
  <c r="J543" i="2" s="1"/>
  <c r="F541" i="5"/>
  <c r="I542" i="2" s="1"/>
  <c r="F540" i="5"/>
  <c r="I541" i="2" s="1"/>
  <c r="D538" i="5"/>
  <c r="F538" i="5" s="1"/>
  <c r="I539" i="2" s="1"/>
  <c r="F537" i="5"/>
  <c r="I538" i="2" s="1"/>
  <c r="D534" i="5"/>
  <c r="E534" i="5" s="1"/>
  <c r="H535" i="2" s="1"/>
  <c r="F533" i="5"/>
  <c r="I534" i="2" s="1"/>
  <c r="F532" i="5"/>
  <c r="I533" i="2" s="1"/>
  <c r="D530" i="5"/>
  <c r="I530" i="5" s="1"/>
  <c r="F529" i="5"/>
  <c r="I530" i="2" s="1"/>
  <c r="D526" i="5"/>
  <c r="G526" i="5" s="1"/>
  <c r="J527" i="2" s="1"/>
  <c r="F525" i="5"/>
  <c r="I526" i="2" s="1"/>
  <c r="F524" i="5"/>
  <c r="I525" i="2" s="1"/>
  <c r="D522" i="5"/>
  <c r="F522" i="5" s="1"/>
  <c r="I523" i="2" s="1"/>
  <c r="F521" i="5"/>
  <c r="I522" i="2" s="1"/>
  <c r="D518" i="5"/>
  <c r="E518" i="5" s="1"/>
  <c r="H519" i="2" s="1"/>
  <c r="D517" i="5"/>
  <c r="D516" i="5"/>
  <c r="D515" i="5"/>
  <c r="D514" i="5"/>
  <c r="F513" i="5"/>
  <c r="I514" i="2" s="1"/>
  <c r="F509" i="5"/>
  <c r="I510" i="2" s="1"/>
  <c r="F505" i="5"/>
  <c r="I506" i="2" s="1"/>
  <c r="F501" i="5"/>
  <c r="I502" i="2" s="1"/>
  <c r="F365" i="5"/>
  <c r="I366" i="2" s="1"/>
  <c r="F357" i="5"/>
  <c r="I358" i="2" s="1"/>
  <c r="F353" i="5"/>
  <c r="I354" i="2" s="1"/>
  <c r="F349" i="5"/>
  <c r="I350" i="2" s="1"/>
  <c r="F345" i="5"/>
  <c r="I346" i="2" s="1"/>
  <c r="F341" i="5"/>
  <c r="I342" i="2" s="1"/>
  <c r="F337" i="5"/>
  <c r="I338" i="2" s="1"/>
  <c r="F333" i="5"/>
  <c r="I334" i="2" s="1"/>
  <c r="F329" i="5"/>
  <c r="I330" i="2" s="1"/>
  <c r="F325" i="5"/>
  <c r="I326" i="2" s="1"/>
  <c r="F319" i="5"/>
  <c r="I320" i="2" s="1"/>
  <c r="F317" i="5"/>
  <c r="I318" i="2" s="1"/>
  <c r="F315" i="5"/>
  <c r="I316" i="2" s="1"/>
  <c r="F313" i="5"/>
  <c r="I314" i="2" s="1"/>
  <c r="F311" i="5"/>
  <c r="I312" i="2" s="1"/>
  <c r="F309" i="5"/>
  <c r="I310" i="2" s="1"/>
  <c r="F307" i="5"/>
  <c r="I308" i="2" s="1"/>
  <c r="F305" i="5"/>
  <c r="I306" i="2" s="1"/>
  <c r="F303" i="5"/>
  <c r="I304" i="2" s="1"/>
  <c r="F301" i="5"/>
  <c r="I302" i="2" s="1"/>
  <c r="F299" i="5"/>
  <c r="I300" i="2" s="1"/>
  <c r="F297" i="5"/>
  <c r="I298" i="2" s="1"/>
  <c r="F295" i="5"/>
  <c r="I296" i="2" s="1"/>
  <c r="F293" i="5"/>
  <c r="I294" i="2" s="1"/>
  <c r="F291" i="5"/>
  <c r="I292" i="2" s="1"/>
  <c r="F289" i="5"/>
  <c r="I290" i="2" s="1"/>
  <c r="F287" i="5"/>
  <c r="I288" i="2" s="1"/>
  <c r="I282" i="5"/>
  <c r="F281" i="5"/>
  <c r="I282" i="2" s="1"/>
  <c r="F279" i="5"/>
  <c r="I280" i="2" s="1"/>
  <c r="F275" i="5"/>
  <c r="I276" i="2" s="1"/>
  <c r="F273" i="5"/>
  <c r="I274" i="2" s="1"/>
  <c r="I270" i="5"/>
  <c r="F267" i="5"/>
  <c r="I268" i="2" s="1"/>
  <c r="I266" i="5"/>
  <c r="F265" i="5"/>
  <c r="I266" i="2" s="1"/>
  <c r="F259" i="5"/>
  <c r="I260" i="2" s="1"/>
  <c r="F247" i="5"/>
  <c r="I248" i="2" s="1"/>
  <c r="F211" i="5"/>
  <c r="I212" i="2" s="1"/>
  <c r="F171" i="5"/>
  <c r="I172" i="2" s="1"/>
  <c r="F155" i="5"/>
  <c r="I156" i="2" s="1"/>
  <c r="D13" i="5"/>
  <c r="G13" i="5" s="1"/>
  <c r="J14" i="2" s="1"/>
  <c r="D12" i="5"/>
  <c r="G12" i="5" s="1"/>
  <c r="J13" i="2" s="1"/>
  <c r="D11" i="5"/>
  <c r="G11" i="5" s="1"/>
  <c r="D5" i="5"/>
  <c r="F306" i="5"/>
  <c r="I307" i="2" s="1"/>
  <c r="F298" i="5"/>
  <c r="I299" i="2" s="1"/>
  <c r="F294" i="5"/>
  <c r="I295" i="2" s="1"/>
  <c r="F290" i="5"/>
  <c r="I291" i="2" s="1"/>
  <c r="F270" i="5"/>
  <c r="I271" i="2" s="1"/>
  <c r="F266" i="5"/>
  <c r="I267" i="2" s="1"/>
  <c r="F262" i="5"/>
  <c r="I263" i="2" s="1"/>
  <c r="F260" i="5"/>
  <c r="I261" i="2" s="1"/>
  <c r="I259" i="5"/>
  <c r="F258" i="5"/>
  <c r="I259" i="2" s="1"/>
  <c r="I255" i="5"/>
  <c r="F254" i="5"/>
  <c r="I255" i="2" s="1"/>
  <c r="F252" i="5"/>
  <c r="I253" i="2" s="1"/>
  <c r="I247" i="5"/>
  <c r="F244" i="5"/>
  <c r="I245" i="2" s="1"/>
  <c r="F236" i="5"/>
  <c r="I237" i="2" s="1"/>
  <c r="I227" i="5"/>
  <c r="F218" i="5"/>
  <c r="I219" i="2" s="1"/>
  <c r="I211" i="5"/>
  <c r="F206" i="5"/>
  <c r="I207" i="2" s="1"/>
  <c r="I195" i="5"/>
  <c r="F180" i="5"/>
  <c r="I181" i="2" s="1"/>
  <c r="I179" i="5"/>
  <c r="F176" i="5"/>
  <c r="I177" i="2" s="1"/>
  <c r="I163" i="5"/>
  <c r="F148" i="5"/>
  <c r="I149" i="2" s="1"/>
  <c r="I147" i="5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D744" i="5"/>
  <c r="D743" i="5"/>
  <c r="D742" i="5"/>
  <c r="D741" i="5"/>
  <c r="D740" i="5"/>
  <c r="D739" i="5"/>
  <c r="D738" i="5"/>
  <c r="D737" i="5"/>
  <c r="D736" i="5"/>
  <c r="D735" i="5"/>
  <c r="D734" i="5"/>
  <c r="D733" i="5"/>
  <c r="D732" i="5"/>
  <c r="D731" i="5"/>
  <c r="D730" i="5"/>
  <c r="D729" i="5"/>
  <c r="D728" i="5"/>
  <c r="D727" i="5"/>
  <c r="D726" i="5"/>
  <c r="D725" i="5"/>
  <c r="D724" i="5"/>
  <c r="D723" i="5"/>
  <c r="D722" i="5"/>
  <c r="D721" i="5"/>
  <c r="D720" i="5"/>
  <c r="D719" i="5"/>
  <c r="D718" i="5"/>
  <c r="D717" i="5"/>
  <c r="D716" i="5"/>
  <c r="D715" i="5"/>
  <c r="D714" i="5"/>
  <c r="D713" i="5"/>
  <c r="D712" i="5"/>
  <c r="D711" i="5"/>
  <c r="D710" i="5"/>
  <c r="D709" i="5"/>
  <c r="D708" i="5"/>
  <c r="D707" i="5"/>
  <c r="D706" i="5"/>
  <c r="D705" i="5"/>
  <c r="D704" i="5"/>
  <c r="D703" i="5"/>
  <c r="D702" i="5"/>
  <c r="D701" i="5"/>
  <c r="D700" i="5"/>
  <c r="D699" i="5"/>
  <c r="D698" i="5"/>
  <c r="D697" i="5"/>
  <c r="D696" i="5"/>
  <c r="D695" i="5"/>
  <c r="D694" i="5"/>
  <c r="D693" i="5"/>
  <c r="D692" i="5"/>
  <c r="D691" i="5"/>
  <c r="D690" i="5"/>
  <c r="D689" i="5"/>
  <c r="D688" i="5"/>
  <c r="D687" i="5"/>
  <c r="D686" i="5"/>
  <c r="D685" i="5"/>
  <c r="D684" i="5"/>
  <c r="D683" i="5"/>
  <c r="D682" i="5"/>
  <c r="D681" i="5"/>
  <c r="D680" i="5"/>
  <c r="D679" i="5"/>
  <c r="D678" i="5"/>
  <c r="D677" i="5"/>
  <c r="D676" i="5"/>
  <c r="D675" i="5"/>
  <c r="D674" i="5"/>
  <c r="D673" i="5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9" i="5"/>
  <c r="I668" i="5"/>
  <c r="I667" i="5"/>
  <c r="I666" i="5"/>
  <c r="I665" i="5"/>
  <c r="I664" i="5"/>
  <c r="I663" i="5"/>
  <c r="I662" i="5"/>
  <c r="I661" i="5"/>
  <c r="I660" i="5"/>
  <c r="I517" i="5"/>
  <c r="I516" i="5"/>
  <c r="I515" i="5"/>
  <c r="I514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 s="1"/>
  <c r="D1001" i="5"/>
  <c r="D1000" i="5"/>
  <c r="F1000" i="5" s="1"/>
  <c r="D999" i="5"/>
  <c r="D998" i="5"/>
  <c r="F998" i="5" s="1"/>
  <c r="D997" i="5"/>
  <c r="D996" i="5"/>
  <c r="F996" i="5" s="1"/>
  <c r="D995" i="5"/>
  <c r="D994" i="5"/>
  <c r="F994" i="5" s="1"/>
  <c r="D993" i="5"/>
  <c r="D992" i="5"/>
  <c r="F992" i="5" s="1"/>
  <c r="D991" i="5"/>
  <c r="D990" i="5"/>
  <c r="F990" i="5" s="1"/>
  <c r="D989" i="5"/>
  <c r="D988" i="5"/>
  <c r="F988" i="5" s="1"/>
  <c r="D987" i="5"/>
  <c r="D986" i="5"/>
  <c r="F986" i="5" s="1"/>
  <c r="D985" i="5"/>
  <c r="D984" i="5"/>
  <c r="F984" i="5" s="1"/>
  <c r="D983" i="5"/>
  <c r="D982" i="5"/>
  <c r="F982" i="5" s="1"/>
  <c r="D981" i="5"/>
  <c r="D980" i="5"/>
  <c r="F980" i="5" s="1"/>
  <c r="D979" i="5"/>
  <c r="D978" i="5"/>
  <c r="F978" i="5" s="1"/>
  <c r="D977" i="5"/>
  <c r="D976" i="5"/>
  <c r="F976" i="5" s="1"/>
  <c r="D975" i="5"/>
  <c r="D974" i="5"/>
  <c r="F974" i="5" s="1"/>
  <c r="D973" i="5"/>
  <c r="D972" i="5"/>
  <c r="F972" i="5" s="1"/>
  <c r="D971" i="5"/>
  <c r="D970" i="5"/>
  <c r="F970" i="5" s="1"/>
  <c r="D969" i="5"/>
  <c r="D968" i="5"/>
  <c r="F968" i="5" s="1"/>
  <c r="D967" i="5"/>
  <c r="D966" i="5"/>
  <c r="F966" i="5" s="1"/>
  <c r="D965" i="5"/>
  <c r="D964" i="5"/>
  <c r="F964" i="5" s="1"/>
  <c r="D963" i="5"/>
  <c r="D962" i="5"/>
  <c r="F962" i="5" s="1"/>
  <c r="D961" i="5"/>
  <c r="D960" i="5"/>
  <c r="F960" i="5" s="1"/>
  <c r="D959" i="5"/>
  <c r="D958" i="5"/>
  <c r="F958" i="5" s="1"/>
  <c r="D957" i="5"/>
  <c r="D956" i="5"/>
  <c r="F956" i="5" s="1"/>
  <c r="D955" i="5"/>
  <c r="D954" i="5"/>
  <c r="F954" i="5" s="1"/>
  <c r="D953" i="5"/>
  <c r="D952" i="5"/>
  <c r="F952" i="5" s="1"/>
  <c r="D951" i="5"/>
  <c r="D950" i="5"/>
  <c r="F950" i="5" s="1"/>
  <c r="D949" i="5"/>
  <c r="D948" i="5"/>
  <c r="F948" i="5" s="1"/>
  <c r="D947" i="5"/>
  <c r="D946" i="5"/>
  <c r="F946" i="5" s="1"/>
  <c r="D945" i="5"/>
  <c r="D944" i="5"/>
  <c r="F944" i="5" s="1"/>
  <c r="D943" i="5"/>
  <c r="D942" i="5"/>
  <c r="F942" i="5" s="1"/>
  <c r="D941" i="5"/>
  <c r="D940" i="5"/>
  <c r="F940" i="5" s="1"/>
  <c r="D938" i="5"/>
  <c r="G938" i="5" s="1"/>
  <c r="E936" i="5"/>
  <c r="G936" i="5"/>
  <c r="E935" i="5"/>
  <c r="G935" i="5"/>
  <c r="E934" i="5"/>
  <c r="E933" i="5"/>
  <c r="G933" i="5"/>
  <c r="E932" i="5"/>
  <c r="E931" i="5"/>
  <c r="G931" i="5"/>
  <c r="E930" i="5"/>
  <c r="G930" i="5"/>
  <c r="E929" i="5"/>
  <c r="G929" i="5"/>
  <c r="E928" i="5"/>
  <c r="G928" i="5"/>
  <c r="E927" i="5"/>
  <c r="G927" i="5"/>
  <c r="E926" i="5"/>
  <c r="E925" i="5"/>
  <c r="G925" i="5"/>
  <c r="E924" i="5"/>
  <c r="E923" i="5"/>
  <c r="G923" i="5"/>
  <c r="E922" i="5"/>
  <c r="G922" i="5"/>
  <c r="E921" i="5"/>
  <c r="G921" i="5"/>
  <c r="E920" i="5"/>
  <c r="G920" i="5"/>
  <c r="E919" i="5"/>
  <c r="G919" i="5"/>
  <c r="E918" i="5"/>
  <c r="E917" i="5"/>
  <c r="G917" i="5"/>
  <c r="E916" i="5"/>
  <c r="E915" i="5"/>
  <c r="G915" i="5"/>
  <c r="E914" i="5"/>
  <c r="G914" i="5"/>
  <c r="E913" i="5"/>
  <c r="G913" i="5"/>
  <c r="E912" i="5"/>
  <c r="G912" i="5"/>
  <c r="E911" i="5"/>
  <c r="G911" i="5"/>
  <c r="E910" i="5"/>
  <c r="E909" i="5"/>
  <c r="G909" i="5"/>
  <c r="E908" i="5"/>
  <c r="E907" i="5"/>
  <c r="G907" i="5"/>
  <c r="E906" i="5"/>
  <c r="G906" i="5"/>
  <c r="E905" i="5"/>
  <c r="G905" i="5"/>
  <c r="E904" i="5"/>
  <c r="G904" i="5"/>
  <c r="E903" i="5"/>
  <c r="G903" i="5"/>
  <c r="E902" i="5"/>
  <c r="E901" i="5"/>
  <c r="G901" i="5"/>
  <c r="E900" i="5"/>
  <c r="E899" i="5"/>
  <c r="G899" i="5"/>
  <c r="E898" i="5"/>
  <c r="G898" i="5"/>
  <c r="E897" i="5"/>
  <c r="G897" i="5"/>
  <c r="E896" i="5"/>
  <c r="G896" i="5"/>
  <c r="E895" i="5"/>
  <c r="G895" i="5"/>
  <c r="E894" i="5"/>
  <c r="E893" i="5"/>
  <c r="G893" i="5"/>
  <c r="E892" i="5"/>
  <c r="E891" i="5"/>
  <c r="G891" i="5"/>
  <c r="E890" i="5"/>
  <c r="G890" i="5"/>
  <c r="E889" i="5"/>
  <c r="G889" i="5"/>
  <c r="E888" i="5"/>
  <c r="G888" i="5"/>
  <c r="E887" i="5"/>
  <c r="G887" i="5"/>
  <c r="L967" i="4"/>
  <c r="Q967" i="4" s="1"/>
  <c r="M961" i="4"/>
  <c r="Q961" i="4" s="1"/>
  <c r="Q530" i="4"/>
  <c r="Q500" i="4"/>
  <c r="G1000" i="5"/>
  <c r="G998" i="5"/>
  <c r="G996" i="5"/>
  <c r="G994" i="5"/>
  <c r="G992" i="5"/>
  <c r="G990" i="5"/>
  <c r="G988" i="5"/>
  <c r="G986" i="5"/>
  <c r="G984" i="5"/>
  <c r="G982" i="5"/>
  <c r="G980" i="5"/>
  <c r="G978" i="5"/>
  <c r="G976" i="5"/>
  <c r="G974" i="5"/>
  <c r="G972" i="5"/>
  <c r="G970" i="5"/>
  <c r="G968" i="5"/>
  <c r="G966" i="5"/>
  <c r="G964" i="5"/>
  <c r="G962" i="5"/>
  <c r="G960" i="5"/>
  <c r="G958" i="5"/>
  <c r="G956" i="5"/>
  <c r="G954" i="5"/>
  <c r="G952" i="5"/>
  <c r="G950" i="5"/>
  <c r="G948" i="5"/>
  <c r="G946" i="5"/>
  <c r="G944" i="5"/>
  <c r="G942" i="5"/>
  <c r="G940" i="5"/>
  <c r="Q58" i="4"/>
  <c r="Q54" i="4"/>
  <c r="Q50" i="4"/>
  <c r="Q46" i="4"/>
  <c r="Q41" i="4"/>
  <c r="Q19" i="4"/>
  <c r="D939" i="5"/>
  <c r="D937" i="5"/>
  <c r="G886" i="5"/>
  <c r="G885" i="5"/>
  <c r="G884" i="5"/>
  <c r="G883" i="5"/>
  <c r="G882" i="5"/>
  <c r="G881" i="5"/>
  <c r="G880" i="5"/>
  <c r="G879" i="5"/>
  <c r="G878" i="5"/>
  <c r="G877" i="5"/>
  <c r="G876" i="5"/>
  <c r="G875" i="5"/>
  <c r="G874" i="5"/>
  <c r="G873" i="5"/>
  <c r="G872" i="5"/>
  <c r="G871" i="5"/>
  <c r="G870" i="5"/>
  <c r="G869" i="5"/>
  <c r="G868" i="5"/>
  <c r="G867" i="5"/>
  <c r="G866" i="5"/>
  <c r="G865" i="5"/>
  <c r="G864" i="5"/>
  <c r="G863" i="5"/>
  <c r="G862" i="5"/>
  <c r="G861" i="5"/>
  <c r="G860" i="5"/>
  <c r="G859" i="5"/>
  <c r="G858" i="5"/>
  <c r="G857" i="5"/>
  <c r="G856" i="5"/>
  <c r="G855" i="5"/>
  <c r="G854" i="5"/>
  <c r="G853" i="5"/>
  <c r="G852" i="5"/>
  <c r="G851" i="5"/>
  <c r="G850" i="5"/>
  <c r="G849" i="5"/>
  <c r="G848" i="5"/>
  <c r="G847" i="5"/>
  <c r="G846" i="5"/>
  <c r="G845" i="5"/>
  <c r="G844" i="5"/>
  <c r="G843" i="5"/>
  <c r="G842" i="5"/>
  <c r="G841" i="5"/>
  <c r="G840" i="5"/>
  <c r="G839" i="5"/>
  <c r="G838" i="5"/>
  <c r="G837" i="5"/>
  <c r="G836" i="5"/>
  <c r="G835" i="5"/>
  <c r="G834" i="5"/>
  <c r="G833" i="5"/>
  <c r="G832" i="5"/>
  <c r="G831" i="5"/>
  <c r="G830" i="5"/>
  <c r="G829" i="5"/>
  <c r="G828" i="5"/>
  <c r="G827" i="5"/>
  <c r="G826" i="5"/>
  <c r="G825" i="5"/>
  <c r="G824" i="5"/>
  <c r="G823" i="5"/>
  <c r="G822" i="5"/>
  <c r="G821" i="5"/>
  <c r="G820" i="5"/>
  <c r="G819" i="5"/>
  <c r="G818" i="5"/>
  <c r="G817" i="5"/>
  <c r="G816" i="5"/>
  <c r="G815" i="5"/>
  <c r="G814" i="5"/>
  <c r="G813" i="5"/>
  <c r="G812" i="5"/>
  <c r="G811" i="5"/>
  <c r="G810" i="5"/>
  <c r="G809" i="5"/>
  <c r="G808" i="5"/>
  <c r="G807" i="5"/>
  <c r="G806" i="5"/>
  <c r="G805" i="5"/>
  <c r="G804" i="5"/>
  <c r="G803" i="5"/>
  <c r="G802" i="5"/>
  <c r="G801" i="5"/>
  <c r="G800" i="5"/>
  <c r="G799" i="5"/>
  <c r="G798" i="5"/>
  <c r="G797" i="5"/>
  <c r="G796" i="5"/>
  <c r="G795" i="5"/>
  <c r="G794" i="5"/>
  <c r="G793" i="5"/>
  <c r="G792" i="5"/>
  <c r="G791" i="5"/>
  <c r="G790" i="5"/>
  <c r="G789" i="5"/>
  <c r="G788" i="5"/>
  <c r="G787" i="5"/>
  <c r="G786" i="5"/>
  <c r="G785" i="5"/>
  <c r="G784" i="5"/>
  <c r="G783" i="5"/>
  <c r="G782" i="5"/>
  <c r="G781" i="5"/>
  <c r="G780" i="5"/>
  <c r="G779" i="5"/>
  <c r="G778" i="5"/>
  <c r="G777" i="5"/>
  <c r="G776" i="5"/>
  <c r="G775" i="5"/>
  <c r="G774" i="5"/>
  <c r="G773" i="5"/>
  <c r="G772" i="5"/>
  <c r="G771" i="5"/>
  <c r="G770" i="5"/>
  <c r="G769" i="5"/>
  <c r="G768" i="5"/>
  <c r="G767" i="5"/>
  <c r="G766" i="5"/>
  <c r="G765" i="5"/>
  <c r="G764" i="5"/>
  <c r="G763" i="5"/>
  <c r="G762" i="5"/>
  <c r="G761" i="5"/>
  <c r="G760" i="5"/>
  <c r="G759" i="5"/>
  <c r="G758" i="5"/>
  <c r="G757" i="5"/>
  <c r="G756" i="5"/>
  <c r="G755" i="5"/>
  <c r="G754" i="5"/>
  <c r="G753" i="5"/>
  <c r="G752" i="5"/>
  <c r="G751" i="5"/>
  <c r="G750" i="5"/>
  <c r="G749" i="5"/>
  <c r="G747" i="5"/>
  <c r="G745" i="5"/>
  <c r="G743" i="5"/>
  <c r="G741" i="5"/>
  <c r="G739" i="5"/>
  <c r="G737" i="5"/>
  <c r="G735" i="5"/>
  <c r="G733" i="5"/>
  <c r="G731" i="5"/>
  <c r="G729" i="5"/>
  <c r="G727" i="5"/>
  <c r="G725" i="5"/>
  <c r="G723" i="5"/>
  <c r="G721" i="5"/>
  <c r="G719" i="5"/>
  <c r="G717" i="5"/>
  <c r="G715" i="5"/>
  <c r="G713" i="5"/>
  <c r="G711" i="5"/>
  <c r="G709" i="5"/>
  <c r="G707" i="5"/>
  <c r="G705" i="5"/>
  <c r="G703" i="5"/>
  <c r="G701" i="5"/>
  <c r="G699" i="5"/>
  <c r="G697" i="5"/>
  <c r="G695" i="5"/>
  <c r="G693" i="5"/>
  <c r="G691" i="5"/>
  <c r="G689" i="5"/>
  <c r="G687" i="5"/>
  <c r="G685" i="5"/>
  <c r="G683" i="5"/>
  <c r="G681" i="5"/>
  <c r="G679" i="5"/>
  <c r="G677" i="5"/>
  <c r="G675" i="5"/>
  <c r="G673" i="5"/>
  <c r="G671" i="5"/>
  <c r="G669" i="5"/>
  <c r="G667" i="5"/>
  <c r="G665" i="5"/>
  <c r="G663" i="5"/>
  <c r="G661" i="5"/>
  <c r="E659" i="5"/>
  <c r="G659" i="5"/>
  <c r="G658" i="5"/>
  <c r="E657" i="5"/>
  <c r="G657" i="5"/>
  <c r="E656" i="5"/>
  <c r="G656" i="5"/>
  <c r="E655" i="5"/>
  <c r="G655" i="5"/>
  <c r="E654" i="5"/>
  <c r="G654" i="5"/>
  <c r="E653" i="5"/>
  <c r="G653" i="5"/>
  <c r="G652" i="5"/>
  <c r="E651" i="5"/>
  <c r="G651" i="5"/>
  <c r="G650" i="5"/>
  <c r="E649" i="5"/>
  <c r="G649" i="5"/>
  <c r="E648" i="5"/>
  <c r="G648" i="5"/>
  <c r="E647" i="5"/>
  <c r="G647" i="5"/>
  <c r="E646" i="5"/>
  <c r="G646" i="5"/>
  <c r="E645" i="5"/>
  <c r="G645" i="5"/>
  <c r="G644" i="5"/>
  <c r="E643" i="5"/>
  <c r="G643" i="5"/>
  <c r="G642" i="5"/>
  <c r="E641" i="5"/>
  <c r="G641" i="5"/>
  <c r="E640" i="5"/>
  <c r="G640" i="5"/>
  <c r="E639" i="5"/>
  <c r="G639" i="5"/>
  <c r="E638" i="5"/>
  <c r="G638" i="5"/>
  <c r="E637" i="5"/>
  <c r="G637" i="5"/>
  <c r="G636" i="5"/>
  <c r="E635" i="5"/>
  <c r="G635" i="5"/>
  <c r="G634" i="5"/>
  <c r="E633" i="5"/>
  <c r="G633" i="5"/>
  <c r="E632" i="5"/>
  <c r="G632" i="5"/>
  <c r="E631" i="5"/>
  <c r="G631" i="5"/>
  <c r="E630" i="5"/>
  <c r="G630" i="5"/>
  <c r="E629" i="5"/>
  <c r="H630" i="2" s="1"/>
  <c r="G629" i="5"/>
  <c r="J630" i="2" s="1"/>
  <c r="G628" i="5"/>
  <c r="J629" i="2" s="1"/>
  <c r="G627" i="5"/>
  <c r="J628" i="2" s="1"/>
  <c r="G626" i="5"/>
  <c r="J627" i="2" s="1"/>
  <c r="E625" i="5"/>
  <c r="H626" i="2" s="1"/>
  <c r="G625" i="5"/>
  <c r="J626" i="2" s="1"/>
  <c r="E624" i="5"/>
  <c r="H625" i="2" s="1"/>
  <c r="G624" i="5"/>
  <c r="J625" i="2" s="1"/>
  <c r="E623" i="5"/>
  <c r="H624" i="2" s="1"/>
  <c r="E622" i="5"/>
  <c r="H623" i="2" s="1"/>
  <c r="E621" i="5"/>
  <c r="H622" i="2" s="1"/>
  <c r="G621" i="5"/>
  <c r="J622" i="2" s="1"/>
  <c r="G620" i="5"/>
  <c r="J621" i="2" s="1"/>
  <c r="G619" i="5"/>
  <c r="J620" i="2" s="1"/>
  <c r="E617" i="5"/>
  <c r="H618" i="2" s="1"/>
  <c r="G617" i="5"/>
  <c r="J618" i="2" s="1"/>
  <c r="E616" i="5"/>
  <c r="H617" i="2" s="1"/>
  <c r="G616" i="5"/>
  <c r="J617" i="2" s="1"/>
  <c r="E615" i="5"/>
  <c r="H616" i="2" s="1"/>
  <c r="E614" i="5"/>
  <c r="H615" i="2" s="1"/>
  <c r="G614" i="5"/>
  <c r="J615" i="2" s="1"/>
  <c r="E613" i="5"/>
  <c r="H614" i="2" s="1"/>
  <c r="G613" i="5"/>
  <c r="J614" i="2" s="1"/>
  <c r="G612" i="5"/>
  <c r="J613" i="2" s="1"/>
  <c r="G611" i="5"/>
  <c r="J612" i="2" s="1"/>
  <c r="G610" i="5"/>
  <c r="J611" i="2" s="1"/>
  <c r="E609" i="5"/>
  <c r="H610" i="2" s="1"/>
  <c r="G609" i="5"/>
  <c r="J610" i="2" s="1"/>
  <c r="E608" i="5"/>
  <c r="H609" i="2" s="1"/>
  <c r="E607" i="5"/>
  <c r="H608" i="2" s="1"/>
  <c r="E606" i="5"/>
  <c r="H607" i="2" s="1"/>
  <c r="E605" i="5"/>
  <c r="H606" i="2" s="1"/>
  <c r="G605" i="5"/>
  <c r="J606" i="2" s="1"/>
  <c r="G604" i="5"/>
  <c r="J605" i="2" s="1"/>
  <c r="G603" i="5"/>
  <c r="J604" i="2" s="1"/>
  <c r="E601" i="5"/>
  <c r="H602" i="2" s="1"/>
  <c r="G601" i="5"/>
  <c r="J602" i="2" s="1"/>
  <c r="E600" i="5"/>
  <c r="H601" i="2" s="1"/>
  <c r="E599" i="5"/>
  <c r="H600" i="2" s="1"/>
  <c r="E598" i="5"/>
  <c r="H599" i="2" s="1"/>
  <c r="G598" i="5"/>
  <c r="J599" i="2" s="1"/>
  <c r="E597" i="5"/>
  <c r="H598" i="2" s="1"/>
  <c r="G597" i="5"/>
  <c r="J598" i="2" s="1"/>
  <c r="G596" i="5"/>
  <c r="J597" i="2" s="1"/>
  <c r="G595" i="5"/>
  <c r="J596" i="2" s="1"/>
  <c r="G594" i="5"/>
  <c r="J595" i="2" s="1"/>
  <c r="E593" i="5"/>
  <c r="H594" i="2" s="1"/>
  <c r="G593" i="5"/>
  <c r="J594" i="2" s="1"/>
  <c r="E592" i="5"/>
  <c r="H593" i="2" s="1"/>
  <c r="G592" i="5"/>
  <c r="J593" i="2" s="1"/>
  <c r="E591" i="5"/>
  <c r="H592" i="2" s="1"/>
  <c r="E589" i="5"/>
  <c r="H590" i="2" s="1"/>
  <c r="E588" i="5"/>
  <c r="H589" i="2" s="1"/>
  <c r="E587" i="5"/>
  <c r="H588" i="2" s="1"/>
  <c r="E586" i="5"/>
  <c r="H587" i="2" s="1"/>
  <c r="E585" i="5"/>
  <c r="H586" i="2" s="1"/>
  <c r="G585" i="5"/>
  <c r="J586" i="2" s="1"/>
  <c r="G584" i="5"/>
  <c r="J585" i="2" s="1"/>
  <c r="E583" i="5"/>
  <c r="H584" i="2" s="1"/>
  <c r="G583" i="5"/>
  <c r="J584" i="2" s="1"/>
  <c r="G582" i="5"/>
  <c r="J583" i="2" s="1"/>
  <c r="E581" i="5"/>
  <c r="H582" i="2" s="1"/>
  <c r="E580" i="5"/>
  <c r="H581" i="2" s="1"/>
  <c r="E579" i="5"/>
  <c r="H580" i="2" s="1"/>
  <c r="G578" i="5"/>
  <c r="J579" i="2" s="1"/>
  <c r="E577" i="5"/>
  <c r="H578" i="2" s="1"/>
  <c r="G577" i="5"/>
  <c r="J578" i="2" s="1"/>
  <c r="G576" i="5"/>
  <c r="J577" i="2" s="1"/>
  <c r="E575" i="5"/>
  <c r="H576" i="2" s="1"/>
  <c r="E573" i="5"/>
  <c r="H574" i="2" s="1"/>
  <c r="E572" i="5"/>
  <c r="H573" i="2" s="1"/>
  <c r="G572" i="5"/>
  <c r="J573" i="2" s="1"/>
  <c r="E571" i="5"/>
  <c r="H572" i="2" s="1"/>
  <c r="E570" i="5"/>
  <c r="H571" i="2" s="1"/>
  <c r="E569" i="5"/>
  <c r="H570" i="2" s="1"/>
  <c r="G569" i="5"/>
  <c r="J570" i="2" s="1"/>
  <c r="G568" i="5"/>
  <c r="J569" i="2" s="1"/>
  <c r="G567" i="5"/>
  <c r="J568" i="2" s="1"/>
  <c r="G566" i="5"/>
  <c r="J567" i="2" s="1"/>
  <c r="E565" i="5"/>
  <c r="H566" i="2" s="1"/>
  <c r="E564" i="5"/>
  <c r="H565" i="2" s="1"/>
  <c r="G564" i="5"/>
  <c r="J565" i="2" s="1"/>
  <c r="E563" i="5"/>
  <c r="H564" i="2" s="1"/>
  <c r="G562" i="5"/>
  <c r="J563" i="2" s="1"/>
  <c r="E561" i="5"/>
  <c r="H562" i="2" s="1"/>
  <c r="G561" i="5"/>
  <c r="J562" i="2" s="1"/>
  <c r="E559" i="5"/>
  <c r="H560" i="2" s="1"/>
  <c r="E557" i="5"/>
  <c r="H558" i="2" s="1"/>
  <c r="E556" i="5"/>
  <c r="H557" i="2" s="1"/>
  <c r="E555" i="5"/>
  <c r="H556" i="2" s="1"/>
  <c r="E554" i="5"/>
  <c r="H555" i="2" s="1"/>
  <c r="E553" i="5"/>
  <c r="H554" i="2" s="1"/>
  <c r="G553" i="5"/>
  <c r="J554" i="2" s="1"/>
  <c r="G552" i="5"/>
  <c r="J553" i="2" s="1"/>
  <c r="G551" i="5"/>
  <c r="J552" i="2" s="1"/>
  <c r="G550" i="5"/>
  <c r="J551" i="2" s="1"/>
  <c r="E549" i="5"/>
  <c r="H550" i="2" s="1"/>
  <c r="G549" i="5"/>
  <c r="J550" i="2" s="1"/>
  <c r="E548" i="5"/>
  <c r="H549" i="2" s="1"/>
  <c r="G548" i="5"/>
  <c r="J549" i="2" s="1"/>
  <c r="E547" i="5"/>
  <c r="H548" i="2" s="1"/>
  <c r="E546" i="5"/>
  <c r="H547" i="2" s="1"/>
  <c r="E545" i="5"/>
  <c r="H546" i="2" s="1"/>
  <c r="G545" i="5"/>
  <c r="J546" i="2" s="1"/>
  <c r="G544" i="5"/>
  <c r="J545" i="2" s="1"/>
  <c r="G543" i="5"/>
  <c r="J544" i="2" s="1"/>
  <c r="E541" i="5"/>
  <c r="H542" i="2" s="1"/>
  <c r="G541" i="5"/>
  <c r="J542" i="2" s="1"/>
  <c r="E540" i="5"/>
  <c r="H541" i="2" s="1"/>
  <c r="G540" i="5"/>
  <c r="J541" i="2" s="1"/>
  <c r="E539" i="5"/>
  <c r="H540" i="2" s="1"/>
  <c r="E538" i="5"/>
  <c r="H539" i="2" s="1"/>
  <c r="G538" i="5"/>
  <c r="J539" i="2" s="1"/>
  <c r="E537" i="5"/>
  <c r="H538" i="2" s="1"/>
  <c r="G537" i="5"/>
  <c r="J538" i="2" s="1"/>
  <c r="G536" i="5"/>
  <c r="J537" i="2" s="1"/>
  <c r="G535" i="5"/>
  <c r="J536" i="2" s="1"/>
  <c r="G534" i="5"/>
  <c r="J535" i="2" s="1"/>
  <c r="E533" i="5"/>
  <c r="H534" i="2" s="1"/>
  <c r="G533" i="5"/>
  <c r="J534" i="2" s="1"/>
  <c r="E532" i="5"/>
  <c r="H533" i="2" s="1"/>
  <c r="G532" i="5"/>
  <c r="J533" i="2" s="1"/>
  <c r="E531" i="5"/>
  <c r="H532" i="2" s="1"/>
  <c r="E530" i="5"/>
  <c r="H531" i="2" s="1"/>
  <c r="E529" i="5"/>
  <c r="H530" i="2" s="1"/>
  <c r="G529" i="5"/>
  <c r="J530" i="2" s="1"/>
  <c r="G528" i="5"/>
  <c r="J529" i="2" s="1"/>
  <c r="G527" i="5"/>
  <c r="J528" i="2" s="1"/>
  <c r="E525" i="5"/>
  <c r="H526" i="2" s="1"/>
  <c r="G525" i="5"/>
  <c r="J526" i="2" s="1"/>
  <c r="E524" i="5"/>
  <c r="H525" i="2" s="1"/>
  <c r="G524" i="5"/>
  <c r="J525" i="2" s="1"/>
  <c r="E523" i="5"/>
  <c r="H524" i="2" s="1"/>
  <c r="E522" i="5"/>
  <c r="H523" i="2" s="1"/>
  <c r="G522" i="5"/>
  <c r="J523" i="2" s="1"/>
  <c r="E521" i="5"/>
  <c r="H522" i="2" s="1"/>
  <c r="G521" i="5"/>
  <c r="J522" i="2" s="1"/>
  <c r="G520" i="5"/>
  <c r="J521" i="2" s="1"/>
  <c r="G519" i="5"/>
  <c r="J520" i="2" s="1"/>
  <c r="G518" i="5"/>
  <c r="J519" i="2" s="1"/>
  <c r="G517" i="5"/>
  <c r="J518" i="2" s="1"/>
  <c r="G516" i="5"/>
  <c r="J517" i="2" s="1"/>
  <c r="G515" i="5"/>
  <c r="J516" i="2" s="1"/>
  <c r="G514" i="5"/>
  <c r="J515" i="2" s="1"/>
  <c r="G513" i="5"/>
  <c r="J514" i="2" s="1"/>
  <c r="G511" i="5"/>
  <c r="J512" i="2" s="1"/>
  <c r="G510" i="5"/>
  <c r="J511" i="2" s="1"/>
  <c r="G509" i="5"/>
  <c r="J510" i="2" s="1"/>
  <c r="G507" i="5"/>
  <c r="J508" i="2" s="1"/>
  <c r="G506" i="5"/>
  <c r="J507" i="2" s="1"/>
  <c r="G505" i="5"/>
  <c r="J506" i="2" s="1"/>
  <c r="G503" i="5"/>
  <c r="J504" i="2" s="1"/>
  <c r="G502" i="5"/>
  <c r="J503" i="2" s="1"/>
  <c r="G501" i="5"/>
  <c r="J502" i="2" s="1"/>
  <c r="G499" i="5"/>
  <c r="J500" i="2" s="1"/>
  <c r="D451" i="5"/>
  <c r="F451" i="5" s="1"/>
  <c r="I452" i="2" s="1"/>
  <c r="D449" i="5"/>
  <c r="I449" i="5" s="1"/>
  <c r="D447" i="5"/>
  <c r="F447" i="5" s="1"/>
  <c r="I448" i="2" s="1"/>
  <c r="D445" i="5"/>
  <c r="F445" i="5" s="1"/>
  <c r="I446" i="2" s="1"/>
  <c r="D443" i="5"/>
  <c r="F443" i="5" s="1"/>
  <c r="I444" i="2" s="1"/>
  <c r="D441" i="5"/>
  <c r="I441" i="5" s="1"/>
  <c r="D439" i="5"/>
  <c r="F439" i="5" s="1"/>
  <c r="I440" i="2" s="1"/>
  <c r="D437" i="5"/>
  <c r="F437" i="5" s="1"/>
  <c r="I438" i="2" s="1"/>
  <c r="D435" i="5"/>
  <c r="F435" i="5" s="1"/>
  <c r="I436" i="2" s="1"/>
  <c r="D433" i="5"/>
  <c r="I433" i="5" s="1"/>
  <c r="D431" i="5"/>
  <c r="F431" i="5" s="1"/>
  <c r="I432" i="2" s="1"/>
  <c r="D429" i="5"/>
  <c r="F429" i="5" s="1"/>
  <c r="I430" i="2" s="1"/>
  <c r="D427" i="5"/>
  <c r="F427" i="5" s="1"/>
  <c r="I428" i="2" s="1"/>
  <c r="D425" i="5"/>
  <c r="I425" i="5" s="1"/>
  <c r="D423" i="5"/>
  <c r="F423" i="5" s="1"/>
  <c r="I424" i="2" s="1"/>
  <c r="D421" i="5"/>
  <c r="F421" i="5" s="1"/>
  <c r="I422" i="2" s="1"/>
  <c r="D419" i="5"/>
  <c r="F419" i="5" s="1"/>
  <c r="I420" i="2" s="1"/>
  <c r="D417" i="5"/>
  <c r="I417" i="5" s="1"/>
  <c r="D415" i="5"/>
  <c r="F415" i="5" s="1"/>
  <c r="I416" i="2" s="1"/>
  <c r="D413" i="5"/>
  <c r="F413" i="5" s="1"/>
  <c r="I414" i="2" s="1"/>
  <c r="D411" i="5"/>
  <c r="F411" i="5" s="1"/>
  <c r="I412" i="2" s="1"/>
  <c r="D409" i="5"/>
  <c r="I409" i="5" s="1"/>
  <c r="D407" i="5"/>
  <c r="F407" i="5" s="1"/>
  <c r="I408" i="2" s="1"/>
  <c r="D405" i="5"/>
  <c r="F405" i="5" s="1"/>
  <c r="I406" i="2" s="1"/>
  <c r="D403" i="5"/>
  <c r="F403" i="5" s="1"/>
  <c r="I404" i="2" s="1"/>
  <c r="D401" i="5"/>
  <c r="I401" i="5" s="1"/>
  <c r="D399" i="5"/>
  <c r="F399" i="5" s="1"/>
  <c r="I400" i="2" s="1"/>
  <c r="D397" i="5"/>
  <c r="F397" i="5" s="1"/>
  <c r="I398" i="2" s="1"/>
  <c r="D395" i="5"/>
  <c r="F395" i="5" s="1"/>
  <c r="I396" i="2" s="1"/>
  <c r="D393" i="5"/>
  <c r="I393" i="5" s="1"/>
  <c r="D391" i="5"/>
  <c r="F391" i="5" s="1"/>
  <c r="I392" i="2" s="1"/>
  <c r="D389" i="5"/>
  <c r="F389" i="5" s="1"/>
  <c r="I390" i="2" s="1"/>
  <c r="D387" i="5"/>
  <c r="F387" i="5" s="1"/>
  <c r="I388" i="2" s="1"/>
  <c r="D385" i="5"/>
  <c r="I385" i="5" s="1"/>
  <c r="D383" i="5"/>
  <c r="F383" i="5" s="1"/>
  <c r="I384" i="2" s="1"/>
  <c r="D381" i="5"/>
  <c r="F381" i="5" s="1"/>
  <c r="I382" i="2" s="1"/>
  <c r="D379" i="5"/>
  <c r="F379" i="5" s="1"/>
  <c r="I380" i="2" s="1"/>
  <c r="D377" i="5"/>
  <c r="I377" i="5" s="1"/>
  <c r="D375" i="5"/>
  <c r="F375" i="5" s="1"/>
  <c r="I376" i="2" s="1"/>
  <c r="D373" i="5"/>
  <c r="F373" i="5" s="1"/>
  <c r="I374" i="2" s="1"/>
  <c r="G372" i="5"/>
  <c r="J373" i="2" s="1"/>
  <c r="G371" i="5"/>
  <c r="J372" i="2" s="1"/>
  <c r="G370" i="5"/>
  <c r="J371" i="2" s="1"/>
  <c r="G368" i="5"/>
  <c r="J369" i="2" s="1"/>
  <c r="G367" i="5"/>
  <c r="J368" i="2" s="1"/>
  <c r="G366" i="5"/>
  <c r="J367" i="2" s="1"/>
  <c r="G364" i="5"/>
  <c r="J365" i="2" s="1"/>
  <c r="G363" i="5"/>
  <c r="J364" i="2" s="1"/>
  <c r="G362" i="5"/>
  <c r="J363" i="2" s="1"/>
  <c r="G360" i="5"/>
  <c r="J361" i="2" s="1"/>
  <c r="G359" i="5"/>
  <c r="J360" i="2" s="1"/>
  <c r="G358" i="5"/>
  <c r="J359" i="2" s="1"/>
  <c r="G357" i="5"/>
  <c r="J358" i="2" s="1"/>
  <c r="G356" i="5"/>
  <c r="J357" i="2" s="1"/>
  <c r="G355" i="5"/>
  <c r="J356" i="2" s="1"/>
  <c r="G353" i="5"/>
  <c r="J354" i="2" s="1"/>
  <c r="G352" i="5"/>
  <c r="J353" i="2" s="1"/>
  <c r="G351" i="5"/>
  <c r="J352" i="2" s="1"/>
  <c r="G349" i="5"/>
  <c r="J350" i="2" s="1"/>
  <c r="G348" i="5"/>
  <c r="J349" i="2" s="1"/>
  <c r="G347" i="5"/>
  <c r="J348" i="2" s="1"/>
  <c r="G345" i="5"/>
  <c r="J346" i="2" s="1"/>
  <c r="G344" i="5"/>
  <c r="J345" i="2" s="1"/>
  <c r="G343" i="5"/>
  <c r="J344" i="2" s="1"/>
  <c r="G341" i="5"/>
  <c r="J342" i="2" s="1"/>
  <c r="G340" i="5"/>
  <c r="J341" i="2" s="1"/>
  <c r="G339" i="5"/>
  <c r="J340" i="2" s="1"/>
  <c r="G337" i="5"/>
  <c r="J338" i="2" s="1"/>
  <c r="G336" i="5"/>
  <c r="J337" i="2" s="1"/>
  <c r="G335" i="5"/>
  <c r="J336" i="2" s="1"/>
  <c r="G333" i="5"/>
  <c r="J334" i="2" s="1"/>
  <c r="G332" i="5"/>
  <c r="J333" i="2" s="1"/>
  <c r="G331" i="5"/>
  <c r="J332" i="2" s="1"/>
  <c r="G329" i="5"/>
  <c r="J330" i="2" s="1"/>
  <c r="G328" i="5"/>
  <c r="J329" i="2" s="1"/>
  <c r="G327" i="5"/>
  <c r="J328" i="2" s="1"/>
  <c r="G325" i="5"/>
  <c r="J326" i="2" s="1"/>
  <c r="G324" i="5"/>
  <c r="J325" i="2" s="1"/>
  <c r="G323" i="5"/>
  <c r="J324" i="2" s="1"/>
  <c r="G322" i="5"/>
  <c r="J323" i="2" s="1"/>
  <c r="G320" i="5"/>
  <c r="J321" i="2" s="1"/>
  <c r="G319" i="5"/>
  <c r="J320" i="2" s="1"/>
  <c r="G318" i="5"/>
  <c r="J319" i="2" s="1"/>
  <c r="G317" i="5"/>
  <c r="J318" i="2" s="1"/>
  <c r="G316" i="5"/>
  <c r="J317" i="2" s="1"/>
  <c r="G315" i="5"/>
  <c r="J316" i="2" s="1"/>
  <c r="G314" i="5"/>
  <c r="J315" i="2" s="1"/>
  <c r="G313" i="5"/>
  <c r="J314" i="2" s="1"/>
  <c r="G311" i="5"/>
  <c r="J312" i="2" s="1"/>
  <c r="G310" i="5"/>
  <c r="J311" i="2" s="1"/>
  <c r="G309" i="5"/>
  <c r="J310" i="2" s="1"/>
  <c r="G306" i="5"/>
  <c r="J307" i="2" s="1"/>
  <c r="G305" i="5"/>
  <c r="J306" i="2" s="1"/>
  <c r="G303" i="5"/>
  <c r="J304" i="2" s="1"/>
  <c r="G301" i="5"/>
  <c r="J302" i="2" s="1"/>
  <c r="G299" i="5"/>
  <c r="J300" i="2" s="1"/>
  <c r="G298" i="5"/>
  <c r="J299" i="2" s="1"/>
  <c r="G297" i="5"/>
  <c r="J298" i="2" s="1"/>
  <c r="G295" i="5"/>
  <c r="J296" i="2" s="1"/>
  <c r="G294" i="5"/>
  <c r="J295" i="2" s="1"/>
  <c r="G293" i="5"/>
  <c r="J294" i="2" s="1"/>
  <c r="G291" i="5"/>
  <c r="J292" i="2" s="1"/>
  <c r="G290" i="5"/>
  <c r="J291" i="2" s="1"/>
  <c r="G289" i="5"/>
  <c r="J290" i="2" s="1"/>
  <c r="G287" i="5"/>
  <c r="J288" i="2" s="1"/>
  <c r="G282" i="5"/>
  <c r="J283" i="2" s="1"/>
  <c r="G281" i="5"/>
  <c r="J282" i="2" s="1"/>
  <c r="G279" i="5"/>
  <c r="J280" i="2" s="1"/>
  <c r="G278" i="5"/>
  <c r="J279" i="2" s="1"/>
  <c r="G277" i="5"/>
  <c r="J278" i="2" s="1"/>
  <c r="G275" i="5"/>
  <c r="J276" i="2" s="1"/>
  <c r="G273" i="5"/>
  <c r="J274" i="2" s="1"/>
  <c r="G270" i="5"/>
  <c r="J271" i="2" s="1"/>
  <c r="G269" i="5"/>
  <c r="J270" i="2" s="1"/>
  <c r="G267" i="5"/>
  <c r="J268" i="2" s="1"/>
  <c r="G265" i="5"/>
  <c r="J266" i="2" s="1"/>
  <c r="G263" i="5"/>
  <c r="J264" i="2" s="1"/>
  <c r="G262" i="5"/>
  <c r="J263" i="2" s="1"/>
  <c r="G261" i="5"/>
  <c r="J262" i="2" s="1"/>
  <c r="G260" i="5"/>
  <c r="J261" i="2" s="1"/>
  <c r="G259" i="5"/>
  <c r="J260" i="2" s="1"/>
  <c r="G258" i="5"/>
  <c r="J259" i="2" s="1"/>
  <c r="G257" i="5"/>
  <c r="J258" i="2" s="1"/>
  <c r="G255" i="5"/>
  <c r="J256" i="2" s="1"/>
  <c r="G254" i="5"/>
  <c r="J255" i="2" s="1"/>
  <c r="G253" i="5"/>
  <c r="J254" i="2" s="1"/>
  <c r="G252" i="5"/>
  <c r="J253" i="2" s="1"/>
  <c r="G251" i="5"/>
  <c r="J252" i="2" s="1"/>
  <c r="G243" i="5"/>
  <c r="J244" i="2" s="1"/>
  <c r="G235" i="5"/>
  <c r="J236" i="2" s="1"/>
  <c r="G227" i="5"/>
  <c r="J228" i="2" s="1"/>
  <c r="G224" i="5"/>
  <c r="J225" i="2" s="1"/>
  <c r="G222" i="5"/>
  <c r="J223" i="2" s="1"/>
  <c r="G219" i="5"/>
  <c r="J220" i="2" s="1"/>
  <c r="G217" i="5"/>
  <c r="J218" i="2" s="1"/>
  <c r="G211" i="5"/>
  <c r="J212" i="2" s="1"/>
  <c r="G206" i="5"/>
  <c r="J207" i="2" s="1"/>
  <c r="G205" i="5"/>
  <c r="J206" i="2" s="1"/>
  <c r="G203" i="5"/>
  <c r="J204" i="2" s="1"/>
  <c r="G197" i="5"/>
  <c r="J198" i="2" s="1"/>
  <c r="G195" i="5"/>
  <c r="J196" i="2" s="1"/>
  <c r="G187" i="5"/>
  <c r="J188" i="2" s="1"/>
  <c r="G181" i="5"/>
  <c r="J182" i="2" s="1"/>
  <c r="G178" i="5"/>
  <c r="J179" i="2" s="1"/>
  <c r="G170" i="5"/>
  <c r="J171" i="2" s="1"/>
  <c r="G165" i="5"/>
  <c r="J166" i="2" s="1"/>
  <c r="G162" i="5"/>
  <c r="J163" i="2" s="1"/>
  <c r="G154" i="5"/>
  <c r="J155" i="2" s="1"/>
  <c r="G149" i="5"/>
  <c r="J150" i="2" s="1"/>
  <c r="G146" i="5"/>
  <c r="J147" i="2" s="1"/>
  <c r="D20" i="5"/>
  <c r="E20" i="5" s="1"/>
  <c r="H21" i="2" s="1"/>
  <c r="D19" i="5"/>
  <c r="D18" i="5"/>
  <c r="D14" i="5"/>
  <c r="D10" i="5"/>
  <c r="D498" i="5"/>
  <c r="D497" i="5"/>
  <c r="F497" i="5" s="1"/>
  <c r="I498" i="2" s="1"/>
  <c r="D496" i="5"/>
  <c r="F496" i="5" s="1"/>
  <c r="I497" i="2" s="1"/>
  <c r="D495" i="5"/>
  <c r="F495" i="5" s="1"/>
  <c r="I496" i="2" s="1"/>
  <c r="D494" i="5"/>
  <c r="F494" i="5" s="1"/>
  <c r="I495" i="2" s="1"/>
  <c r="D493" i="5"/>
  <c r="F493" i="5" s="1"/>
  <c r="I494" i="2" s="1"/>
  <c r="D492" i="5"/>
  <c r="F492" i="5" s="1"/>
  <c r="I493" i="2" s="1"/>
  <c r="D491" i="5"/>
  <c r="F491" i="5" s="1"/>
  <c r="I492" i="2" s="1"/>
  <c r="D490" i="5"/>
  <c r="F490" i="5" s="1"/>
  <c r="I491" i="2" s="1"/>
  <c r="D489" i="5"/>
  <c r="F489" i="5" s="1"/>
  <c r="I490" i="2" s="1"/>
  <c r="D488" i="5"/>
  <c r="F488" i="5" s="1"/>
  <c r="I489" i="2" s="1"/>
  <c r="D487" i="5"/>
  <c r="F487" i="5" s="1"/>
  <c r="I488" i="2" s="1"/>
  <c r="D486" i="5"/>
  <c r="F486" i="5" s="1"/>
  <c r="I487" i="2" s="1"/>
  <c r="D485" i="5"/>
  <c r="F485" i="5" s="1"/>
  <c r="I486" i="2" s="1"/>
  <c r="D484" i="5"/>
  <c r="F484" i="5" s="1"/>
  <c r="I485" i="2" s="1"/>
  <c r="D483" i="5"/>
  <c r="F483" i="5" s="1"/>
  <c r="I484" i="2" s="1"/>
  <c r="D482" i="5"/>
  <c r="F482" i="5" s="1"/>
  <c r="I483" i="2" s="1"/>
  <c r="D481" i="5"/>
  <c r="F481" i="5" s="1"/>
  <c r="I482" i="2" s="1"/>
  <c r="D480" i="5"/>
  <c r="F480" i="5" s="1"/>
  <c r="I481" i="2" s="1"/>
  <c r="D479" i="5"/>
  <c r="F479" i="5" s="1"/>
  <c r="I480" i="2" s="1"/>
  <c r="D478" i="5"/>
  <c r="F478" i="5" s="1"/>
  <c r="I479" i="2" s="1"/>
  <c r="D477" i="5"/>
  <c r="F477" i="5" s="1"/>
  <c r="I478" i="2" s="1"/>
  <c r="D476" i="5"/>
  <c r="F476" i="5" s="1"/>
  <c r="I477" i="2" s="1"/>
  <c r="D475" i="5"/>
  <c r="F475" i="5" s="1"/>
  <c r="I476" i="2" s="1"/>
  <c r="D474" i="5"/>
  <c r="F474" i="5" s="1"/>
  <c r="I475" i="2" s="1"/>
  <c r="D473" i="5"/>
  <c r="F473" i="5" s="1"/>
  <c r="I474" i="2" s="1"/>
  <c r="D472" i="5"/>
  <c r="F472" i="5" s="1"/>
  <c r="I473" i="2" s="1"/>
  <c r="D471" i="5"/>
  <c r="F471" i="5" s="1"/>
  <c r="I472" i="2" s="1"/>
  <c r="D470" i="5"/>
  <c r="F470" i="5" s="1"/>
  <c r="I471" i="2" s="1"/>
  <c r="D469" i="5"/>
  <c r="F469" i="5" s="1"/>
  <c r="I470" i="2" s="1"/>
  <c r="D468" i="5"/>
  <c r="F468" i="5" s="1"/>
  <c r="I469" i="2" s="1"/>
  <c r="D467" i="5"/>
  <c r="F467" i="5" s="1"/>
  <c r="I468" i="2" s="1"/>
  <c r="D466" i="5"/>
  <c r="F466" i="5" s="1"/>
  <c r="I467" i="2" s="1"/>
  <c r="D465" i="5"/>
  <c r="F465" i="5" s="1"/>
  <c r="I466" i="2" s="1"/>
  <c r="D464" i="5"/>
  <c r="F464" i="5" s="1"/>
  <c r="I465" i="2" s="1"/>
  <c r="D463" i="5"/>
  <c r="F463" i="5" s="1"/>
  <c r="I464" i="2" s="1"/>
  <c r="D462" i="5"/>
  <c r="E462" i="5" s="1"/>
  <c r="H463" i="2" s="1"/>
  <c r="D461" i="5"/>
  <c r="F461" i="5" s="1"/>
  <c r="I462" i="2" s="1"/>
  <c r="D460" i="5"/>
  <c r="F460" i="5" s="1"/>
  <c r="I461" i="2" s="1"/>
  <c r="D459" i="5"/>
  <c r="F459" i="5" s="1"/>
  <c r="I460" i="2" s="1"/>
  <c r="D458" i="5"/>
  <c r="I458" i="5" s="1"/>
  <c r="D457" i="5"/>
  <c r="F457" i="5" s="1"/>
  <c r="I458" i="2" s="1"/>
  <c r="D456" i="5"/>
  <c r="F456" i="5" s="1"/>
  <c r="I457" i="2" s="1"/>
  <c r="D455" i="5"/>
  <c r="F455" i="5" s="1"/>
  <c r="I456" i="2" s="1"/>
  <c r="D454" i="5"/>
  <c r="E454" i="5" s="1"/>
  <c r="H455" i="2" s="1"/>
  <c r="D453" i="5"/>
  <c r="F453" i="5" s="1"/>
  <c r="I454" i="2" s="1"/>
  <c r="D452" i="5"/>
  <c r="F452" i="5" s="1"/>
  <c r="I453" i="2" s="1"/>
  <c r="D450" i="5"/>
  <c r="G450" i="5" s="1"/>
  <c r="J451" i="2" s="1"/>
  <c r="F449" i="5"/>
  <c r="I450" i="2" s="1"/>
  <c r="D448" i="5"/>
  <c r="G448" i="5" s="1"/>
  <c r="J449" i="2" s="1"/>
  <c r="D446" i="5"/>
  <c r="G446" i="5" s="1"/>
  <c r="J447" i="2" s="1"/>
  <c r="D444" i="5"/>
  <c r="G444" i="5" s="1"/>
  <c r="J445" i="2" s="1"/>
  <c r="D442" i="5"/>
  <c r="G442" i="5" s="1"/>
  <c r="J443" i="2" s="1"/>
  <c r="F441" i="5"/>
  <c r="I442" i="2" s="1"/>
  <c r="D440" i="5"/>
  <c r="G440" i="5" s="1"/>
  <c r="J441" i="2" s="1"/>
  <c r="D438" i="5"/>
  <c r="G438" i="5" s="1"/>
  <c r="J439" i="2" s="1"/>
  <c r="D436" i="5"/>
  <c r="G436" i="5" s="1"/>
  <c r="J437" i="2" s="1"/>
  <c r="D434" i="5"/>
  <c r="G434" i="5" s="1"/>
  <c r="J435" i="2" s="1"/>
  <c r="F433" i="5"/>
  <c r="I434" i="2" s="1"/>
  <c r="D432" i="5"/>
  <c r="G432" i="5" s="1"/>
  <c r="J433" i="2" s="1"/>
  <c r="D430" i="5"/>
  <c r="G430" i="5" s="1"/>
  <c r="J431" i="2" s="1"/>
  <c r="D428" i="5"/>
  <c r="G428" i="5" s="1"/>
  <c r="J429" i="2" s="1"/>
  <c r="D426" i="5"/>
  <c r="G426" i="5" s="1"/>
  <c r="J427" i="2" s="1"/>
  <c r="F425" i="5"/>
  <c r="I426" i="2" s="1"/>
  <c r="D424" i="5"/>
  <c r="G424" i="5" s="1"/>
  <c r="J425" i="2" s="1"/>
  <c r="D422" i="5"/>
  <c r="G422" i="5" s="1"/>
  <c r="J423" i="2" s="1"/>
  <c r="D420" i="5"/>
  <c r="G420" i="5" s="1"/>
  <c r="J421" i="2" s="1"/>
  <c r="D418" i="5"/>
  <c r="G418" i="5" s="1"/>
  <c r="J419" i="2" s="1"/>
  <c r="F417" i="5"/>
  <c r="I418" i="2" s="1"/>
  <c r="D416" i="5"/>
  <c r="G416" i="5" s="1"/>
  <c r="J417" i="2" s="1"/>
  <c r="D414" i="5"/>
  <c r="G414" i="5" s="1"/>
  <c r="J415" i="2" s="1"/>
  <c r="D412" i="5"/>
  <c r="G412" i="5" s="1"/>
  <c r="J413" i="2" s="1"/>
  <c r="D410" i="5"/>
  <c r="G410" i="5" s="1"/>
  <c r="J411" i="2" s="1"/>
  <c r="F409" i="5"/>
  <c r="I410" i="2" s="1"/>
  <c r="D408" i="5"/>
  <c r="G408" i="5" s="1"/>
  <c r="J409" i="2" s="1"/>
  <c r="D406" i="5"/>
  <c r="G406" i="5" s="1"/>
  <c r="J407" i="2" s="1"/>
  <c r="D404" i="5"/>
  <c r="G404" i="5" s="1"/>
  <c r="J405" i="2" s="1"/>
  <c r="D402" i="5"/>
  <c r="G402" i="5" s="1"/>
  <c r="J403" i="2" s="1"/>
  <c r="F401" i="5"/>
  <c r="I402" i="2" s="1"/>
  <c r="D400" i="5"/>
  <c r="G400" i="5" s="1"/>
  <c r="J401" i="2" s="1"/>
  <c r="D398" i="5"/>
  <c r="G398" i="5" s="1"/>
  <c r="J399" i="2" s="1"/>
  <c r="D396" i="5"/>
  <c r="G396" i="5" s="1"/>
  <c r="J397" i="2" s="1"/>
  <c r="D394" i="5"/>
  <c r="G394" i="5" s="1"/>
  <c r="J395" i="2" s="1"/>
  <c r="F393" i="5"/>
  <c r="I394" i="2" s="1"/>
  <c r="D392" i="5"/>
  <c r="G392" i="5" s="1"/>
  <c r="J393" i="2" s="1"/>
  <c r="D390" i="5"/>
  <c r="G390" i="5" s="1"/>
  <c r="J391" i="2" s="1"/>
  <c r="D388" i="5"/>
  <c r="G388" i="5" s="1"/>
  <c r="J389" i="2" s="1"/>
  <c r="D386" i="5"/>
  <c r="G386" i="5" s="1"/>
  <c r="J387" i="2" s="1"/>
  <c r="F385" i="5"/>
  <c r="I386" i="2" s="1"/>
  <c r="D384" i="5"/>
  <c r="G384" i="5" s="1"/>
  <c r="J385" i="2" s="1"/>
  <c r="D382" i="5"/>
  <c r="G382" i="5" s="1"/>
  <c r="J383" i="2" s="1"/>
  <c r="D380" i="5"/>
  <c r="G380" i="5" s="1"/>
  <c r="J381" i="2" s="1"/>
  <c r="D378" i="5"/>
  <c r="G378" i="5" s="1"/>
  <c r="J379" i="2" s="1"/>
  <c r="F377" i="5"/>
  <c r="I378" i="2" s="1"/>
  <c r="D376" i="5"/>
  <c r="G376" i="5" s="1"/>
  <c r="J377" i="2" s="1"/>
  <c r="D374" i="5"/>
  <c r="G374" i="5" s="1"/>
  <c r="J375" i="2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I43" i="5" s="1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I35" i="5" s="1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I27" i="5" s="1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H499" i="2" s="1"/>
  <c r="E494" i="5"/>
  <c r="H495" i="2" s="1"/>
  <c r="E490" i="5"/>
  <c r="H491" i="2" s="1"/>
  <c r="E486" i="5"/>
  <c r="H487" i="2" s="1"/>
  <c r="E482" i="5"/>
  <c r="H483" i="2" s="1"/>
  <c r="E478" i="5"/>
  <c r="H479" i="2" s="1"/>
  <c r="E474" i="5"/>
  <c r="H475" i="2" s="1"/>
  <c r="E470" i="5"/>
  <c r="H471" i="2" s="1"/>
  <c r="E466" i="5"/>
  <c r="H467" i="2" s="1"/>
  <c r="Q243" i="4"/>
  <c r="Q239" i="4"/>
  <c r="Q235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L12" i="4"/>
  <c r="P12" i="4" s="1"/>
  <c r="K11" i="4"/>
  <c r="Q11" i="4" s="1"/>
  <c r="L10" i="4"/>
  <c r="P10" i="4" s="1"/>
  <c r="K9" i="4"/>
  <c r="L8" i="4"/>
  <c r="P8" i="4" s="1"/>
  <c r="K7" i="4"/>
  <c r="L6" i="4"/>
  <c r="Q4" i="4"/>
  <c r="I1001" i="5"/>
  <c r="I1000" i="5"/>
  <c r="I999" i="5"/>
  <c r="I998" i="5"/>
  <c r="I997" i="5"/>
  <c r="I996" i="5"/>
  <c r="I995" i="5"/>
  <c r="I994" i="5"/>
  <c r="I993" i="5"/>
  <c r="I992" i="5"/>
  <c r="I991" i="5"/>
  <c r="I990" i="5"/>
  <c r="I989" i="5"/>
  <c r="I988" i="5"/>
  <c r="I987" i="5"/>
  <c r="I986" i="5"/>
  <c r="I985" i="5"/>
  <c r="I984" i="5"/>
  <c r="I983" i="5"/>
  <c r="I982" i="5"/>
  <c r="I981" i="5"/>
  <c r="I980" i="5"/>
  <c r="I979" i="5"/>
  <c r="I978" i="5"/>
  <c r="I977" i="5"/>
  <c r="I976" i="5"/>
  <c r="I975" i="5"/>
  <c r="I974" i="5"/>
  <c r="I973" i="5"/>
  <c r="I972" i="5"/>
  <c r="I971" i="5"/>
  <c r="I970" i="5"/>
  <c r="I969" i="5"/>
  <c r="I968" i="5"/>
  <c r="I967" i="5"/>
  <c r="I966" i="5"/>
  <c r="I965" i="5"/>
  <c r="I964" i="5"/>
  <c r="I963" i="5"/>
  <c r="I962" i="5"/>
  <c r="I961" i="5"/>
  <c r="I960" i="5"/>
  <c r="I959" i="5"/>
  <c r="I958" i="5"/>
  <c r="I957" i="5"/>
  <c r="I956" i="5"/>
  <c r="I955" i="5"/>
  <c r="I954" i="5"/>
  <c r="I953" i="5"/>
  <c r="I952" i="5"/>
  <c r="I951" i="5"/>
  <c r="I950" i="5"/>
  <c r="I949" i="5"/>
  <c r="I948" i="5"/>
  <c r="I947" i="5"/>
  <c r="I946" i="5"/>
  <c r="I945" i="5"/>
  <c r="I944" i="5"/>
  <c r="I943" i="5"/>
  <c r="I942" i="5"/>
  <c r="I941" i="5"/>
  <c r="I940" i="5"/>
  <c r="E79" i="5"/>
  <c r="H80" i="2" s="1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4" i="5"/>
  <c r="I490" i="5"/>
  <c r="I486" i="5"/>
  <c r="I482" i="5"/>
  <c r="I478" i="5"/>
  <c r="I472" i="5"/>
  <c r="I468" i="5"/>
  <c r="I451" i="5"/>
  <c r="I443" i="5"/>
  <c r="I435" i="5"/>
  <c r="I427" i="5"/>
  <c r="I419" i="5"/>
  <c r="I411" i="5"/>
  <c r="I403" i="5"/>
  <c r="I395" i="5"/>
  <c r="I387" i="5"/>
  <c r="I379" i="5"/>
  <c r="I59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53" i="4"/>
  <c r="Q453" i="4" s="1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 s="1"/>
  <c r="K417" i="4"/>
  <c r="K413" i="4"/>
  <c r="Q413" i="4" s="1"/>
  <c r="K409" i="4"/>
  <c r="K405" i="4"/>
  <c r="Q405" i="4" s="1"/>
  <c r="K401" i="4"/>
  <c r="K397" i="4"/>
  <c r="Q397" i="4" s="1"/>
  <c r="K393" i="4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K511" i="4"/>
  <c r="K507" i="4"/>
  <c r="K505" i="4"/>
  <c r="K503" i="4"/>
  <c r="K499" i="4"/>
  <c r="K497" i="4"/>
  <c r="K495" i="4"/>
  <c r="K493" i="4"/>
  <c r="K491" i="4"/>
  <c r="Q491" i="4" s="1"/>
  <c r="K489" i="4"/>
  <c r="K487" i="4"/>
  <c r="Q487" i="4" s="1"/>
  <c r="K485" i="4"/>
  <c r="K483" i="4"/>
  <c r="Q483" i="4" s="1"/>
  <c r="K481" i="4"/>
  <c r="K479" i="4"/>
  <c r="K477" i="4"/>
  <c r="K475" i="4"/>
  <c r="Q475" i="4" s="1"/>
  <c r="K473" i="4"/>
  <c r="K471" i="4"/>
  <c r="Q471" i="4" s="1"/>
  <c r="K469" i="4"/>
  <c r="K467" i="4"/>
  <c r="K465" i="4"/>
  <c r="K463" i="4"/>
  <c r="Q463" i="4" s="1"/>
  <c r="K461" i="4"/>
  <c r="K459" i="4"/>
  <c r="Q459" i="4" s="1"/>
  <c r="L232" i="4"/>
  <c r="Q232" i="4" s="1"/>
  <c r="L228" i="4"/>
  <c r="L224" i="4"/>
  <c r="Q224" i="4" s="1"/>
  <c r="L220" i="4"/>
  <c r="L216" i="4"/>
  <c r="L212" i="4"/>
  <c r="L208" i="4"/>
  <c r="L334" i="4"/>
  <c r="L332" i="4"/>
  <c r="L330" i="4"/>
  <c r="L328" i="4"/>
  <c r="L326" i="4"/>
  <c r="L324" i="4"/>
  <c r="Q324" i="4" s="1"/>
  <c r="L322" i="4"/>
  <c r="L320" i="4"/>
  <c r="L318" i="4"/>
  <c r="L316" i="4"/>
  <c r="L314" i="4"/>
  <c r="L312" i="4"/>
  <c r="L310" i="4"/>
  <c r="L308" i="4"/>
  <c r="Q308" i="4" s="1"/>
  <c r="L306" i="4"/>
  <c r="L304" i="4"/>
  <c r="L302" i="4"/>
  <c r="L300" i="4"/>
  <c r="L298" i="4"/>
  <c r="L296" i="4"/>
  <c r="L294" i="4"/>
  <c r="L292" i="4"/>
  <c r="Q292" i="4" s="1"/>
  <c r="L290" i="4"/>
  <c r="L288" i="4"/>
  <c r="L286" i="4"/>
  <c r="L284" i="4"/>
  <c r="L282" i="4"/>
  <c r="L280" i="4"/>
  <c r="L278" i="4"/>
  <c r="L276" i="4"/>
  <c r="Q276" i="4" s="1"/>
  <c r="L274" i="4"/>
  <c r="L272" i="4"/>
  <c r="L270" i="4"/>
  <c r="L268" i="4"/>
  <c r="L266" i="4"/>
  <c r="L264" i="4"/>
  <c r="L262" i="4"/>
  <c r="L260" i="4"/>
  <c r="Q260" i="4" s="1"/>
  <c r="L258" i="4"/>
  <c r="L256" i="4"/>
  <c r="L254" i="4"/>
  <c r="L252" i="4"/>
  <c r="L250" i="4"/>
  <c r="L248" i="4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N104" i="4" s="1"/>
  <c r="R104" i="4" s="1"/>
  <c r="L100" i="4"/>
  <c r="L96" i="4"/>
  <c r="L92" i="4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L158" i="4"/>
  <c r="L156" i="4"/>
  <c r="Q156" i="4" s="1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Q88" i="4" s="1"/>
  <c r="L86" i="4"/>
  <c r="L84" i="4"/>
  <c r="L82" i="4"/>
  <c r="L80" i="4"/>
  <c r="Q80" i="4" s="1"/>
  <c r="L78" i="4"/>
  <c r="L76" i="4"/>
  <c r="L74" i="4"/>
  <c r="L72" i="4"/>
  <c r="Q72" i="4" s="1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 s="1"/>
  <c r="M993" i="4"/>
  <c r="M991" i="4"/>
  <c r="P991" i="4" s="1"/>
  <c r="M989" i="4"/>
  <c r="M987" i="4"/>
  <c r="M985" i="4"/>
  <c r="M983" i="4"/>
  <c r="M981" i="4"/>
  <c r="M979" i="4"/>
  <c r="P979" i="4" s="1"/>
  <c r="M977" i="4"/>
  <c r="M975" i="4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P552" i="4"/>
  <c r="L549" i="4"/>
  <c r="N548" i="4"/>
  <c r="P548" i="4"/>
  <c r="L545" i="4"/>
  <c r="N544" i="4"/>
  <c r="P544" i="4"/>
  <c r="L541" i="4"/>
  <c r="N540" i="4"/>
  <c r="P540" i="4"/>
  <c r="L537" i="4"/>
  <c r="N536" i="4"/>
  <c r="P536" i="4"/>
  <c r="L533" i="4"/>
  <c r="N532" i="4"/>
  <c r="P532" i="4"/>
  <c r="L529" i="4"/>
  <c r="N528" i="4"/>
  <c r="R528" i="4" s="1"/>
  <c r="P528" i="4"/>
  <c r="L525" i="4"/>
  <c r="N524" i="4"/>
  <c r="P524" i="4"/>
  <c r="L521" i="4"/>
  <c r="N520" i="4"/>
  <c r="P520" i="4"/>
  <c r="L517" i="4"/>
  <c r="N516" i="4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N969" i="4"/>
  <c r="P969" i="4"/>
  <c r="N967" i="4"/>
  <c r="P967" i="4"/>
  <c r="N965" i="4"/>
  <c r="R965" i="4" s="1"/>
  <c r="P965" i="4"/>
  <c r="N963" i="4"/>
  <c r="T963" i="4" s="1"/>
  <c r="N959" i="4"/>
  <c r="P959" i="4"/>
  <c r="N957" i="4"/>
  <c r="R957" i="4" s="1"/>
  <c r="P957" i="4"/>
  <c r="N953" i="4"/>
  <c r="R953" i="4" s="1"/>
  <c r="P953" i="4"/>
  <c r="N951" i="4"/>
  <c r="T951" i="4" s="1"/>
  <c r="P951" i="4"/>
  <c r="N949" i="4"/>
  <c r="R949" i="4" s="1"/>
  <c r="P949" i="4"/>
  <c r="N945" i="4"/>
  <c r="P945" i="4"/>
  <c r="N943" i="4"/>
  <c r="P943" i="4"/>
  <c r="N937" i="4"/>
  <c r="R937" i="4" s="1"/>
  <c r="P937" i="4"/>
  <c r="N935" i="4"/>
  <c r="P935" i="4"/>
  <c r="N933" i="4"/>
  <c r="R933" i="4" s="1"/>
  <c r="P933" i="4"/>
  <c r="N929" i="4"/>
  <c r="P929" i="4"/>
  <c r="N927" i="4"/>
  <c r="T927" i="4" s="1"/>
  <c r="P927" i="4"/>
  <c r="N925" i="4"/>
  <c r="R925" i="4" s="1"/>
  <c r="P925" i="4"/>
  <c r="N923" i="4"/>
  <c r="P923" i="4"/>
  <c r="L555" i="4"/>
  <c r="N554" i="4"/>
  <c r="R554" i="4" s="1"/>
  <c r="P554" i="4"/>
  <c r="L551" i="4"/>
  <c r="N550" i="4"/>
  <c r="P550" i="4"/>
  <c r="L547" i="4"/>
  <c r="N546" i="4"/>
  <c r="P546" i="4"/>
  <c r="L543" i="4"/>
  <c r="N542" i="4"/>
  <c r="P542" i="4"/>
  <c r="L539" i="4"/>
  <c r="N538" i="4"/>
  <c r="R538" i="4" s="1"/>
  <c r="P538" i="4"/>
  <c r="L535" i="4"/>
  <c r="N534" i="4"/>
  <c r="P534" i="4"/>
  <c r="L531" i="4"/>
  <c r="N530" i="4"/>
  <c r="T530" i="4" s="1"/>
  <c r="P530" i="4"/>
  <c r="L527" i="4"/>
  <c r="N526" i="4"/>
  <c r="P526" i="4"/>
  <c r="L523" i="4"/>
  <c r="N522" i="4"/>
  <c r="P522" i="4"/>
  <c r="L519" i="4"/>
  <c r="N518" i="4"/>
  <c r="P518" i="4"/>
  <c r="L515" i="4"/>
  <c r="T965" i="4"/>
  <c r="P512" i="4"/>
  <c r="N512" i="4"/>
  <c r="P510" i="4"/>
  <c r="N510" i="4"/>
  <c r="P508" i="4"/>
  <c r="N508" i="4"/>
  <c r="P506" i="4"/>
  <c r="N506" i="4"/>
  <c r="P504" i="4"/>
  <c r="N504" i="4"/>
  <c r="P502" i="4"/>
  <c r="N502" i="4"/>
  <c r="P500" i="4"/>
  <c r="N500" i="4"/>
  <c r="P498" i="4"/>
  <c r="N498" i="4"/>
  <c r="P496" i="4"/>
  <c r="N496" i="4"/>
  <c r="P494" i="4"/>
  <c r="N494" i="4"/>
  <c r="P492" i="4"/>
  <c r="N492" i="4"/>
  <c r="P490" i="4"/>
  <c r="N490" i="4"/>
  <c r="P488" i="4"/>
  <c r="N488" i="4"/>
  <c r="P486" i="4"/>
  <c r="N486" i="4"/>
  <c r="P484" i="4"/>
  <c r="N484" i="4"/>
  <c r="P482" i="4"/>
  <c r="N482" i="4"/>
  <c r="P480" i="4"/>
  <c r="N480" i="4"/>
  <c r="Q479" i="4"/>
  <c r="P478" i="4"/>
  <c r="N478" i="4"/>
  <c r="P476" i="4"/>
  <c r="N476" i="4"/>
  <c r="P474" i="4"/>
  <c r="N474" i="4"/>
  <c r="P472" i="4"/>
  <c r="N472" i="4"/>
  <c r="P470" i="4"/>
  <c r="N470" i="4"/>
  <c r="P468" i="4"/>
  <c r="N468" i="4"/>
  <c r="Q467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P379" i="4"/>
  <c r="N377" i="4"/>
  <c r="R377" i="4" s="1"/>
  <c r="P377" i="4"/>
  <c r="N375" i="4"/>
  <c r="P375" i="4"/>
  <c r="N373" i="4"/>
  <c r="P373" i="4"/>
  <c r="N371" i="4"/>
  <c r="P371" i="4"/>
  <c r="N369" i="4"/>
  <c r="R369" i="4" s="1"/>
  <c r="P369" i="4"/>
  <c r="N367" i="4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P355" i="4"/>
  <c r="N355" i="4"/>
  <c r="P353" i="4"/>
  <c r="N353" i="4"/>
  <c r="P351" i="4"/>
  <c r="N351" i="4"/>
  <c r="R351" i="4" s="1"/>
  <c r="P349" i="4"/>
  <c r="N349" i="4"/>
  <c r="P347" i="4"/>
  <c r="N347" i="4"/>
  <c r="P345" i="4"/>
  <c r="N345" i="4"/>
  <c r="P343" i="4"/>
  <c r="N343" i="4"/>
  <c r="R343" i="4" s="1"/>
  <c r="P341" i="4"/>
  <c r="N341" i="4"/>
  <c r="P339" i="4"/>
  <c r="N339" i="4"/>
  <c r="P337" i="4"/>
  <c r="N337" i="4"/>
  <c r="P335" i="4"/>
  <c r="N335" i="4"/>
  <c r="R335" i="4" s="1"/>
  <c r="P333" i="4"/>
  <c r="N333" i="4"/>
  <c r="P331" i="4"/>
  <c r="N331" i="4"/>
  <c r="P329" i="4"/>
  <c r="N329" i="4"/>
  <c r="P327" i="4"/>
  <c r="N327" i="4"/>
  <c r="R327" i="4" s="1"/>
  <c r="P325" i="4"/>
  <c r="N325" i="4"/>
  <c r="P323" i="4"/>
  <c r="N323" i="4"/>
  <c r="P321" i="4"/>
  <c r="N321" i="4"/>
  <c r="P319" i="4"/>
  <c r="N319" i="4"/>
  <c r="R319" i="4" s="1"/>
  <c r="P317" i="4"/>
  <c r="N317" i="4"/>
  <c r="P315" i="4"/>
  <c r="N315" i="4"/>
  <c r="P313" i="4"/>
  <c r="N313" i="4"/>
  <c r="P311" i="4"/>
  <c r="N311" i="4"/>
  <c r="R311" i="4" s="1"/>
  <c r="P309" i="4"/>
  <c r="N309" i="4"/>
  <c r="P307" i="4"/>
  <c r="N307" i="4"/>
  <c r="P305" i="4"/>
  <c r="N305" i="4"/>
  <c r="P303" i="4"/>
  <c r="N303" i="4"/>
  <c r="R303" i="4" s="1"/>
  <c r="P301" i="4"/>
  <c r="N301" i="4"/>
  <c r="P299" i="4"/>
  <c r="N299" i="4"/>
  <c r="P297" i="4"/>
  <c r="N297" i="4"/>
  <c r="P295" i="4"/>
  <c r="N295" i="4"/>
  <c r="R295" i="4" s="1"/>
  <c r="P293" i="4"/>
  <c r="N293" i="4"/>
  <c r="P291" i="4"/>
  <c r="N291" i="4"/>
  <c r="P289" i="4"/>
  <c r="N289" i="4"/>
  <c r="P287" i="4"/>
  <c r="N287" i="4"/>
  <c r="R287" i="4" s="1"/>
  <c r="P285" i="4"/>
  <c r="N285" i="4"/>
  <c r="P283" i="4"/>
  <c r="N283" i="4"/>
  <c r="P281" i="4"/>
  <c r="N281" i="4"/>
  <c r="P279" i="4"/>
  <c r="N279" i="4"/>
  <c r="R279" i="4" s="1"/>
  <c r="P277" i="4"/>
  <c r="N277" i="4"/>
  <c r="P275" i="4"/>
  <c r="N275" i="4"/>
  <c r="P273" i="4"/>
  <c r="N273" i="4"/>
  <c r="P271" i="4"/>
  <c r="N271" i="4"/>
  <c r="R271" i="4" s="1"/>
  <c r="P269" i="4"/>
  <c r="N269" i="4"/>
  <c r="P267" i="4"/>
  <c r="N267" i="4"/>
  <c r="P265" i="4"/>
  <c r="N265" i="4"/>
  <c r="P263" i="4"/>
  <c r="N263" i="4"/>
  <c r="R263" i="4" s="1"/>
  <c r="P261" i="4"/>
  <c r="N261" i="4"/>
  <c r="P259" i="4"/>
  <c r="N259" i="4"/>
  <c r="P257" i="4"/>
  <c r="N257" i="4"/>
  <c r="P255" i="4"/>
  <c r="N255" i="4"/>
  <c r="R255" i="4" s="1"/>
  <c r="P253" i="4"/>
  <c r="N253" i="4"/>
  <c r="P251" i="4"/>
  <c r="N251" i="4"/>
  <c r="P249" i="4"/>
  <c r="N249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P233" i="4"/>
  <c r="N233" i="4"/>
  <c r="P231" i="4"/>
  <c r="N231" i="4"/>
  <c r="R231" i="4" s="1"/>
  <c r="P229" i="4"/>
  <c r="N229" i="4"/>
  <c r="Q228" i="4"/>
  <c r="P227" i="4"/>
  <c r="N227" i="4"/>
  <c r="R227" i="4" s="1"/>
  <c r="P225" i="4"/>
  <c r="N225" i="4"/>
  <c r="P223" i="4"/>
  <c r="N223" i="4"/>
  <c r="R223" i="4" s="1"/>
  <c r="P221" i="4"/>
  <c r="N221" i="4"/>
  <c r="T221" i="4" s="1"/>
  <c r="P219" i="4"/>
  <c r="N219" i="4"/>
  <c r="R219" i="4" s="1"/>
  <c r="P217" i="4"/>
  <c r="N217" i="4"/>
  <c r="P215" i="4"/>
  <c r="N215" i="4"/>
  <c r="R215" i="4" s="1"/>
  <c r="P213" i="4"/>
  <c r="N213" i="4"/>
  <c r="P211" i="4"/>
  <c r="N211" i="4"/>
  <c r="R211" i="4" s="1"/>
  <c r="P209" i="4"/>
  <c r="N209" i="4"/>
  <c r="P207" i="4"/>
  <c r="N207" i="4"/>
  <c r="R207" i="4" s="1"/>
  <c r="P205" i="4"/>
  <c r="N205" i="4"/>
  <c r="T205" i="4" s="1"/>
  <c r="P203" i="4"/>
  <c r="N203" i="4"/>
  <c r="R203" i="4" s="1"/>
  <c r="P201" i="4"/>
  <c r="N201" i="4"/>
  <c r="P199" i="4"/>
  <c r="N199" i="4"/>
  <c r="R199" i="4" s="1"/>
  <c r="P197" i="4"/>
  <c r="N197" i="4"/>
  <c r="P195" i="4"/>
  <c r="N195" i="4"/>
  <c r="R195" i="4" s="1"/>
  <c r="P193" i="4"/>
  <c r="N193" i="4"/>
  <c r="P191" i="4"/>
  <c r="N191" i="4"/>
  <c r="R191" i="4" s="1"/>
  <c r="P189" i="4"/>
  <c r="N189" i="4"/>
  <c r="P187" i="4"/>
  <c r="N187" i="4"/>
  <c r="R187" i="4" s="1"/>
  <c r="P185" i="4"/>
  <c r="N185" i="4"/>
  <c r="P183" i="4"/>
  <c r="N183" i="4"/>
  <c r="R183" i="4" s="1"/>
  <c r="P181" i="4"/>
  <c r="N181" i="4"/>
  <c r="T181" i="4" s="1"/>
  <c r="P179" i="4"/>
  <c r="N179" i="4"/>
  <c r="R179" i="4" s="1"/>
  <c r="P177" i="4"/>
  <c r="N177" i="4"/>
  <c r="P175" i="4"/>
  <c r="N175" i="4"/>
  <c r="R175" i="4" s="1"/>
  <c r="P173" i="4"/>
  <c r="N173" i="4"/>
  <c r="T173" i="4" s="1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P145" i="4"/>
  <c r="N145" i="4"/>
  <c r="R145" i="4" s="1"/>
  <c r="P143" i="4"/>
  <c r="N143" i="4"/>
  <c r="P141" i="4"/>
  <c r="N141" i="4"/>
  <c r="R141" i="4" s="1"/>
  <c r="P139" i="4"/>
  <c r="N139" i="4"/>
  <c r="P137" i="4"/>
  <c r="N137" i="4"/>
  <c r="R137" i="4" s="1"/>
  <c r="P135" i="4"/>
  <c r="N135" i="4"/>
  <c r="P133" i="4"/>
  <c r="N133" i="4"/>
  <c r="R133" i="4" s="1"/>
  <c r="P131" i="4"/>
  <c r="N131" i="4"/>
  <c r="P129" i="4"/>
  <c r="N129" i="4"/>
  <c r="R129" i="4" s="1"/>
  <c r="P127" i="4"/>
  <c r="N127" i="4"/>
  <c r="P125" i="4"/>
  <c r="N125" i="4"/>
  <c r="R125" i="4" s="1"/>
  <c r="P123" i="4"/>
  <c r="N123" i="4"/>
  <c r="P121" i="4"/>
  <c r="N121" i="4"/>
  <c r="R121" i="4" s="1"/>
  <c r="P119" i="4"/>
  <c r="N119" i="4"/>
  <c r="T119" i="4" s="1"/>
  <c r="P117" i="4"/>
  <c r="N117" i="4"/>
  <c r="R117" i="4" s="1"/>
  <c r="P115" i="4"/>
  <c r="N115" i="4"/>
  <c r="P113" i="4"/>
  <c r="N113" i="4"/>
  <c r="R113" i="4" s="1"/>
  <c r="L110" i="4"/>
  <c r="L108" i="4"/>
  <c r="L106" i="4"/>
  <c r="N111" i="4"/>
  <c r="T111" i="4" s="1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P99" i="4"/>
  <c r="N99" i="4"/>
  <c r="P97" i="4"/>
  <c r="N97" i="4"/>
  <c r="R97" i="4" s="1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P56" i="4"/>
  <c r="N56" i="4"/>
  <c r="P54" i="4"/>
  <c r="N54" i="4"/>
  <c r="P52" i="4"/>
  <c r="N52" i="4"/>
  <c r="R52" i="4" s="1"/>
  <c r="P50" i="4"/>
  <c r="N50" i="4"/>
  <c r="T50" i="4" s="1"/>
  <c r="P48" i="4"/>
  <c r="N48" i="4"/>
  <c r="P46" i="4"/>
  <c r="N46" i="4"/>
  <c r="P44" i="4"/>
  <c r="N44" i="4"/>
  <c r="R44" i="4" s="1"/>
  <c r="N19" i="4"/>
  <c r="P19" i="4"/>
  <c r="P37" i="4"/>
  <c r="N37" i="4"/>
  <c r="P35" i="4"/>
  <c r="N35" i="4"/>
  <c r="P33" i="4"/>
  <c r="N33" i="4"/>
  <c r="P31" i="4"/>
  <c r="N31" i="4"/>
  <c r="P29" i="4"/>
  <c r="N29" i="4"/>
  <c r="P27" i="4"/>
  <c r="N27" i="4"/>
  <c r="P25" i="4"/>
  <c r="N25" i="4"/>
  <c r="P23" i="4"/>
  <c r="N23" i="4"/>
  <c r="T23" i="4" s="1"/>
  <c r="P21" i="4"/>
  <c r="N21" i="4"/>
  <c r="L20" i="4"/>
  <c r="K3" i="3"/>
  <c r="D4" i="3"/>
  <c r="F568" i="2" l="1"/>
  <c r="G568" i="2"/>
  <c r="E568" i="2"/>
  <c r="E601" i="2"/>
  <c r="G601" i="2"/>
  <c r="F601" i="2"/>
  <c r="E555" i="2"/>
  <c r="G555" i="2"/>
  <c r="F555" i="2"/>
  <c r="E571" i="2"/>
  <c r="G571" i="2"/>
  <c r="F571" i="2"/>
  <c r="E587" i="2"/>
  <c r="G587" i="2"/>
  <c r="F587" i="2"/>
  <c r="E501" i="2"/>
  <c r="G501" i="2"/>
  <c r="F501" i="2"/>
  <c r="E505" i="2"/>
  <c r="G505" i="2"/>
  <c r="F505" i="2"/>
  <c r="E509" i="2"/>
  <c r="G509" i="2"/>
  <c r="F509" i="2"/>
  <c r="E513" i="2"/>
  <c r="G513" i="2"/>
  <c r="F513" i="2"/>
  <c r="E563" i="2"/>
  <c r="G563" i="2"/>
  <c r="F563" i="2"/>
  <c r="E579" i="2"/>
  <c r="G579" i="2"/>
  <c r="F579" i="2"/>
  <c r="F479" i="2"/>
  <c r="G479" i="2"/>
  <c r="E479" i="2"/>
  <c r="E483" i="2"/>
  <c r="G483" i="2"/>
  <c r="F483" i="2"/>
  <c r="E487" i="2"/>
  <c r="G487" i="2"/>
  <c r="F487" i="2"/>
  <c r="E491" i="2"/>
  <c r="G491" i="2"/>
  <c r="F491" i="2"/>
  <c r="E495" i="2"/>
  <c r="G495" i="2"/>
  <c r="F495" i="2"/>
  <c r="F516" i="2"/>
  <c r="E516" i="2"/>
  <c r="G516" i="2"/>
  <c r="F518" i="2"/>
  <c r="E518" i="2"/>
  <c r="G518" i="2"/>
  <c r="E531" i="2"/>
  <c r="G531" i="2"/>
  <c r="F531" i="2"/>
  <c r="E547" i="2"/>
  <c r="G547" i="2"/>
  <c r="F547" i="2"/>
  <c r="E557" i="2"/>
  <c r="G557" i="2"/>
  <c r="F557" i="2"/>
  <c r="E581" i="2"/>
  <c r="G581" i="2"/>
  <c r="F581" i="2"/>
  <c r="E589" i="2"/>
  <c r="G589" i="2"/>
  <c r="F589" i="2"/>
  <c r="E523" i="2"/>
  <c r="G523" i="2"/>
  <c r="F523" i="2"/>
  <c r="F556" i="5"/>
  <c r="I557" i="2" s="1"/>
  <c r="F588" i="5"/>
  <c r="I589" i="2" s="1"/>
  <c r="E609" i="2"/>
  <c r="G609" i="2"/>
  <c r="F609" i="2"/>
  <c r="E613" i="2"/>
  <c r="G613" i="2"/>
  <c r="F613" i="2"/>
  <c r="F556" i="2"/>
  <c r="G556" i="2"/>
  <c r="E556" i="2"/>
  <c r="F572" i="2"/>
  <c r="G572" i="2"/>
  <c r="E572" i="2"/>
  <c r="F588" i="2"/>
  <c r="G588" i="2"/>
  <c r="E588" i="2"/>
  <c r="F600" i="5"/>
  <c r="I601" i="2" s="1"/>
  <c r="E607" i="2"/>
  <c r="G607" i="2"/>
  <c r="F607" i="2"/>
  <c r="E623" i="2"/>
  <c r="G623" i="2"/>
  <c r="F623" i="2"/>
  <c r="E503" i="2"/>
  <c r="G503" i="2"/>
  <c r="F503" i="2"/>
  <c r="E507" i="2"/>
  <c r="G507" i="2"/>
  <c r="F507" i="2"/>
  <c r="E511" i="2"/>
  <c r="G511" i="2"/>
  <c r="F511" i="2"/>
  <c r="F584" i="2"/>
  <c r="G584" i="2"/>
  <c r="E584" i="2"/>
  <c r="E617" i="2"/>
  <c r="G617" i="2"/>
  <c r="F617" i="2"/>
  <c r="F520" i="2"/>
  <c r="E520" i="2"/>
  <c r="G520" i="2"/>
  <c r="F524" i="2"/>
  <c r="G524" i="2"/>
  <c r="E524" i="2"/>
  <c r="F528" i="2"/>
  <c r="G528" i="2"/>
  <c r="E528" i="2"/>
  <c r="F532" i="2"/>
  <c r="G532" i="2"/>
  <c r="E532" i="2"/>
  <c r="F536" i="2"/>
  <c r="G536" i="2"/>
  <c r="E536" i="2"/>
  <c r="F540" i="2"/>
  <c r="G540" i="2"/>
  <c r="E540" i="2"/>
  <c r="F544" i="2"/>
  <c r="G544" i="2"/>
  <c r="E544" i="2"/>
  <c r="F548" i="2"/>
  <c r="G548" i="2"/>
  <c r="E548" i="2"/>
  <c r="F552" i="2"/>
  <c r="G552" i="2"/>
  <c r="E552" i="2"/>
  <c r="F558" i="2"/>
  <c r="E558" i="2"/>
  <c r="G558" i="2"/>
  <c r="F566" i="2"/>
  <c r="E566" i="2"/>
  <c r="G566" i="2"/>
  <c r="F574" i="2"/>
  <c r="E574" i="2"/>
  <c r="G574" i="2"/>
  <c r="F582" i="2"/>
  <c r="E582" i="2"/>
  <c r="G582" i="2"/>
  <c r="F590" i="2"/>
  <c r="E590" i="2"/>
  <c r="G590" i="2"/>
  <c r="F596" i="2"/>
  <c r="G596" i="2"/>
  <c r="E596" i="2"/>
  <c r="F600" i="2"/>
  <c r="G600" i="2"/>
  <c r="E600" i="2"/>
  <c r="F604" i="2"/>
  <c r="G604" i="2"/>
  <c r="E604" i="2"/>
  <c r="F608" i="2"/>
  <c r="G608" i="2"/>
  <c r="E608" i="2"/>
  <c r="F612" i="2"/>
  <c r="G612" i="2"/>
  <c r="E612" i="2"/>
  <c r="F616" i="2"/>
  <c r="G616" i="2"/>
  <c r="E616" i="2"/>
  <c r="F620" i="2"/>
  <c r="G620" i="2"/>
  <c r="E620" i="2"/>
  <c r="F624" i="2"/>
  <c r="G624" i="2"/>
  <c r="E624" i="2"/>
  <c r="F628" i="2"/>
  <c r="G628" i="2"/>
  <c r="E628" i="2"/>
  <c r="T520" i="4"/>
  <c r="T552" i="4"/>
  <c r="Q481" i="4"/>
  <c r="T481" i="4" s="1"/>
  <c r="Q489" i="4"/>
  <c r="Q507" i="4"/>
  <c r="I476" i="5"/>
  <c r="I480" i="5"/>
  <c r="I484" i="5"/>
  <c r="I488" i="5"/>
  <c r="I492" i="5"/>
  <c r="I496" i="5"/>
  <c r="E476" i="5"/>
  <c r="H477" i="2" s="1"/>
  <c r="E480" i="5"/>
  <c r="H481" i="2" s="1"/>
  <c r="E484" i="5"/>
  <c r="H485" i="2" s="1"/>
  <c r="E488" i="5"/>
  <c r="H489" i="2" s="1"/>
  <c r="E492" i="5"/>
  <c r="H493" i="2" s="1"/>
  <c r="E496" i="5"/>
  <c r="H497" i="2" s="1"/>
  <c r="G500" i="5"/>
  <c r="J501" i="2" s="1"/>
  <c r="G504" i="5"/>
  <c r="J505" i="2" s="1"/>
  <c r="G508" i="5"/>
  <c r="J509" i="2" s="1"/>
  <c r="G512" i="5"/>
  <c r="J513" i="2" s="1"/>
  <c r="E519" i="5"/>
  <c r="H520" i="2" s="1"/>
  <c r="G523" i="5"/>
  <c r="J524" i="2" s="1"/>
  <c r="E527" i="5"/>
  <c r="H528" i="2" s="1"/>
  <c r="G530" i="5"/>
  <c r="J531" i="2" s="1"/>
  <c r="G531" i="5"/>
  <c r="J532" i="2" s="1"/>
  <c r="E535" i="5"/>
  <c r="H536" i="2" s="1"/>
  <c r="G539" i="5"/>
  <c r="J540" i="2" s="1"/>
  <c r="E543" i="5"/>
  <c r="H544" i="2" s="1"/>
  <c r="G546" i="5"/>
  <c r="J547" i="2" s="1"/>
  <c r="G547" i="5"/>
  <c r="J548" i="2" s="1"/>
  <c r="E551" i="5"/>
  <c r="H552" i="2" s="1"/>
  <c r="G554" i="5"/>
  <c r="J555" i="2" s="1"/>
  <c r="G555" i="5"/>
  <c r="J556" i="2" s="1"/>
  <c r="G556" i="5"/>
  <c r="J557" i="2" s="1"/>
  <c r="G557" i="5"/>
  <c r="J558" i="2" s="1"/>
  <c r="G558" i="5"/>
  <c r="J559" i="2" s="1"/>
  <c r="G560" i="5"/>
  <c r="J561" i="2" s="1"/>
  <c r="E562" i="5"/>
  <c r="H563" i="2" s="1"/>
  <c r="G565" i="5"/>
  <c r="J566" i="2" s="1"/>
  <c r="E567" i="5"/>
  <c r="H568" i="2" s="1"/>
  <c r="G570" i="5"/>
  <c r="J571" i="2" s="1"/>
  <c r="G571" i="5"/>
  <c r="J572" i="2" s="1"/>
  <c r="G573" i="5"/>
  <c r="J574" i="2" s="1"/>
  <c r="E578" i="5"/>
  <c r="H579" i="2" s="1"/>
  <c r="G580" i="5"/>
  <c r="J581" i="2" s="1"/>
  <c r="G581" i="5"/>
  <c r="J582" i="2" s="1"/>
  <c r="G586" i="5"/>
  <c r="J587" i="2" s="1"/>
  <c r="G587" i="5"/>
  <c r="J588" i="2" s="1"/>
  <c r="G588" i="5"/>
  <c r="J589" i="2" s="1"/>
  <c r="G589" i="5"/>
  <c r="J590" i="2" s="1"/>
  <c r="G590" i="5"/>
  <c r="J591" i="2" s="1"/>
  <c r="E595" i="5"/>
  <c r="H596" i="2" s="1"/>
  <c r="G599" i="5"/>
  <c r="J600" i="2" s="1"/>
  <c r="G600" i="5"/>
  <c r="J601" i="2" s="1"/>
  <c r="G602" i="5"/>
  <c r="J603" i="2" s="1"/>
  <c r="E603" i="5"/>
  <c r="H604" i="2" s="1"/>
  <c r="G606" i="5"/>
  <c r="J607" i="2" s="1"/>
  <c r="G607" i="5"/>
  <c r="J608" i="2" s="1"/>
  <c r="G608" i="5"/>
  <c r="J609" i="2" s="1"/>
  <c r="E611" i="5"/>
  <c r="H612" i="2" s="1"/>
  <c r="G615" i="5"/>
  <c r="J616" i="2" s="1"/>
  <c r="E619" i="5"/>
  <c r="H620" i="2" s="1"/>
  <c r="G622" i="5"/>
  <c r="J623" i="2" s="1"/>
  <c r="G623" i="5"/>
  <c r="J624" i="2" s="1"/>
  <c r="E627" i="5"/>
  <c r="H628" i="2" s="1"/>
  <c r="E515" i="2"/>
  <c r="G515" i="2"/>
  <c r="F515" i="2"/>
  <c r="E517" i="2"/>
  <c r="G517" i="2"/>
  <c r="F517" i="2"/>
  <c r="F499" i="5"/>
  <c r="I500" i="2" s="1"/>
  <c r="F503" i="5"/>
  <c r="I504" i="2" s="1"/>
  <c r="F507" i="5"/>
  <c r="I508" i="2" s="1"/>
  <c r="F511" i="5"/>
  <c r="I512" i="2" s="1"/>
  <c r="I499" i="5"/>
  <c r="F502" i="2"/>
  <c r="E502" i="2"/>
  <c r="G502" i="2"/>
  <c r="I503" i="5"/>
  <c r="F506" i="2"/>
  <c r="E506" i="2"/>
  <c r="G506" i="2"/>
  <c r="I507" i="5"/>
  <c r="F510" i="2"/>
  <c r="E510" i="2"/>
  <c r="G510" i="2"/>
  <c r="I511" i="5"/>
  <c r="F514" i="2"/>
  <c r="E514" i="2"/>
  <c r="G514" i="2"/>
  <c r="E525" i="2"/>
  <c r="G525" i="2"/>
  <c r="F525" i="2"/>
  <c r="E533" i="2"/>
  <c r="G533" i="2"/>
  <c r="F533" i="2"/>
  <c r="E541" i="2"/>
  <c r="G541" i="2"/>
  <c r="F541" i="2"/>
  <c r="E549" i="2"/>
  <c r="G549" i="2"/>
  <c r="F549" i="2"/>
  <c r="F555" i="5"/>
  <c r="I556" i="2" s="1"/>
  <c r="F562" i="5"/>
  <c r="I563" i="2" s="1"/>
  <c r="E565" i="2"/>
  <c r="G565" i="2"/>
  <c r="F565" i="2"/>
  <c r="F567" i="5"/>
  <c r="I568" i="2" s="1"/>
  <c r="F570" i="5"/>
  <c r="I571" i="2" s="1"/>
  <c r="E573" i="2"/>
  <c r="G573" i="2"/>
  <c r="F573" i="2"/>
  <c r="F587" i="5"/>
  <c r="I588" i="2" s="1"/>
  <c r="I538" i="5"/>
  <c r="F557" i="5"/>
  <c r="I558" i="2" s="1"/>
  <c r="F565" i="5"/>
  <c r="I566" i="2" s="1"/>
  <c r="F572" i="5"/>
  <c r="I573" i="2" s="1"/>
  <c r="F589" i="5"/>
  <c r="I590" i="2" s="1"/>
  <c r="E593" i="2"/>
  <c r="G593" i="2"/>
  <c r="F593" i="2"/>
  <c r="F599" i="5"/>
  <c r="I600" i="2" s="1"/>
  <c r="F607" i="5"/>
  <c r="I608" i="2" s="1"/>
  <c r="F611" i="5"/>
  <c r="I612" i="2" s="1"/>
  <c r="F619" i="5"/>
  <c r="I620" i="2" s="1"/>
  <c r="F622" i="5"/>
  <c r="I623" i="2" s="1"/>
  <c r="E625" i="2"/>
  <c r="G625" i="2"/>
  <c r="F625" i="2"/>
  <c r="F592" i="5"/>
  <c r="I593" i="2" s="1"/>
  <c r="E599" i="2"/>
  <c r="G599" i="2"/>
  <c r="F599" i="2"/>
  <c r="F608" i="5"/>
  <c r="I609" i="2" s="1"/>
  <c r="E615" i="2"/>
  <c r="G615" i="2"/>
  <c r="F615" i="2"/>
  <c r="F624" i="5"/>
  <c r="I625" i="2" s="1"/>
  <c r="F522" i="2"/>
  <c r="E522" i="2"/>
  <c r="G522" i="2"/>
  <c r="F526" i="2"/>
  <c r="E526" i="2"/>
  <c r="G526" i="2"/>
  <c r="F530" i="2"/>
  <c r="E530" i="2"/>
  <c r="G530" i="2"/>
  <c r="F534" i="2"/>
  <c r="E534" i="2"/>
  <c r="G534" i="2"/>
  <c r="F538" i="2"/>
  <c r="E538" i="2"/>
  <c r="G538" i="2"/>
  <c r="F542" i="2"/>
  <c r="E542" i="2"/>
  <c r="G542" i="2"/>
  <c r="F546" i="2"/>
  <c r="E546" i="2"/>
  <c r="G546" i="2"/>
  <c r="F550" i="2"/>
  <c r="E550" i="2"/>
  <c r="G550" i="2"/>
  <c r="F554" i="2"/>
  <c r="E554" i="2"/>
  <c r="G554" i="2"/>
  <c r="F562" i="2"/>
  <c r="E562" i="2"/>
  <c r="G562" i="2"/>
  <c r="F570" i="2"/>
  <c r="E570" i="2"/>
  <c r="G570" i="2"/>
  <c r="F578" i="2"/>
  <c r="E578" i="2"/>
  <c r="G578" i="2"/>
  <c r="F586" i="2"/>
  <c r="E586" i="2"/>
  <c r="G586" i="2"/>
  <c r="F594" i="2"/>
  <c r="E594" i="2"/>
  <c r="G594" i="2"/>
  <c r="F598" i="2"/>
  <c r="E598" i="2"/>
  <c r="G598" i="2"/>
  <c r="F602" i="2"/>
  <c r="E602" i="2"/>
  <c r="G602" i="2"/>
  <c r="F606" i="2"/>
  <c r="E606" i="2"/>
  <c r="G606" i="2"/>
  <c r="F610" i="2"/>
  <c r="E610" i="2"/>
  <c r="G610" i="2"/>
  <c r="F614" i="2"/>
  <c r="E614" i="2"/>
  <c r="G614" i="2"/>
  <c r="F618" i="2"/>
  <c r="E618" i="2"/>
  <c r="G618" i="2"/>
  <c r="F622" i="2"/>
  <c r="E622" i="2"/>
  <c r="G622" i="2"/>
  <c r="F626" i="2"/>
  <c r="E626" i="2"/>
  <c r="G626" i="2"/>
  <c r="F630" i="2"/>
  <c r="E630" i="2"/>
  <c r="G630" i="2"/>
  <c r="E469" i="2"/>
  <c r="G469" i="2"/>
  <c r="F469" i="2"/>
  <c r="E473" i="2"/>
  <c r="G473" i="2"/>
  <c r="F473" i="2"/>
  <c r="Q465" i="4"/>
  <c r="Q473" i="4"/>
  <c r="I375" i="5"/>
  <c r="E376" i="2" s="1"/>
  <c r="I383" i="5"/>
  <c r="I391" i="5"/>
  <c r="E392" i="2" s="1"/>
  <c r="I399" i="5"/>
  <c r="I407" i="5"/>
  <c r="E408" i="2" s="1"/>
  <c r="I415" i="5"/>
  <c r="I423" i="5"/>
  <c r="E424" i="2" s="1"/>
  <c r="I431" i="5"/>
  <c r="I439" i="5"/>
  <c r="G440" i="2" s="1"/>
  <c r="I447" i="5"/>
  <c r="I466" i="5"/>
  <c r="I470" i="5"/>
  <c r="I474" i="5"/>
  <c r="E468" i="5"/>
  <c r="H469" i="2" s="1"/>
  <c r="E472" i="5"/>
  <c r="H473" i="2" s="1"/>
  <c r="G361" i="5"/>
  <c r="J362" i="2" s="1"/>
  <c r="G365" i="5"/>
  <c r="J366" i="2" s="1"/>
  <c r="G369" i="5"/>
  <c r="J370" i="2" s="1"/>
  <c r="F361" i="5"/>
  <c r="I362" i="2" s="1"/>
  <c r="F369" i="5"/>
  <c r="I370" i="2" s="1"/>
  <c r="I361" i="5"/>
  <c r="E362" i="2" s="1"/>
  <c r="F364" i="5"/>
  <c r="I365" i="2" s="1"/>
  <c r="I369" i="5"/>
  <c r="E370" i="2" s="1"/>
  <c r="F372" i="5"/>
  <c r="I373" i="2" s="1"/>
  <c r="G26" i="9"/>
  <c r="G326" i="5"/>
  <c r="J327" i="2" s="1"/>
  <c r="G330" i="5"/>
  <c r="J331" i="2" s="1"/>
  <c r="G334" i="5"/>
  <c r="J335" i="2" s="1"/>
  <c r="G338" i="5"/>
  <c r="J339" i="2" s="1"/>
  <c r="G342" i="5"/>
  <c r="J343" i="2" s="1"/>
  <c r="G346" i="5"/>
  <c r="J347" i="2" s="1"/>
  <c r="G350" i="5"/>
  <c r="J351" i="2" s="1"/>
  <c r="G354" i="5"/>
  <c r="J355" i="2" s="1"/>
  <c r="F330" i="5"/>
  <c r="I331" i="2" s="1"/>
  <c r="F338" i="5"/>
  <c r="I339" i="2" s="1"/>
  <c r="F346" i="5"/>
  <c r="I347" i="2" s="1"/>
  <c r="F354" i="5"/>
  <c r="I355" i="2" s="1"/>
  <c r="E326" i="5"/>
  <c r="H327" i="2" s="1"/>
  <c r="E334" i="5"/>
  <c r="H335" i="2" s="1"/>
  <c r="E342" i="5"/>
  <c r="H343" i="2" s="1"/>
  <c r="E350" i="5"/>
  <c r="H351" i="2" s="1"/>
  <c r="I307" i="5"/>
  <c r="I315" i="5"/>
  <c r="G302" i="5"/>
  <c r="J303" i="2" s="1"/>
  <c r="G307" i="5"/>
  <c r="J308" i="2" s="1"/>
  <c r="G312" i="5"/>
  <c r="J313" i="2" s="1"/>
  <c r="I321" i="5"/>
  <c r="G321" i="5"/>
  <c r="J322" i="2" s="1"/>
  <c r="F321" i="5"/>
  <c r="I322" i="2" s="1"/>
  <c r="E293" i="5"/>
  <c r="H294" i="2" s="1"/>
  <c r="F312" i="5"/>
  <c r="I313" i="2" s="1"/>
  <c r="E27" i="8"/>
  <c r="M27" i="8" s="1"/>
  <c r="D27" i="8"/>
  <c r="L27" i="8" s="1"/>
  <c r="K26" i="11"/>
  <c r="M26" i="11" s="1"/>
  <c r="H27" i="8" s="1"/>
  <c r="L26" i="11"/>
  <c r="N26" i="11" s="1"/>
  <c r="I27" i="8" s="1"/>
  <c r="E26" i="9"/>
  <c r="G27" i="8" s="1"/>
  <c r="K25" i="11"/>
  <c r="M25" i="11" s="1"/>
  <c r="H26" i="8" s="1"/>
  <c r="L25" i="11"/>
  <c r="N25" i="11" s="1"/>
  <c r="I26" i="8" s="1"/>
  <c r="E25" i="9"/>
  <c r="G26" i="8" s="1"/>
  <c r="G25" i="9"/>
  <c r="G283" i="5"/>
  <c r="J284" i="2" s="1"/>
  <c r="F283" i="5"/>
  <c r="I284" i="2" s="1"/>
  <c r="K24" i="11"/>
  <c r="M24" i="11" s="1"/>
  <c r="H25" i="8" s="1"/>
  <c r="L24" i="11"/>
  <c r="N24" i="11" s="1"/>
  <c r="I25" i="8" s="1"/>
  <c r="E24" i="9"/>
  <c r="G25" i="8" s="1"/>
  <c r="G24" i="9"/>
  <c r="F282" i="5"/>
  <c r="I283" i="2" s="1"/>
  <c r="G285" i="5"/>
  <c r="J286" i="2" s="1"/>
  <c r="F286" i="5"/>
  <c r="I287" i="2" s="1"/>
  <c r="G286" i="5"/>
  <c r="J287" i="2" s="1"/>
  <c r="I278" i="5"/>
  <c r="G279" i="2" s="1"/>
  <c r="F278" i="5"/>
  <c r="I279" i="2" s="1"/>
  <c r="I286" i="5"/>
  <c r="K23" i="11"/>
  <c r="M23" i="11" s="1"/>
  <c r="H24" i="8" s="1"/>
  <c r="L23" i="11"/>
  <c r="N23" i="11" s="1"/>
  <c r="I24" i="8" s="1"/>
  <c r="E23" i="9"/>
  <c r="G24" i="8" s="1"/>
  <c r="G23" i="9"/>
  <c r="K22" i="11"/>
  <c r="M22" i="11" s="1"/>
  <c r="H23" i="8" s="1"/>
  <c r="L22" i="11"/>
  <c r="N22" i="11" s="1"/>
  <c r="I23" i="8" s="1"/>
  <c r="E22" i="9"/>
  <c r="G23" i="8" s="1"/>
  <c r="G22" i="9"/>
  <c r="G256" i="5"/>
  <c r="J257" i="2" s="1"/>
  <c r="G264" i="5"/>
  <c r="J265" i="2" s="1"/>
  <c r="G274" i="5"/>
  <c r="J275" i="2" s="1"/>
  <c r="F256" i="5"/>
  <c r="I257" i="2" s="1"/>
  <c r="F263" i="5"/>
  <c r="I264" i="2" s="1"/>
  <c r="I274" i="5"/>
  <c r="I263" i="5"/>
  <c r="F274" i="5"/>
  <c r="I275" i="2" s="1"/>
  <c r="I264" i="5"/>
  <c r="G266" i="5"/>
  <c r="J267" i="2" s="1"/>
  <c r="G271" i="5"/>
  <c r="J272" i="2" s="1"/>
  <c r="F264" i="5"/>
  <c r="I265" i="2" s="1"/>
  <c r="F255" i="5"/>
  <c r="I256" i="2" s="1"/>
  <c r="F271" i="5"/>
  <c r="I272" i="2" s="1"/>
  <c r="T923" i="4"/>
  <c r="P999" i="4"/>
  <c r="P122" i="4"/>
  <c r="P138" i="4"/>
  <c r="Q92" i="4"/>
  <c r="Q499" i="4"/>
  <c r="F166" i="5"/>
  <c r="I167" i="2" s="1"/>
  <c r="I183" i="5"/>
  <c r="F208" i="5"/>
  <c r="I209" i="2" s="1"/>
  <c r="I231" i="5"/>
  <c r="F183" i="5"/>
  <c r="I184" i="2" s="1"/>
  <c r="E182" i="5"/>
  <c r="H183" i="2" s="1"/>
  <c r="I192" i="5"/>
  <c r="P941" i="4"/>
  <c r="Q76" i="4"/>
  <c r="Q84" i="4"/>
  <c r="Q160" i="4"/>
  <c r="T66" i="4"/>
  <c r="Q190" i="4"/>
  <c r="Q100" i="4"/>
  <c r="G208" i="5"/>
  <c r="J209" i="2" s="1"/>
  <c r="G239" i="5"/>
  <c r="J240" i="2" s="1"/>
  <c r="I151" i="5"/>
  <c r="I199" i="5"/>
  <c r="F159" i="5"/>
  <c r="I160" i="2" s="1"/>
  <c r="F215" i="5"/>
  <c r="I216" i="2" s="1"/>
  <c r="E150" i="5"/>
  <c r="H151" i="2" s="1"/>
  <c r="I174" i="5"/>
  <c r="E200" i="5"/>
  <c r="H201" i="2" s="1"/>
  <c r="I224" i="5"/>
  <c r="T532" i="4"/>
  <c r="E95" i="5"/>
  <c r="H96" i="2" s="1"/>
  <c r="G158" i="5"/>
  <c r="J159" i="2" s="1"/>
  <c r="G174" i="5"/>
  <c r="J175" i="2" s="1"/>
  <c r="G190" i="5"/>
  <c r="J191" i="2" s="1"/>
  <c r="F158" i="5"/>
  <c r="I159" i="2" s="1"/>
  <c r="I167" i="5"/>
  <c r="F200" i="5"/>
  <c r="I201" i="2" s="1"/>
  <c r="F199" i="5"/>
  <c r="I200" i="2" s="1"/>
  <c r="Q122" i="4"/>
  <c r="T197" i="4"/>
  <c r="T213" i="4"/>
  <c r="T225" i="4"/>
  <c r="T321" i="4"/>
  <c r="T329" i="4"/>
  <c r="T337" i="4"/>
  <c r="T345" i="4"/>
  <c r="T353" i="4"/>
  <c r="T544" i="4"/>
  <c r="Q96" i="4"/>
  <c r="I91" i="5"/>
  <c r="E47" i="5"/>
  <c r="H48" i="2" s="1"/>
  <c r="G150" i="5"/>
  <c r="J151" i="2" s="1"/>
  <c r="G159" i="5"/>
  <c r="J160" i="2" s="1"/>
  <c r="G166" i="5"/>
  <c r="J167" i="2" s="1"/>
  <c r="G175" i="5"/>
  <c r="J176" i="2" s="1"/>
  <c r="G182" i="5"/>
  <c r="J183" i="2" s="1"/>
  <c r="G192" i="5"/>
  <c r="J193" i="2" s="1"/>
  <c r="G199" i="5"/>
  <c r="J200" i="2" s="1"/>
  <c r="G215" i="5"/>
  <c r="J216" i="2" s="1"/>
  <c r="G231" i="5"/>
  <c r="J232" i="2" s="1"/>
  <c r="G247" i="5"/>
  <c r="J248" i="2" s="1"/>
  <c r="E15" i="5"/>
  <c r="H16" i="2" s="1"/>
  <c r="Q314" i="4"/>
  <c r="I12" i="5"/>
  <c r="I159" i="5"/>
  <c r="F174" i="5"/>
  <c r="I175" i="2" s="1"/>
  <c r="F192" i="5"/>
  <c r="I193" i="2" s="1"/>
  <c r="I215" i="5"/>
  <c r="F224" i="5"/>
  <c r="I225" i="2" s="1"/>
  <c r="I239" i="5"/>
  <c r="F151" i="5"/>
  <c r="I152" i="2" s="1"/>
  <c r="F207" i="5"/>
  <c r="I208" i="2" s="1"/>
  <c r="F231" i="5"/>
  <c r="I232" i="2" s="1"/>
  <c r="I158" i="5"/>
  <c r="E166" i="5"/>
  <c r="H167" i="2" s="1"/>
  <c r="I190" i="5"/>
  <c r="E234" i="5"/>
  <c r="H235" i="2" s="1"/>
  <c r="I208" i="5"/>
  <c r="E216" i="5"/>
  <c r="H217" i="2" s="1"/>
  <c r="T85" i="4"/>
  <c r="I75" i="5"/>
  <c r="F190" i="5"/>
  <c r="I191" i="2" s="1"/>
  <c r="I223" i="5"/>
  <c r="F167" i="5"/>
  <c r="I168" i="2" s="1"/>
  <c r="F223" i="5"/>
  <c r="I224" i="2" s="1"/>
  <c r="I216" i="5"/>
  <c r="I240" i="5"/>
  <c r="T115" i="4"/>
  <c r="T31" i="4"/>
  <c r="T58" i="4"/>
  <c r="T510" i="4"/>
  <c r="R520" i="4"/>
  <c r="T524" i="4"/>
  <c r="P987" i="4"/>
  <c r="Q118" i="4"/>
  <c r="Q134" i="4"/>
  <c r="E63" i="5"/>
  <c r="H64" i="2" s="1"/>
  <c r="G151" i="5"/>
  <c r="J152" i="2" s="1"/>
  <c r="G160" i="5"/>
  <c r="J161" i="2" s="1"/>
  <c r="G167" i="5"/>
  <c r="J168" i="2" s="1"/>
  <c r="G176" i="5"/>
  <c r="J177" i="2" s="1"/>
  <c r="G183" i="5"/>
  <c r="J184" i="2" s="1"/>
  <c r="G194" i="5"/>
  <c r="J195" i="2" s="1"/>
  <c r="G200" i="5"/>
  <c r="J201" i="2" s="1"/>
  <c r="G207" i="5"/>
  <c r="J208" i="2" s="1"/>
  <c r="G216" i="5"/>
  <c r="J217" i="2" s="1"/>
  <c r="G223" i="5"/>
  <c r="J224" i="2" s="1"/>
  <c r="F150" i="5"/>
  <c r="I151" i="2" s="1"/>
  <c r="I175" i="5"/>
  <c r="F182" i="5"/>
  <c r="I183" i="2" s="1"/>
  <c r="I207" i="5"/>
  <c r="F175" i="5"/>
  <c r="I176" i="2" s="1"/>
  <c r="F239" i="5"/>
  <c r="I240" i="2" s="1"/>
  <c r="E242" i="5"/>
  <c r="H243" i="2" s="1"/>
  <c r="I232" i="5"/>
  <c r="I252" i="5"/>
  <c r="K21" i="11"/>
  <c r="M21" i="11" s="1"/>
  <c r="H22" i="8" s="1"/>
  <c r="L21" i="11"/>
  <c r="N21" i="11" s="1"/>
  <c r="I22" i="8" s="1"/>
  <c r="E21" i="9"/>
  <c r="G22" i="8" s="1"/>
  <c r="G21" i="9"/>
  <c r="E20" i="9"/>
  <c r="G21" i="8" s="1"/>
  <c r="G20" i="9"/>
  <c r="F239" i="2"/>
  <c r="O239" i="2" s="1"/>
  <c r="E239" i="2"/>
  <c r="N239" i="2" s="1"/>
  <c r="G239" i="2"/>
  <c r="P239" i="2" s="1"/>
  <c r="Q248" i="4"/>
  <c r="G238" i="5"/>
  <c r="J239" i="2" s="1"/>
  <c r="G242" i="5"/>
  <c r="J243" i="2" s="1"/>
  <c r="G245" i="5"/>
  <c r="J246" i="2" s="1"/>
  <c r="G250" i="5"/>
  <c r="J251" i="2" s="1"/>
  <c r="F238" i="5"/>
  <c r="I239" i="2" s="1"/>
  <c r="E238" i="5"/>
  <c r="H239" i="2" s="1"/>
  <c r="R544" i="4"/>
  <c r="I51" i="5"/>
  <c r="I67" i="5"/>
  <c r="I83" i="5"/>
  <c r="I99" i="5"/>
  <c r="E31" i="5"/>
  <c r="H32" i="2" s="1"/>
  <c r="E55" i="5"/>
  <c r="H56" i="2" s="1"/>
  <c r="E71" i="5"/>
  <c r="H72" i="2" s="1"/>
  <c r="E87" i="5"/>
  <c r="H88" i="2" s="1"/>
  <c r="E103" i="5"/>
  <c r="H104" i="2" s="1"/>
  <c r="G8" i="5"/>
  <c r="G153" i="5"/>
  <c r="J154" i="2" s="1"/>
  <c r="G156" i="5"/>
  <c r="J157" i="2" s="1"/>
  <c r="G169" i="5"/>
  <c r="J170" i="2" s="1"/>
  <c r="G172" i="5"/>
  <c r="J173" i="2" s="1"/>
  <c r="G185" i="5"/>
  <c r="J186" i="2" s="1"/>
  <c r="G188" i="5"/>
  <c r="J189" i="2" s="1"/>
  <c r="G201" i="5"/>
  <c r="J202" i="2" s="1"/>
  <c r="G210" i="5"/>
  <c r="J211" i="2" s="1"/>
  <c r="G213" i="5"/>
  <c r="J214" i="2" s="1"/>
  <c r="G226" i="5"/>
  <c r="J227" i="2" s="1"/>
  <c r="G229" i="5"/>
  <c r="J230" i="2" s="1"/>
  <c r="G234" i="5"/>
  <c r="J235" i="2" s="1"/>
  <c r="G237" i="5"/>
  <c r="J238" i="2" s="1"/>
  <c r="F156" i="5"/>
  <c r="I157" i="2" s="1"/>
  <c r="F168" i="5"/>
  <c r="I169" i="2" s="1"/>
  <c r="F188" i="5"/>
  <c r="I189" i="2" s="1"/>
  <c r="I191" i="5"/>
  <c r="F194" i="5"/>
  <c r="I195" i="2" s="1"/>
  <c r="F198" i="5"/>
  <c r="I199" i="2" s="1"/>
  <c r="F226" i="5"/>
  <c r="I227" i="2" s="1"/>
  <c r="F230" i="5"/>
  <c r="I231" i="2" s="1"/>
  <c r="F234" i="5"/>
  <c r="I235" i="2" s="1"/>
  <c r="F242" i="5"/>
  <c r="I243" i="2" s="1"/>
  <c r="F246" i="5"/>
  <c r="I247" i="2" s="1"/>
  <c r="F250" i="5"/>
  <c r="I251" i="2" s="1"/>
  <c r="G4" i="5"/>
  <c r="F8" i="5"/>
  <c r="E194" i="5"/>
  <c r="H195" i="2" s="1"/>
  <c r="E210" i="5"/>
  <c r="H211" i="2" s="1"/>
  <c r="E226" i="5"/>
  <c r="H227" i="2" s="1"/>
  <c r="E250" i="5"/>
  <c r="H251" i="2" s="1"/>
  <c r="I148" i="5"/>
  <c r="I164" i="5"/>
  <c r="I180" i="5"/>
  <c r="T101" i="4"/>
  <c r="T123" i="4"/>
  <c r="T127" i="4"/>
  <c r="T131" i="4"/>
  <c r="T135" i="4"/>
  <c r="T139" i="4"/>
  <c r="T143" i="4"/>
  <c r="T147" i="4"/>
  <c r="T233" i="4"/>
  <c r="T249" i="4"/>
  <c r="T257" i="4"/>
  <c r="T265" i="4"/>
  <c r="T273" i="4"/>
  <c r="T281" i="4"/>
  <c r="T289" i="4"/>
  <c r="T297" i="4"/>
  <c r="T305" i="4"/>
  <c r="T313" i="4"/>
  <c r="T367" i="4"/>
  <c r="T375" i="4"/>
  <c r="T379" i="4"/>
  <c r="R552" i="4"/>
  <c r="T542" i="4"/>
  <c r="P961" i="4"/>
  <c r="T516" i="4"/>
  <c r="T540" i="4"/>
  <c r="P975" i="4"/>
  <c r="Q393" i="4"/>
  <c r="Q409" i="4"/>
  <c r="Q425" i="4"/>
  <c r="Q441" i="4"/>
  <c r="Q457" i="4"/>
  <c r="I20" i="5"/>
  <c r="I15" i="5"/>
  <c r="F16" i="2" s="1"/>
  <c r="O16" i="2" s="1"/>
  <c r="G145" i="5"/>
  <c r="J146" i="2" s="1"/>
  <c r="G148" i="5"/>
  <c r="J149" i="2" s="1"/>
  <c r="G152" i="5"/>
  <c r="J153" i="2" s="1"/>
  <c r="G157" i="5"/>
  <c r="J158" i="2" s="1"/>
  <c r="G161" i="5"/>
  <c r="J162" i="2" s="1"/>
  <c r="G164" i="5"/>
  <c r="J165" i="2" s="1"/>
  <c r="G168" i="5"/>
  <c r="J169" i="2" s="1"/>
  <c r="G173" i="5"/>
  <c r="J174" i="2" s="1"/>
  <c r="G177" i="5"/>
  <c r="J178" i="2" s="1"/>
  <c r="G180" i="5"/>
  <c r="J181" i="2" s="1"/>
  <c r="G184" i="5"/>
  <c r="J185" i="2" s="1"/>
  <c r="G189" i="5"/>
  <c r="J190" i="2" s="1"/>
  <c r="G191" i="5"/>
  <c r="J192" i="2" s="1"/>
  <c r="G193" i="5"/>
  <c r="J194" i="2" s="1"/>
  <c r="G198" i="5"/>
  <c r="J199" i="2" s="1"/>
  <c r="G202" i="5"/>
  <c r="J203" i="2" s="1"/>
  <c r="G209" i="5"/>
  <c r="J210" i="2" s="1"/>
  <c r="G214" i="5"/>
  <c r="J215" i="2" s="1"/>
  <c r="G218" i="5"/>
  <c r="J219" i="2" s="1"/>
  <c r="G221" i="5"/>
  <c r="J222" i="2" s="1"/>
  <c r="G225" i="5"/>
  <c r="J226" i="2" s="1"/>
  <c r="G230" i="5"/>
  <c r="J231" i="2" s="1"/>
  <c r="G233" i="5"/>
  <c r="J234" i="2" s="1"/>
  <c r="G241" i="5"/>
  <c r="J242" i="2" s="1"/>
  <c r="G246" i="5"/>
  <c r="J247" i="2" s="1"/>
  <c r="G249" i="5"/>
  <c r="J250" i="2" s="1"/>
  <c r="F152" i="5"/>
  <c r="I153" i="2" s="1"/>
  <c r="F160" i="5"/>
  <c r="I161" i="2" s="1"/>
  <c r="F164" i="5"/>
  <c r="I165" i="2" s="1"/>
  <c r="F172" i="5"/>
  <c r="I173" i="2" s="1"/>
  <c r="F184" i="5"/>
  <c r="I185" i="2" s="1"/>
  <c r="F202" i="5"/>
  <c r="I203" i="2" s="1"/>
  <c r="F210" i="5"/>
  <c r="I211" i="2" s="1"/>
  <c r="F214" i="5"/>
  <c r="I215" i="2" s="1"/>
  <c r="F222" i="5"/>
  <c r="I223" i="2" s="1"/>
  <c r="F191" i="5"/>
  <c r="I192" i="2" s="1"/>
  <c r="E8" i="5"/>
  <c r="E198" i="5"/>
  <c r="H199" i="2" s="1"/>
  <c r="E206" i="5"/>
  <c r="H207" i="2" s="1"/>
  <c r="E214" i="5"/>
  <c r="H215" i="2" s="1"/>
  <c r="E222" i="5"/>
  <c r="H223" i="2" s="1"/>
  <c r="E230" i="5"/>
  <c r="H231" i="2" s="1"/>
  <c r="E246" i="5"/>
  <c r="H247" i="2" s="1"/>
  <c r="I152" i="5"/>
  <c r="E153" i="2" s="1"/>
  <c r="N153" i="2" s="1"/>
  <c r="I160" i="5"/>
  <c r="I168" i="5"/>
  <c r="E169" i="2" s="1"/>
  <c r="N169" i="2" s="1"/>
  <c r="I176" i="5"/>
  <c r="I184" i="5"/>
  <c r="E185" i="2" s="1"/>
  <c r="N185" i="2" s="1"/>
  <c r="T43" i="4"/>
  <c r="G232" i="5"/>
  <c r="J233" i="2" s="1"/>
  <c r="G236" i="5"/>
  <c r="J237" i="2" s="1"/>
  <c r="G240" i="5"/>
  <c r="J241" i="2" s="1"/>
  <c r="G244" i="5"/>
  <c r="J245" i="2" s="1"/>
  <c r="G248" i="5"/>
  <c r="J249" i="2" s="1"/>
  <c r="T245" i="4"/>
  <c r="F232" i="5"/>
  <c r="I233" i="2" s="1"/>
  <c r="I235" i="5"/>
  <c r="G236" i="2" s="1"/>
  <c r="P236" i="2" s="1"/>
  <c r="F240" i="5"/>
  <c r="I241" i="2" s="1"/>
  <c r="I243" i="5"/>
  <c r="G244" i="2" s="1"/>
  <c r="P244" i="2" s="1"/>
  <c r="F248" i="5"/>
  <c r="I249" i="2" s="1"/>
  <c r="I251" i="5"/>
  <c r="G252" i="2" s="1"/>
  <c r="P252" i="2" s="1"/>
  <c r="F235" i="5"/>
  <c r="I236" i="2" s="1"/>
  <c r="F243" i="5"/>
  <c r="I244" i="2" s="1"/>
  <c r="F251" i="5"/>
  <c r="I252" i="2" s="1"/>
  <c r="K19" i="11"/>
  <c r="M19" i="11" s="1"/>
  <c r="H20" i="8" s="1"/>
  <c r="L19" i="11"/>
  <c r="N19" i="11" s="1"/>
  <c r="I20" i="8" s="1"/>
  <c r="E19" i="9"/>
  <c r="G20" i="8" s="1"/>
  <c r="G19" i="9"/>
  <c r="G196" i="5"/>
  <c r="J197" i="2" s="1"/>
  <c r="G204" i="5"/>
  <c r="J205" i="2" s="1"/>
  <c r="G212" i="5"/>
  <c r="J213" i="2" s="1"/>
  <c r="G220" i="5"/>
  <c r="J221" i="2" s="1"/>
  <c r="G228" i="5"/>
  <c r="J229" i="2" s="1"/>
  <c r="F186" i="5"/>
  <c r="I187" i="2" s="1"/>
  <c r="F196" i="5"/>
  <c r="I197" i="2" s="1"/>
  <c r="F212" i="5"/>
  <c r="I213" i="2" s="1"/>
  <c r="F228" i="5"/>
  <c r="I229" i="2" s="1"/>
  <c r="F187" i="5"/>
  <c r="I188" i="2" s="1"/>
  <c r="F203" i="5"/>
  <c r="I204" i="2" s="1"/>
  <c r="F219" i="5"/>
  <c r="I220" i="2" s="1"/>
  <c r="E204" i="5"/>
  <c r="H205" i="2" s="1"/>
  <c r="E220" i="5"/>
  <c r="H221" i="2" s="1"/>
  <c r="I187" i="5"/>
  <c r="I203" i="5"/>
  <c r="E204" i="2" s="1"/>
  <c r="N204" i="2" s="1"/>
  <c r="I219" i="5"/>
  <c r="T189" i="4"/>
  <c r="G186" i="5"/>
  <c r="J187" i="2" s="1"/>
  <c r="F195" i="5"/>
  <c r="I196" i="2" s="1"/>
  <c r="F227" i="5"/>
  <c r="I228" i="2" s="1"/>
  <c r="K18" i="11"/>
  <c r="M18" i="11" s="1"/>
  <c r="H19" i="8" s="1"/>
  <c r="L18" i="11"/>
  <c r="N18" i="11" s="1"/>
  <c r="I19" i="8" s="1"/>
  <c r="E18" i="9"/>
  <c r="G19" i="8" s="1"/>
  <c r="G18" i="9"/>
  <c r="K17" i="11"/>
  <c r="M17" i="11" s="1"/>
  <c r="H18" i="8" s="1"/>
  <c r="L17" i="11"/>
  <c r="N17" i="11" s="1"/>
  <c r="I18" i="8" s="1"/>
  <c r="E17" i="9"/>
  <c r="G18" i="8" s="1"/>
  <c r="G17" i="9"/>
  <c r="K16" i="11"/>
  <c r="M16" i="11" s="1"/>
  <c r="H17" i="8" s="1"/>
  <c r="L16" i="11"/>
  <c r="N16" i="11" s="1"/>
  <c r="I17" i="8" s="1"/>
  <c r="E16" i="9"/>
  <c r="G17" i="8" s="1"/>
  <c r="G16" i="9"/>
  <c r="K15" i="11"/>
  <c r="M15" i="11" s="1"/>
  <c r="H16" i="8" s="1"/>
  <c r="L15" i="11"/>
  <c r="N15" i="11" s="1"/>
  <c r="I16" i="8" s="1"/>
  <c r="E15" i="9"/>
  <c r="G16" i="8" s="1"/>
  <c r="G15" i="9"/>
  <c r="E14" i="9"/>
  <c r="G15" i="8" s="1"/>
  <c r="G14" i="9"/>
  <c r="G147" i="5"/>
  <c r="J148" i="2" s="1"/>
  <c r="G155" i="5"/>
  <c r="J156" i="2" s="1"/>
  <c r="G163" i="5"/>
  <c r="J164" i="2" s="1"/>
  <c r="G171" i="5"/>
  <c r="J172" i="2" s="1"/>
  <c r="G179" i="5"/>
  <c r="J180" i="2" s="1"/>
  <c r="F154" i="5"/>
  <c r="I155" i="2" s="1"/>
  <c r="F170" i="5"/>
  <c r="I171" i="2" s="1"/>
  <c r="I155" i="5"/>
  <c r="E156" i="2" s="1"/>
  <c r="N156" i="2" s="1"/>
  <c r="I171" i="5"/>
  <c r="E172" i="2" s="1"/>
  <c r="N172" i="2" s="1"/>
  <c r="F147" i="5"/>
  <c r="I148" i="2" s="1"/>
  <c r="F163" i="5"/>
  <c r="I164" i="2" s="1"/>
  <c r="F179" i="5"/>
  <c r="I180" i="2" s="1"/>
  <c r="F146" i="5"/>
  <c r="I147" i="2" s="1"/>
  <c r="F162" i="5"/>
  <c r="I163" i="2" s="1"/>
  <c r="F178" i="5"/>
  <c r="I179" i="2" s="1"/>
  <c r="K13" i="11"/>
  <c r="M13" i="11" s="1"/>
  <c r="H14" i="8" s="1"/>
  <c r="L13" i="11"/>
  <c r="N13" i="11" s="1"/>
  <c r="I14" i="8" s="1"/>
  <c r="E13" i="9"/>
  <c r="G14" i="8" s="1"/>
  <c r="G13" i="9"/>
  <c r="K12" i="11"/>
  <c r="M12" i="11" s="1"/>
  <c r="H13" i="8" s="1"/>
  <c r="L12" i="11"/>
  <c r="N12" i="11" s="1"/>
  <c r="I13" i="8" s="1"/>
  <c r="E12" i="9"/>
  <c r="G13" i="8" s="1"/>
  <c r="G12" i="9"/>
  <c r="I107" i="5"/>
  <c r="R524" i="4"/>
  <c r="N947" i="4"/>
  <c r="T947" i="4" s="1"/>
  <c r="T546" i="4"/>
  <c r="T967" i="4"/>
  <c r="T107" i="4"/>
  <c r="T253" i="4"/>
  <c r="T261" i="4"/>
  <c r="T269" i="4"/>
  <c r="T277" i="4"/>
  <c r="T285" i="4"/>
  <c r="T293" i="4"/>
  <c r="T301" i="4"/>
  <c r="T309" i="4"/>
  <c r="T548" i="4"/>
  <c r="P983" i="4"/>
  <c r="Q13" i="4"/>
  <c r="Q497" i="4"/>
  <c r="T27" i="4"/>
  <c r="T177" i="4"/>
  <c r="T317" i="4"/>
  <c r="T325" i="4"/>
  <c r="T333" i="4"/>
  <c r="T341" i="4"/>
  <c r="T349" i="4"/>
  <c r="T357" i="4"/>
  <c r="T502" i="4"/>
  <c r="Q509" i="4"/>
  <c r="P939" i="4"/>
  <c r="Q264" i="4"/>
  <c r="Q280" i="4"/>
  <c r="Q296" i="4"/>
  <c r="Q312" i="4"/>
  <c r="Q328" i="4"/>
  <c r="Q469" i="4"/>
  <c r="Q477" i="4"/>
  <c r="Q485" i="4"/>
  <c r="T485" i="4" s="1"/>
  <c r="Q493" i="4"/>
  <c r="Q503" i="4"/>
  <c r="Q513" i="4"/>
  <c r="Q955" i="4"/>
  <c r="E16" i="2"/>
  <c r="N16" i="2" s="1"/>
  <c r="G16" i="2"/>
  <c r="P16" i="2" s="1"/>
  <c r="E13" i="2"/>
  <c r="N13" i="2" s="1"/>
  <c r="F13" i="2"/>
  <c r="O13" i="2" s="1"/>
  <c r="G13" i="2"/>
  <c r="P13" i="2" s="1"/>
  <c r="E28" i="2"/>
  <c r="N28" i="2" s="1"/>
  <c r="F28" i="2"/>
  <c r="O28" i="2" s="1"/>
  <c r="G28" i="2"/>
  <c r="P28" i="2" s="1"/>
  <c r="E21" i="2"/>
  <c r="N21" i="2" s="1"/>
  <c r="F21" i="2"/>
  <c r="O21" i="2" s="1"/>
  <c r="G21" i="2"/>
  <c r="P21" i="2" s="1"/>
  <c r="T15" i="4"/>
  <c r="Q274" i="4"/>
  <c r="J990" i="11"/>
  <c r="Q417" i="4"/>
  <c r="Q70" i="4"/>
  <c r="J985" i="11"/>
  <c r="J987" i="11"/>
  <c r="Q24" i="4"/>
  <c r="I4" i="5"/>
  <c r="G5" i="2" s="1"/>
  <c r="P5" i="2" s="1"/>
  <c r="I2" i="11"/>
  <c r="J2" i="11"/>
  <c r="L2" i="11" s="1"/>
  <c r="N2" i="11" s="1"/>
  <c r="I3" i="8" s="1"/>
  <c r="G11" i="9"/>
  <c r="D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D8" i="9"/>
  <c r="F9" i="8" s="1"/>
  <c r="D10" i="9"/>
  <c r="F11" i="8" s="1"/>
  <c r="I996" i="11"/>
  <c r="J998" i="11"/>
  <c r="I997" i="11"/>
  <c r="G3" i="9"/>
  <c r="D4" i="8" s="1"/>
  <c r="D3" i="9"/>
  <c r="F4" i="8" s="1"/>
  <c r="J980" i="11"/>
  <c r="K2" i="11"/>
  <c r="M2" i="11" s="1"/>
  <c r="H3" i="8" s="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D7" i="9"/>
  <c r="F8" i="8" s="1"/>
  <c r="T151" i="4"/>
  <c r="T528" i="4"/>
  <c r="J3" i="3"/>
  <c r="E7" i="8"/>
  <c r="D7" i="8"/>
  <c r="E12" i="8"/>
  <c r="E4" i="8"/>
  <c r="T48" i="4"/>
  <c r="T54" i="4"/>
  <c r="T56" i="4"/>
  <c r="T470" i="4"/>
  <c r="T478" i="4"/>
  <c r="T486" i="4"/>
  <c r="T494" i="4"/>
  <c r="T526" i="4"/>
  <c r="T935" i="4"/>
  <c r="T943" i="4"/>
  <c r="N955" i="4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I8" i="2" s="1"/>
  <c r="D3" i="8"/>
  <c r="E3" i="8"/>
  <c r="D2" i="9"/>
  <c r="F3" i="8" s="1"/>
  <c r="E3" i="5"/>
  <c r="H4" i="2" s="1"/>
  <c r="G6" i="5"/>
  <c r="J7" i="2" s="1"/>
  <c r="F3" i="5"/>
  <c r="I4" i="2" s="1"/>
  <c r="F9" i="5"/>
  <c r="I6" i="5"/>
  <c r="G7" i="2" s="1"/>
  <c r="P7" i="2" s="1"/>
  <c r="G9" i="5"/>
  <c r="G3" i="5"/>
  <c r="J4" i="2" s="1"/>
  <c r="F6" i="5"/>
  <c r="I7" i="2" s="1"/>
  <c r="I9" i="5"/>
  <c r="G10" i="2" s="1"/>
  <c r="P10" i="2" s="1"/>
  <c r="G8" i="9"/>
  <c r="G4" i="9"/>
  <c r="G9" i="9"/>
  <c r="G5" i="9"/>
  <c r="J10" i="2"/>
  <c r="J12" i="2"/>
  <c r="J5" i="2"/>
  <c r="H9" i="2"/>
  <c r="H7" i="2"/>
  <c r="H5" i="2"/>
  <c r="H8" i="2"/>
  <c r="J9" i="2"/>
  <c r="I9" i="2"/>
  <c r="H10" i="2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I31" i="5"/>
  <c r="I39" i="5"/>
  <c r="G40" i="2" s="1"/>
  <c r="P40" i="2" s="1"/>
  <c r="I47" i="5"/>
  <c r="G48" i="2" s="1"/>
  <c r="P48" i="2" s="1"/>
  <c r="I55" i="5"/>
  <c r="I63" i="5"/>
  <c r="G64" i="2" s="1"/>
  <c r="P64" i="2" s="1"/>
  <c r="I71" i="5"/>
  <c r="E72" i="2" s="1"/>
  <c r="N72" i="2" s="1"/>
  <c r="I79" i="5"/>
  <c r="G80" i="2" s="1"/>
  <c r="P80" i="2" s="1"/>
  <c r="I87" i="5"/>
  <c r="I95" i="5"/>
  <c r="G96" i="2" s="1"/>
  <c r="P96" i="2" s="1"/>
  <c r="I103" i="5"/>
  <c r="E104" i="2" s="1"/>
  <c r="N104" i="2" s="1"/>
  <c r="E23" i="5"/>
  <c r="H24" i="2" s="1"/>
  <c r="E39" i="5"/>
  <c r="H40" i="2" s="1"/>
  <c r="E51" i="5"/>
  <c r="H52" i="2" s="1"/>
  <c r="E59" i="5"/>
  <c r="H60" i="2" s="1"/>
  <c r="E67" i="5"/>
  <c r="H68" i="2" s="1"/>
  <c r="E75" i="5"/>
  <c r="H76" i="2" s="1"/>
  <c r="E83" i="5"/>
  <c r="H84" i="2" s="1"/>
  <c r="E91" i="5"/>
  <c r="H92" i="2" s="1"/>
  <c r="E99" i="5"/>
  <c r="H100" i="2" s="1"/>
  <c r="E107" i="5"/>
  <c r="H108" i="2" s="1"/>
  <c r="F21" i="5"/>
  <c r="I22" i="2" s="1"/>
  <c r="I21" i="5"/>
  <c r="F25" i="5"/>
  <c r="I26" i="2" s="1"/>
  <c r="I25" i="5"/>
  <c r="F27" i="5"/>
  <c r="I28" i="2" s="1"/>
  <c r="E27" i="5"/>
  <c r="H28" i="2" s="1"/>
  <c r="F29" i="5"/>
  <c r="I30" i="2" s="1"/>
  <c r="I29" i="5"/>
  <c r="F33" i="5"/>
  <c r="I34" i="2" s="1"/>
  <c r="I33" i="5"/>
  <c r="F35" i="5"/>
  <c r="I36" i="2" s="1"/>
  <c r="E35" i="5"/>
  <c r="H36" i="2" s="1"/>
  <c r="F37" i="5"/>
  <c r="I38" i="2" s="1"/>
  <c r="I37" i="5"/>
  <c r="E38" i="2" s="1"/>
  <c r="N38" i="2" s="1"/>
  <c r="F41" i="5"/>
  <c r="I42" i="2" s="1"/>
  <c r="I41" i="5"/>
  <c r="F43" i="5"/>
  <c r="I44" i="2" s="1"/>
  <c r="E43" i="5"/>
  <c r="H44" i="2" s="1"/>
  <c r="F45" i="5"/>
  <c r="I46" i="2" s="1"/>
  <c r="I45" i="5"/>
  <c r="F49" i="5"/>
  <c r="I50" i="2" s="1"/>
  <c r="E49" i="5"/>
  <c r="H50" i="2" s="1"/>
  <c r="I49" i="5"/>
  <c r="G50" i="2" s="1"/>
  <c r="P50" i="2" s="1"/>
  <c r="F53" i="5"/>
  <c r="I54" i="2" s="1"/>
  <c r="E53" i="5"/>
  <c r="H54" i="2" s="1"/>
  <c r="I53" i="5"/>
  <c r="G54" i="2" s="1"/>
  <c r="P54" i="2" s="1"/>
  <c r="F57" i="5"/>
  <c r="I58" i="2" s="1"/>
  <c r="E57" i="5"/>
  <c r="H58" i="2" s="1"/>
  <c r="I57" i="5"/>
  <c r="G58" i="2" s="1"/>
  <c r="P58" i="2" s="1"/>
  <c r="F61" i="5"/>
  <c r="I62" i="2" s="1"/>
  <c r="E61" i="5"/>
  <c r="H62" i="2" s="1"/>
  <c r="I61" i="5"/>
  <c r="F65" i="5"/>
  <c r="I66" i="2" s="1"/>
  <c r="E65" i="5"/>
  <c r="H66" i="2" s="1"/>
  <c r="I65" i="5"/>
  <c r="G66" i="2" s="1"/>
  <c r="P66" i="2" s="1"/>
  <c r="F69" i="5"/>
  <c r="I70" i="2" s="1"/>
  <c r="E69" i="5"/>
  <c r="H70" i="2" s="1"/>
  <c r="I69" i="5"/>
  <c r="E70" i="2" s="1"/>
  <c r="N70" i="2" s="1"/>
  <c r="F73" i="5"/>
  <c r="I74" i="2" s="1"/>
  <c r="E73" i="5"/>
  <c r="H74" i="2" s="1"/>
  <c r="I73" i="5"/>
  <c r="G74" i="2" s="1"/>
  <c r="P74" i="2" s="1"/>
  <c r="F77" i="5"/>
  <c r="I78" i="2" s="1"/>
  <c r="E77" i="5"/>
  <c r="H78" i="2" s="1"/>
  <c r="I77" i="5"/>
  <c r="F81" i="5"/>
  <c r="I82" i="2" s="1"/>
  <c r="E81" i="5"/>
  <c r="H82" i="2" s="1"/>
  <c r="I81" i="5"/>
  <c r="G82" i="2" s="1"/>
  <c r="P82" i="2" s="1"/>
  <c r="F85" i="5"/>
  <c r="I86" i="2" s="1"/>
  <c r="E85" i="5"/>
  <c r="H86" i="2" s="1"/>
  <c r="I85" i="5"/>
  <c r="F86" i="2" s="1"/>
  <c r="O86" i="2" s="1"/>
  <c r="F89" i="5"/>
  <c r="I90" i="2" s="1"/>
  <c r="E89" i="5"/>
  <c r="H90" i="2" s="1"/>
  <c r="I89" i="5"/>
  <c r="G90" i="2" s="1"/>
  <c r="P90" i="2" s="1"/>
  <c r="F93" i="5"/>
  <c r="I94" i="2" s="1"/>
  <c r="E93" i="5"/>
  <c r="H94" i="2" s="1"/>
  <c r="I93" i="5"/>
  <c r="F97" i="5"/>
  <c r="I98" i="2" s="1"/>
  <c r="E97" i="5"/>
  <c r="H98" i="2" s="1"/>
  <c r="I97" i="5"/>
  <c r="G98" i="2" s="1"/>
  <c r="P98" i="2" s="1"/>
  <c r="F101" i="5"/>
  <c r="I102" i="2" s="1"/>
  <c r="E101" i="5"/>
  <c r="H102" i="2" s="1"/>
  <c r="I101" i="5"/>
  <c r="G102" i="2" s="1"/>
  <c r="P102" i="2" s="1"/>
  <c r="F105" i="5"/>
  <c r="I106" i="2" s="1"/>
  <c r="E105" i="5"/>
  <c r="H106" i="2" s="1"/>
  <c r="I105" i="5"/>
  <c r="E106" i="2" s="1"/>
  <c r="N106" i="2" s="1"/>
  <c r="G144" i="5"/>
  <c r="J145" i="2" s="1"/>
  <c r="E144" i="5"/>
  <c r="H145" i="2" s="1"/>
  <c r="F454" i="5"/>
  <c r="I455" i="2" s="1"/>
  <c r="I454" i="5"/>
  <c r="E455" i="2" s="1"/>
  <c r="F458" i="5"/>
  <c r="I459" i="2" s="1"/>
  <c r="E458" i="5"/>
  <c r="H459" i="2" s="1"/>
  <c r="F462" i="5"/>
  <c r="I463" i="2" s="1"/>
  <c r="I462" i="5"/>
  <c r="F463" i="2" s="1"/>
  <c r="E4" i="2"/>
  <c r="N4" i="2" s="1"/>
  <c r="H3" i="3" s="1"/>
  <c r="G4" i="2"/>
  <c r="P4" i="2" s="1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G374" i="2" s="1"/>
  <c r="I381" i="5"/>
  <c r="E382" i="2" s="1"/>
  <c r="I389" i="5"/>
  <c r="G390" i="2" s="1"/>
  <c r="I397" i="5"/>
  <c r="G398" i="2" s="1"/>
  <c r="I405" i="5"/>
  <c r="G406" i="2" s="1"/>
  <c r="I413" i="5"/>
  <c r="E414" i="2" s="1"/>
  <c r="I421" i="5"/>
  <c r="G422" i="2" s="1"/>
  <c r="I429" i="5"/>
  <c r="G430" i="2" s="1"/>
  <c r="I437" i="5"/>
  <c r="G438" i="2" s="1"/>
  <c r="I445" i="5"/>
  <c r="G446" i="2" s="1"/>
  <c r="F4" i="5"/>
  <c r="I145" i="5"/>
  <c r="I149" i="5"/>
  <c r="G150" i="2" s="1"/>
  <c r="P150" i="2" s="1"/>
  <c r="I153" i="5"/>
  <c r="E154" i="2" s="1"/>
  <c r="N154" i="2" s="1"/>
  <c r="I157" i="5"/>
  <c r="G158" i="2" s="1"/>
  <c r="P158" i="2" s="1"/>
  <c r="I161" i="5"/>
  <c r="I165" i="5"/>
  <c r="G166" i="2" s="1"/>
  <c r="P166" i="2" s="1"/>
  <c r="I169" i="5"/>
  <c r="G170" i="2" s="1"/>
  <c r="P170" i="2" s="1"/>
  <c r="I173" i="5"/>
  <c r="G174" i="2" s="1"/>
  <c r="P174" i="2" s="1"/>
  <c r="I177" i="5"/>
  <c r="I181" i="5"/>
  <c r="G182" i="2" s="1"/>
  <c r="P182" i="2" s="1"/>
  <c r="I185" i="5"/>
  <c r="I189" i="5"/>
  <c r="G190" i="2" s="1"/>
  <c r="P190" i="2" s="1"/>
  <c r="I193" i="5"/>
  <c r="I197" i="5"/>
  <c r="G198" i="2" s="1"/>
  <c r="P198" i="2" s="1"/>
  <c r="I201" i="5"/>
  <c r="I205" i="5"/>
  <c r="G206" i="2" s="1"/>
  <c r="P206" i="2" s="1"/>
  <c r="I209" i="5"/>
  <c r="I213" i="5"/>
  <c r="G214" i="2" s="1"/>
  <c r="P214" i="2" s="1"/>
  <c r="I217" i="5"/>
  <c r="I221" i="5"/>
  <c r="G222" i="2" s="1"/>
  <c r="P222" i="2" s="1"/>
  <c r="I225" i="5"/>
  <c r="I229" i="5"/>
  <c r="G230" i="2" s="1"/>
  <c r="P230" i="2" s="1"/>
  <c r="I233" i="5"/>
  <c r="E234" i="2" s="1"/>
  <c r="N234" i="2" s="1"/>
  <c r="I237" i="5"/>
  <c r="G238" i="2" s="1"/>
  <c r="P238" i="2" s="1"/>
  <c r="I241" i="5"/>
  <c r="E242" i="2" s="1"/>
  <c r="N242" i="2" s="1"/>
  <c r="I245" i="5"/>
  <c r="G246" i="2" s="1"/>
  <c r="P246" i="2" s="1"/>
  <c r="I249" i="5"/>
  <c r="E250" i="2" s="1"/>
  <c r="N250" i="2" s="1"/>
  <c r="I253" i="5"/>
  <c r="G254" i="2" s="1"/>
  <c r="I257" i="5"/>
  <c r="F258" i="2" s="1"/>
  <c r="I261" i="5"/>
  <c r="G262" i="2" s="1"/>
  <c r="I7" i="5"/>
  <c r="E8" i="2" s="1"/>
  <c r="N8" i="2" s="1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I186" i="2" s="1"/>
  <c r="F189" i="5"/>
  <c r="I190" i="2" s="1"/>
  <c r="F193" i="5"/>
  <c r="I194" i="2" s="1"/>
  <c r="F197" i="5"/>
  <c r="I198" i="2" s="1"/>
  <c r="F201" i="5"/>
  <c r="I202" i="2" s="1"/>
  <c r="F205" i="5"/>
  <c r="I206" i="2" s="1"/>
  <c r="F209" i="5"/>
  <c r="I210" i="2" s="1"/>
  <c r="F213" i="5"/>
  <c r="I214" i="2" s="1"/>
  <c r="F217" i="5"/>
  <c r="I218" i="2" s="1"/>
  <c r="F221" i="5"/>
  <c r="I222" i="2" s="1"/>
  <c r="F225" i="5"/>
  <c r="I226" i="2" s="1"/>
  <c r="F229" i="5"/>
  <c r="I230" i="2" s="1"/>
  <c r="F233" i="5"/>
  <c r="I234" i="2" s="1"/>
  <c r="F237" i="5"/>
  <c r="I238" i="2" s="1"/>
  <c r="F241" i="5"/>
  <c r="I242" i="2" s="1"/>
  <c r="F245" i="5"/>
  <c r="I246" i="2" s="1"/>
  <c r="F249" i="5"/>
  <c r="I250" i="2" s="1"/>
  <c r="F253" i="5"/>
  <c r="I254" i="2" s="1"/>
  <c r="F257" i="5"/>
  <c r="I258" i="2" s="1"/>
  <c r="F261" i="5"/>
  <c r="I262" i="2" s="1"/>
  <c r="F269" i="5"/>
  <c r="I270" i="2" s="1"/>
  <c r="F277" i="5"/>
  <c r="I278" i="2" s="1"/>
  <c r="F285" i="5"/>
  <c r="I286" i="2" s="1"/>
  <c r="F323" i="5"/>
  <c r="I324" i="2" s="1"/>
  <c r="F327" i="5"/>
  <c r="I328" i="2" s="1"/>
  <c r="F331" i="5"/>
  <c r="I332" i="2" s="1"/>
  <c r="F335" i="5"/>
  <c r="I336" i="2" s="1"/>
  <c r="F339" i="5"/>
  <c r="I340" i="2" s="1"/>
  <c r="F343" i="5"/>
  <c r="I344" i="2" s="1"/>
  <c r="F347" i="5"/>
  <c r="I348" i="2" s="1"/>
  <c r="F351" i="5"/>
  <c r="I352" i="2" s="1"/>
  <c r="F355" i="5"/>
  <c r="I356" i="2" s="1"/>
  <c r="F359" i="5"/>
  <c r="I360" i="2" s="1"/>
  <c r="F363" i="5"/>
  <c r="I364" i="2" s="1"/>
  <c r="F367" i="5"/>
  <c r="I368" i="2" s="1"/>
  <c r="F371" i="5"/>
  <c r="I372" i="2" s="1"/>
  <c r="I309" i="5"/>
  <c r="G310" i="2" s="1"/>
  <c r="I313" i="5"/>
  <c r="I317" i="5"/>
  <c r="G318" i="2" s="1"/>
  <c r="I323" i="5"/>
  <c r="I327" i="5"/>
  <c r="E328" i="2" s="1"/>
  <c r="I331" i="5"/>
  <c r="I335" i="5"/>
  <c r="E336" i="2" s="1"/>
  <c r="I339" i="5"/>
  <c r="I343" i="5"/>
  <c r="E344" i="2" s="1"/>
  <c r="I347" i="5"/>
  <c r="I351" i="5"/>
  <c r="E352" i="2" s="1"/>
  <c r="I355" i="5"/>
  <c r="I359" i="5"/>
  <c r="E360" i="2" s="1"/>
  <c r="I363" i="5"/>
  <c r="G364" i="2" s="1"/>
  <c r="I367" i="5"/>
  <c r="E368" i="2" s="1"/>
  <c r="I371" i="5"/>
  <c r="G372" i="2" s="1"/>
  <c r="E21" i="5"/>
  <c r="H22" i="2" s="1"/>
  <c r="E25" i="5"/>
  <c r="H26" i="2" s="1"/>
  <c r="E29" i="5"/>
  <c r="H30" i="2" s="1"/>
  <c r="E33" i="5"/>
  <c r="H34" i="2" s="1"/>
  <c r="E37" i="5"/>
  <c r="H38" i="2" s="1"/>
  <c r="E41" i="5"/>
  <c r="H42" i="2" s="1"/>
  <c r="E45" i="5"/>
  <c r="H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36" i="2"/>
  <c r="N36" i="2" s="1"/>
  <c r="G36" i="2"/>
  <c r="P36" i="2" s="1"/>
  <c r="F36" i="2"/>
  <c r="O36" i="2" s="1"/>
  <c r="E40" i="2"/>
  <c r="N40" i="2" s="1"/>
  <c r="E44" i="2"/>
  <c r="N44" i="2" s="1"/>
  <c r="G44" i="2"/>
  <c r="P44" i="2" s="1"/>
  <c r="F44" i="2"/>
  <c r="O44" i="2" s="1"/>
  <c r="F48" i="2"/>
  <c r="O48" i="2" s="1"/>
  <c r="E52" i="2"/>
  <c r="N52" i="2" s="1"/>
  <c r="G52" i="2"/>
  <c r="P52" i="2" s="1"/>
  <c r="F52" i="2"/>
  <c r="O52" i="2" s="1"/>
  <c r="E56" i="2"/>
  <c r="N56" i="2" s="1"/>
  <c r="G56" i="2"/>
  <c r="P56" i="2" s="1"/>
  <c r="F56" i="2"/>
  <c r="O56" i="2" s="1"/>
  <c r="E60" i="2"/>
  <c r="N60" i="2" s="1"/>
  <c r="G60" i="2"/>
  <c r="P60" i="2" s="1"/>
  <c r="F60" i="2"/>
  <c r="O60" i="2" s="1"/>
  <c r="E64" i="2"/>
  <c r="N64" i="2" s="1"/>
  <c r="E68" i="2"/>
  <c r="N68" i="2" s="1"/>
  <c r="G68" i="2"/>
  <c r="P68" i="2" s="1"/>
  <c r="F68" i="2"/>
  <c r="O68" i="2" s="1"/>
  <c r="F72" i="2"/>
  <c r="O72" i="2" s="1"/>
  <c r="E76" i="2"/>
  <c r="N76" i="2" s="1"/>
  <c r="G76" i="2"/>
  <c r="P76" i="2" s="1"/>
  <c r="F76" i="2"/>
  <c r="O76" i="2" s="1"/>
  <c r="F80" i="2"/>
  <c r="O80" i="2" s="1"/>
  <c r="E84" i="2"/>
  <c r="N84" i="2" s="1"/>
  <c r="G84" i="2"/>
  <c r="P84" i="2" s="1"/>
  <c r="F84" i="2"/>
  <c r="O84" i="2" s="1"/>
  <c r="E88" i="2"/>
  <c r="N88" i="2" s="1"/>
  <c r="G88" i="2"/>
  <c r="P88" i="2" s="1"/>
  <c r="F88" i="2"/>
  <c r="O88" i="2" s="1"/>
  <c r="E92" i="2"/>
  <c r="N92" i="2" s="1"/>
  <c r="G92" i="2"/>
  <c r="P92" i="2" s="1"/>
  <c r="F92" i="2"/>
  <c r="O92" i="2" s="1"/>
  <c r="E96" i="2"/>
  <c r="N96" i="2" s="1"/>
  <c r="E100" i="2"/>
  <c r="N100" i="2" s="1"/>
  <c r="G100" i="2"/>
  <c r="P100" i="2" s="1"/>
  <c r="F100" i="2"/>
  <c r="O100" i="2" s="1"/>
  <c r="E102" i="2"/>
  <c r="N102" i="2" s="1"/>
  <c r="G106" i="2"/>
  <c r="P106" i="2" s="1"/>
  <c r="E374" i="2"/>
  <c r="F374" i="2"/>
  <c r="E378" i="2"/>
  <c r="G378" i="2"/>
  <c r="F378" i="2"/>
  <c r="G382" i="2"/>
  <c r="E386" i="2"/>
  <c r="G386" i="2"/>
  <c r="F386" i="2"/>
  <c r="E390" i="2"/>
  <c r="F390" i="2"/>
  <c r="E394" i="2"/>
  <c r="G394" i="2"/>
  <c r="F394" i="2"/>
  <c r="E398" i="2"/>
  <c r="F398" i="2"/>
  <c r="E402" i="2"/>
  <c r="G402" i="2"/>
  <c r="F402" i="2"/>
  <c r="E406" i="2"/>
  <c r="F406" i="2"/>
  <c r="E410" i="2"/>
  <c r="G410" i="2"/>
  <c r="F410" i="2"/>
  <c r="G414" i="2"/>
  <c r="E418" i="2"/>
  <c r="G418" i="2"/>
  <c r="F418" i="2"/>
  <c r="E422" i="2"/>
  <c r="F422" i="2"/>
  <c r="E426" i="2"/>
  <c r="G426" i="2"/>
  <c r="F426" i="2"/>
  <c r="E430" i="2"/>
  <c r="F430" i="2"/>
  <c r="E434" i="2"/>
  <c r="G434" i="2"/>
  <c r="F434" i="2"/>
  <c r="E438" i="2"/>
  <c r="F438" i="2"/>
  <c r="E440" i="2"/>
  <c r="F440" i="2"/>
  <c r="E444" i="2"/>
  <c r="G444" i="2"/>
  <c r="F444" i="2"/>
  <c r="E448" i="2"/>
  <c r="G448" i="2"/>
  <c r="F448" i="2"/>
  <c r="F455" i="2"/>
  <c r="G455" i="2"/>
  <c r="E463" i="2"/>
  <c r="F271" i="2"/>
  <c r="E271" i="2"/>
  <c r="G271" i="2"/>
  <c r="E279" i="2"/>
  <c r="F287" i="2"/>
  <c r="E287" i="2"/>
  <c r="G287" i="2"/>
  <c r="F7" i="2"/>
  <c r="O7" i="2" s="1"/>
  <c r="F149" i="2"/>
  <c r="O149" i="2" s="1"/>
  <c r="E149" i="2"/>
  <c r="N149" i="2" s="1"/>
  <c r="G149" i="2"/>
  <c r="P149" i="2" s="1"/>
  <c r="F153" i="2"/>
  <c r="O153" i="2" s="1"/>
  <c r="G153" i="2"/>
  <c r="P153" i="2" s="1"/>
  <c r="F157" i="2"/>
  <c r="O157" i="2" s="1"/>
  <c r="E157" i="2"/>
  <c r="N157" i="2" s="1"/>
  <c r="G157" i="2"/>
  <c r="P157" i="2" s="1"/>
  <c r="F161" i="2"/>
  <c r="O161" i="2" s="1"/>
  <c r="E161" i="2"/>
  <c r="N161" i="2" s="1"/>
  <c r="G161" i="2"/>
  <c r="P161" i="2" s="1"/>
  <c r="F165" i="2"/>
  <c r="O165" i="2" s="1"/>
  <c r="E165" i="2"/>
  <c r="N165" i="2" s="1"/>
  <c r="G165" i="2"/>
  <c r="P165" i="2" s="1"/>
  <c r="F169" i="2"/>
  <c r="O169" i="2" s="1"/>
  <c r="G169" i="2"/>
  <c r="P169" i="2" s="1"/>
  <c r="F173" i="2"/>
  <c r="O173" i="2" s="1"/>
  <c r="E173" i="2"/>
  <c r="N173" i="2" s="1"/>
  <c r="G173" i="2"/>
  <c r="P173" i="2" s="1"/>
  <c r="F177" i="2"/>
  <c r="O177" i="2" s="1"/>
  <c r="E177" i="2"/>
  <c r="N177" i="2" s="1"/>
  <c r="G177" i="2"/>
  <c r="P177" i="2" s="1"/>
  <c r="F181" i="2"/>
  <c r="O181" i="2" s="1"/>
  <c r="E181" i="2"/>
  <c r="N181" i="2" s="1"/>
  <c r="G181" i="2"/>
  <c r="P181" i="2" s="1"/>
  <c r="F185" i="2"/>
  <c r="O185" i="2" s="1"/>
  <c r="G185" i="2"/>
  <c r="P185" i="2" s="1"/>
  <c r="F189" i="2"/>
  <c r="O189" i="2" s="1"/>
  <c r="E189" i="2"/>
  <c r="N189" i="2" s="1"/>
  <c r="G189" i="2"/>
  <c r="P189" i="2" s="1"/>
  <c r="F193" i="2"/>
  <c r="O193" i="2" s="1"/>
  <c r="E193" i="2"/>
  <c r="N193" i="2" s="1"/>
  <c r="G193" i="2"/>
  <c r="P193" i="2" s="1"/>
  <c r="F197" i="2"/>
  <c r="O197" i="2" s="1"/>
  <c r="E197" i="2"/>
  <c r="N197" i="2" s="1"/>
  <c r="G197" i="2"/>
  <c r="P197" i="2" s="1"/>
  <c r="F201" i="2"/>
  <c r="O201" i="2" s="1"/>
  <c r="E201" i="2"/>
  <c r="N201" i="2" s="1"/>
  <c r="G201" i="2"/>
  <c r="P201" i="2" s="1"/>
  <c r="F205" i="2"/>
  <c r="O205" i="2" s="1"/>
  <c r="E205" i="2"/>
  <c r="N205" i="2" s="1"/>
  <c r="G205" i="2"/>
  <c r="P205" i="2" s="1"/>
  <c r="F209" i="2"/>
  <c r="O209" i="2" s="1"/>
  <c r="E209" i="2"/>
  <c r="N209" i="2" s="1"/>
  <c r="G209" i="2"/>
  <c r="P209" i="2" s="1"/>
  <c r="F213" i="2"/>
  <c r="O213" i="2" s="1"/>
  <c r="E213" i="2"/>
  <c r="N213" i="2" s="1"/>
  <c r="G213" i="2"/>
  <c r="P213" i="2" s="1"/>
  <c r="F217" i="2"/>
  <c r="O217" i="2" s="1"/>
  <c r="E217" i="2"/>
  <c r="N217" i="2" s="1"/>
  <c r="G217" i="2"/>
  <c r="P217" i="2" s="1"/>
  <c r="F221" i="2"/>
  <c r="O221" i="2" s="1"/>
  <c r="E221" i="2"/>
  <c r="N221" i="2" s="1"/>
  <c r="G221" i="2"/>
  <c r="P221" i="2" s="1"/>
  <c r="F225" i="2"/>
  <c r="O225" i="2" s="1"/>
  <c r="E225" i="2"/>
  <c r="N225" i="2" s="1"/>
  <c r="G225" i="2"/>
  <c r="P225" i="2" s="1"/>
  <c r="F229" i="2"/>
  <c r="O229" i="2" s="1"/>
  <c r="E229" i="2"/>
  <c r="N229" i="2" s="1"/>
  <c r="G229" i="2"/>
  <c r="P229" i="2" s="1"/>
  <c r="F233" i="2"/>
  <c r="O233" i="2" s="1"/>
  <c r="E233" i="2"/>
  <c r="N233" i="2" s="1"/>
  <c r="G233" i="2"/>
  <c r="P233" i="2" s="1"/>
  <c r="F237" i="2"/>
  <c r="O237" i="2" s="1"/>
  <c r="E237" i="2"/>
  <c r="N237" i="2" s="1"/>
  <c r="G237" i="2"/>
  <c r="P237" i="2" s="1"/>
  <c r="F241" i="2"/>
  <c r="O241" i="2" s="1"/>
  <c r="E241" i="2"/>
  <c r="N241" i="2" s="1"/>
  <c r="G241" i="2"/>
  <c r="P241" i="2" s="1"/>
  <c r="F245" i="2"/>
  <c r="O245" i="2" s="1"/>
  <c r="E245" i="2"/>
  <c r="N245" i="2" s="1"/>
  <c r="G245" i="2"/>
  <c r="P245" i="2" s="1"/>
  <c r="F249" i="2"/>
  <c r="O249" i="2" s="1"/>
  <c r="E249" i="2"/>
  <c r="N249" i="2" s="1"/>
  <c r="G249" i="2"/>
  <c r="P249" i="2" s="1"/>
  <c r="F253" i="2"/>
  <c r="E253" i="2"/>
  <c r="G253" i="2"/>
  <c r="F257" i="2"/>
  <c r="E257" i="2"/>
  <c r="G257" i="2"/>
  <c r="F261" i="2"/>
  <c r="E261" i="2"/>
  <c r="G261" i="2"/>
  <c r="E5" i="2"/>
  <c r="N5" i="2" s="1"/>
  <c r="H4" i="3" s="1"/>
  <c r="E42" i="2"/>
  <c r="N42" i="2" s="1"/>
  <c r="G42" i="2"/>
  <c r="P42" i="2" s="1"/>
  <c r="F42" i="2"/>
  <c r="O42" i="2" s="1"/>
  <c r="E46" i="2"/>
  <c r="N46" i="2" s="1"/>
  <c r="G46" i="2"/>
  <c r="P46" i="2" s="1"/>
  <c r="F46" i="2"/>
  <c r="O46" i="2" s="1"/>
  <c r="E50" i="2"/>
  <c r="N50" i="2" s="1"/>
  <c r="E58" i="2"/>
  <c r="N58" i="2" s="1"/>
  <c r="E62" i="2"/>
  <c r="N62" i="2" s="1"/>
  <c r="G62" i="2"/>
  <c r="P62" i="2" s="1"/>
  <c r="F62" i="2"/>
  <c r="O62" i="2" s="1"/>
  <c r="F66" i="2"/>
  <c r="O66" i="2" s="1"/>
  <c r="F74" i="2"/>
  <c r="O74" i="2" s="1"/>
  <c r="E78" i="2"/>
  <c r="N78" i="2" s="1"/>
  <c r="G78" i="2"/>
  <c r="P78" i="2" s="1"/>
  <c r="F78" i="2"/>
  <c r="O78" i="2" s="1"/>
  <c r="E82" i="2"/>
  <c r="N82" i="2" s="1"/>
  <c r="G86" i="2"/>
  <c r="P86" i="2" s="1"/>
  <c r="F90" i="2"/>
  <c r="O90" i="2" s="1"/>
  <c r="E94" i="2"/>
  <c r="N94" i="2" s="1"/>
  <c r="G94" i="2"/>
  <c r="P94" i="2" s="1"/>
  <c r="F94" i="2"/>
  <c r="O94" i="2" s="1"/>
  <c r="E98" i="2"/>
  <c r="N98" i="2" s="1"/>
  <c r="E108" i="2"/>
  <c r="N108" i="2" s="1"/>
  <c r="G108" i="2"/>
  <c r="P108" i="2" s="1"/>
  <c r="F108" i="2"/>
  <c r="O108" i="2" s="1"/>
  <c r="G376" i="2"/>
  <c r="E380" i="2"/>
  <c r="G380" i="2"/>
  <c r="F380" i="2"/>
  <c r="E384" i="2"/>
  <c r="G384" i="2"/>
  <c r="F384" i="2"/>
  <c r="E388" i="2"/>
  <c r="G388" i="2"/>
  <c r="F388" i="2"/>
  <c r="G392" i="2"/>
  <c r="E396" i="2"/>
  <c r="G396" i="2"/>
  <c r="F396" i="2"/>
  <c r="E400" i="2"/>
  <c r="G400" i="2"/>
  <c r="F400" i="2"/>
  <c r="E404" i="2"/>
  <c r="G404" i="2"/>
  <c r="F404" i="2"/>
  <c r="G408" i="2"/>
  <c r="E412" i="2"/>
  <c r="G412" i="2"/>
  <c r="F412" i="2"/>
  <c r="E416" i="2"/>
  <c r="G416" i="2"/>
  <c r="F416" i="2"/>
  <c r="E420" i="2"/>
  <c r="G420" i="2"/>
  <c r="F420" i="2"/>
  <c r="G424" i="2"/>
  <c r="E428" i="2"/>
  <c r="G428" i="2"/>
  <c r="F428" i="2"/>
  <c r="E432" i="2"/>
  <c r="G432" i="2"/>
  <c r="F432" i="2"/>
  <c r="E436" i="2"/>
  <c r="G436" i="2"/>
  <c r="F436" i="2"/>
  <c r="E442" i="2"/>
  <c r="G442" i="2"/>
  <c r="F442" i="2"/>
  <c r="E446" i="2"/>
  <c r="F446" i="2"/>
  <c r="E450" i="2"/>
  <c r="G450" i="2"/>
  <c r="F450" i="2"/>
  <c r="E452" i="2"/>
  <c r="G452" i="2"/>
  <c r="F452" i="2"/>
  <c r="F459" i="2"/>
  <c r="E459" i="2"/>
  <c r="G459" i="2"/>
  <c r="E146" i="2"/>
  <c r="N146" i="2" s="1"/>
  <c r="G146" i="2"/>
  <c r="P146" i="2" s="1"/>
  <c r="F146" i="2"/>
  <c r="O146" i="2" s="1"/>
  <c r="E148" i="2"/>
  <c r="N148" i="2" s="1"/>
  <c r="G148" i="2"/>
  <c r="P148" i="2" s="1"/>
  <c r="F148" i="2"/>
  <c r="O148" i="2" s="1"/>
  <c r="E150" i="2"/>
  <c r="N150" i="2" s="1"/>
  <c r="E152" i="2"/>
  <c r="N152" i="2" s="1"/>
  <c r="G152" i="2"/>
  <c r="P152" i="2" s="1"/>
  <c r="F152" i="2"/>
  <c r="O152" i="2" s="1"/>
  <c r="F154" i="2"/>
  <c r="O154" i="2" s="1"/>
  <c r="E158" i="2"/>
  <c r="N158" i="2" s="1"/>
  <c r="E160" i="2"/>
  <c r="N160" i="2" s="1"/>
  <c r="G160" i="2"/>
  <c r="P160" i="2" s="1"/>
  <c r="F160" i="2"/>
  <c r="O160" i="2" s="1"/>
  <c r="E162" i="2"/>
  <c r="N162" i="2" s="1"/>
  <c r="G162" i="2"/>
  <c r="P162" i="2" s="1"/>
  <c r="F162" i="2"/>
  <c r="O162" i="2" s="1"/>
  <c r="E164" i="2"/>
  <c r="N164" i="2" s="1"/>
  <c r="G164" i="2"/>
  <c r="P164" i="2" s="1"/>
  <c r="F164" i="2"/>
  <c r="O164" i="2" s="1"/>
  <c r="F166" i="2"/>
  <c r="O166" i="2" s="1"/>
  <c r="E168" i="2"/>
  <c r="N168" i="2" s="1"/>
  <c r="G168" i="2"/>
  <c r="P168" i="2" s="1"/>
  <c r="F168" i="2"/>
  <c r="O168" i="2" s="1"/>
  <c r="E170" i="2"/>
  <c r="N170" i="2" s="1"/>
  <c r="G172" i="2"/>
  <c r="P172" i="2" s="1"/>
  <c r="E176" i="2"/>
  <c r="N176" i="2" s="1"/>
  <c r="G176" i="2"/>
  <c r="P176" i="2" s="1"/>
  <c r="F176" i="2"/>
  <c r="O176" i="2" s="1"/>
  <c r="E178" i="2"/>
  <c r="N178" i="2" s="1"/>
  <c r="G178" i="2"/>
  <c r="P178" i="2" s="1"/>
  <c r="F178" i="2"/>
  <c r="O178" i="2" s="1"/>
  <c r="E180" i="2"/>
  <c r="N180" i="2" s="1"/>
  <c r="G180" i="2"/>
  <c r="P180" i="2" s="1"/>
  <c r="F180" i="2"/>
  <c r="O180" i="2" s="1"/>
  <c r="F182" i="2"/>
  <c r="O182" i="2" s="1"/>
  <c r="E184" i="2"/>
  <c r="N184" i="2" s="1"/>
  <c r="G184" i="2"/>
  <c r="P184" i="2" s="1"/>
  <c r="F184" i="2"/>
  <c r="O184" i="2" s="1"/>
  <c r="E186" i="2"/>
  <c r="N186" i="2" s="1"/>
  <c r="G186" i="2"/>
  <c r="P186" i="2" s="1"/>
  <c r="F186" i="2"/>
  <c r="O186" i="2" s="1"/>
  <c r="E188" i="2"/>
  <c r="N188" i="2" s="1"/>
  <c r="G188" i="2"/>
  <c r="P188" i="2" s="1"/>
  <c r="F188" i="2"/>
  <c r="O188" i="2" s="1"/>
  <c r="E190" i="2"/>
  <c r="N190" i="2" s="1"/>
  <c r="E192" i="2"/>
  <c r="N192" i="2" s="1"/>
  <c r="G192" i="2"/>
  <c r="P192" i="2" s="1"/>
  <c r="F192" i="2"/>
  <c r="O192" i="2" s="1"/>
  <c r="E194" i="2"/>
  <c r="N194" i="2" s="1"/>
  <c r="G194" i="2"/>
  <c r="P194" i="2" s="1"/>
  <c r="F194" i="2"/>
  <c r="O194" i="2" s="1"/>
  <c r="E196" i="2"/>
  <c r="N196" i="2" s="1"/>
  <c r="G196" i="2"/>
  <c r="P196" i="2" s="1"/>
  <c r="F196" i="2"/>
  <c r="O196" i="2" s="1"/>
  <c r="F198" i="2"/>
  <c r="O198" i="2" s="1"/>
  <c r="E200" i="2"/>
  <c r="N200" i="2" s="1"/>
  <c r="G200" i="2"/>
  <c r="P200" i="2" s="1"/>
  <c r="F200" i="2"/>
  <c r="O200" i="2" s="1"/>
  <c r="E202" i="2"/>
  <c r="N202" i="2" s="1"/>
  <c r="G202" i="2"/>
  <c r="P202" i="2" s="1"/>
  <c r="F202" i="2"/>
  <c r="O202" i="2" s="1"/>
  <c r="G204" i="2"/>
  <c r="P204" i="2" s="1"/>
  <c r="E206" i="2"/>
  <c r="N206" i="2" s="1"/>
  <c r="F206" i="2"/>
  <c r="O206" i="2" s="1"/>
  <c r="E208" i="2"/>
  <c r="N208" i="2" s="1"/>
  <c r="G208" i="2"/>
  <c r="P208" i="2" s="1"/>
  <c r="F208" i="2"/>
  <c r="O208" i="2" s="1"/>
  <c r="E210" i="2"/>
  <c r="N210" i="2" s="1"/>
  <c r="G210" i="2"/>
  <c r="P210" i="2" s="1"/>
  <c r="F210" i="2"/>
  <c r="O210" i="2" s="1"/>
  <c r="E212" i="2"/>
  <c r="N212" i="2" s="1"/>
  <c r="G212" i="2"/>
  <c r="P212" i="2" s="1"/>
  <c r="F212" i="2"/>
  <c r="O212" i="2" s="1"/>
  <c r="F214" i="2"/>
  <c r="O214" i="2" s="1"/>
  <c r="E216" i="2"/>
  <c r="N216" i="2" s="1"/>
  <c r="G216" i="2"/>
  <c r="P216" i="2" s="1"/>
  <c r="F216" i="2"/>
  <c r="O216" i="2" s="1"/>
  <c r="E218" i="2"/>
  <c r="N218" i="2" s="1"/>
  <c r="G218" i="2"/>
  <c r="P218" i="2" s="1"/>
  <c r="F218" i="2"/>
  <c r="O218" i="2" s="1"/>
  <c r="E220" i="2"/>
  <c r="N220" i="2" s="1"/>
  <c r="G220" i="2"/>
  <c r="P220" i="2" s="1"/>
  <c r="F220" i="2"/>
  <c r="O220" i="2" s="1"/>
  <c r="E222" i="2"/>
  <c r="N222" i="2" s="1"/>
  <c r="E224" i="2"/>
  <c r="N224" i="2" s="1"/>
  <c r="G224" i="2"/>
  <c r="P224" i="2" s="1"/>
  <c r="F224" i="2"/>
  <c r="O224" i="2" s="1"/>
  <c r="E226" i="2"/>
  <c r="N226" i="2" s="1"/>
  <c r="G226" i="2"/>
  <c r="P226" i="2" s="1"/>
  <c r="F226" i="2"/>
  <c r="O226" i="2" s="1"/>
  <c r="E228" i="2"/>
  <c r="N228" i="2" s="1"/>
  <c r="G228" i="2"/>
  <c r="P228" i="2" s="1"/>
  <c r="F228" i="2"/>
  <c r="O228" i="2" s="1"/>
  <c r="F230" i="2"/>
  <c r="O230" i="2" s="1"/>
  <c r="E232" i="2"/>
  <c r="N232" i="2" s="1"/>
  <c r="G232" i="2"/>
  <c r="P232" i="2" s="1"/>
  <c r="F232" i="2"/>
  <c r="O232" i="2" s="1"/>
  <c r="G234" i="2"/>
  <c r="P234" i="2" s="1"/>
  <c r="E236" i="2"/>
  <c r="N236" i="2" s="1"/>
  <c r="F236" i="2"/>
  <c r="O236" i="2" s="1"/>
  <c r="E238" i="2"/>
  <c r="N238" i="2" s="1"/>
  <c r="E240" i="2"/>
  <c r="N240" i="2" s="1"/>
  <c r="G240" i="2"/>
  <c r="P240" i="2" s="1"/>
  <c r="F240" i="2"/>
  <c r="O240" i="2" s="1"/>
  <c r="G242" i="2"/>
  <c r="P242" i="2" s="1"/>
  <c r="E244" i="2"/>
  <c r="N244" i="2" s="1"/>
  <c r="F244" i="2"/>
  <c r="O244" i="2" s="1"/>
  <c r="F246" i="2"/>
  <c r="O246" i="2" s="1"/>
  <c r="E248" i="2"/>
  <c r="N248" i="2" s="1"/>
  <c r="G248" i="2"/>
  <c r="P248" i="2" s="1"/>
  <c r="F248" i="2"/>
  <c r="O248" i="2" s="1"/>
  <c r="G250" i="2"/>
  <c r="P250" i="2" s="1"/>
  <c r="E252" i="2"/>
  <c r="N252" i="2" s="1"/>
  <c r="F252" i="2"/>
  <c r="O252" i="2" s="1"/>
  <c r="E254" i="2"/>
  <c r="F254" i="2"/>
  <c r="E256" i="2"/>
  <c r="G256" i="2"/>
  <c r="F256" i="2"/>
  <c r="G258" i="2"/>
  <c r="E260" i="2"/>
  <c r="G260" i="2"/>
  <c r="F260" i="2"/>
  <c r="E262" i="2"/>
  <c r="F262" i="2"/>
  <c r="E264" i="2"/>
  <c r="G264" i="2"/>
  <c r="F264" i="2"/>
  <c r="E10" i="2"/>
  <c r="N10" i="2" s="1"/>
  <c r="F265" i="2"/>
  <c r="E265" i="2"/>
  <c r="G265" i="2"/>
  <c r="F267" i="2"/>
  <c r="E267" i="2"/>
  <c r="G267" i="2"/>
  <c r="F275" i="2"/>
  <c r="E275" i="2"/>
  <c r="G275" i="2"/>
  <c r="F283" i="2"/>
  <c r="O283" i="2" s="1"/>
  <c r="E283" i="2"/>
  <c r="N283" i="2" s="1"/>
  <c r="G283" i="2"/>
  <c r="P283" i="2" s="1"/>
  <c r="F9" i="2"/>
  <c r="O9" i="2" s="1"/>
  <c r="E9" i="2"/>
  <c r="N9" i="2" s="1"/>
  <c r="G9" i="2"/>
  <c r="P9" i="2" s="1"/>
  <c r="F147" i="2"/>
  <c r="O147" i="2" s="1"/>
  <c r="E147" i="2"/>
  <c r="N147" i="2" s="1"/>
  <c r="G147" i="2"/>
  <c r="P147" i="2" s="1"/>
  <c r="F151" i="2"/>
  <c r="O151" i="2" s="1"/>
  <c r="E151" i="2"/>
  <c r="N151" i="2" s="1"/>
  <c r="G151" i="2"/>
  <c r="P151" i="2" s="1"/>
  <c r="F155" i="2"/>
  <c r="O155" i="2" s="1"/>
  <c r="E155" i="2"/>
  <c r="N155" i="2" s="1"/>
  <c r="G155" i="2"/>
  <c r="P155" i="2" s="1"/>
  <c r="F159" i="2"/>
  <c r="O159" i="2" s="1"/>
  <c r="E159" i="2"/>
  <c r="N159" i="2" s="1"/>
  <c r="G159" i="2"/>
  <c r="P159" i="2" s="1"/>
  <c r="F163" i="2"/>
  <c r="O163" i="2" s="1"/>
  <c r="E163" i="2"/>
  <c r="N163" i="2" s="1"/>
  <c r="G163" i="2"/>
  <c r="P163" i="2" s="1"/>
  <c r="F167" i="2"/>
  <c r="O167" i="2" s="1"/>
  <c r="E167" i="2"/>
  <c r="N167" i="2" s="1"/>
  <c r="G167" i="2"/>
  <c r="P167" i="2" s="1"/>
  <c r="F171" i="2"/>
  <c r="O171" i="2" s="1"/>
  <c r="E171" i="2"/>
  <c r="N171" i="2" s="1"/>
  <c r="G171" i="2"/>
  <c r="P171" i="2" s="1"/>
  <c r="F175" i="2"/>
  <c r="O175" i="2" s="1"/>
  <c r="E175" i="2"/>
  <c r="N175" i="2" s="1"/>
  <c r="G175" i="2"/>
  <c r="P175" i="2" s="1"/>
  <c r="F179" i="2"/>
  <c r="O179" i="2" s="1"/>
  <c r="E179" i="2"/>
  <c r="N179" i="2" s="1"/>
  <c r="G179" i="2"/>
  <c r="P179" i="2" s="1"/>
  <c r="F183" i="2"/>
  <c r="O183" i="2" s="1"/>
  <c r="E183" i="2"/>
  <c r="N183" i="2" s="1"/>
  <c r="G183" i="2"/>
  <c r="P183" i="2" s="1"/>
  <c r="F187" i="2"/>
  <c r="O187" i="2" s="1"/>
  <c r="E187" i="2"/>
  <c r="N187" i="2" s="1"/>
  <c r="G187" i="2"/>
  <c r="P187" i="2" s="1"/>
  <c r="F191" i="2"/>
  <c r="O191" i="2" s="1"/>
  <c r="E191" i="2"/>
  <c r="N191" i="2" s="1"/>
  <c r="G191" i="2"/>
  <c r="P191" i="2" s="1"/>
  <c r="F195" i="2"/>
  <c r="O195" i="2" s="1"/>
  <c r="E195" i="2"/>
  <c r="N195" i="2" s="1"/>
  <c r="G195" i="2"/>
  <c r="P195" i="2" s="1"/>
  <c r="F199" i="2"/>
  <c r="O199" i="2" s="1"/>
  <c r="E199" i="2"/>
  <c r="N199" i="2" s="1"/>
  <c r="G199" i="2"/>
  <c r="P199" i="2" s="1"/>
  <c r="F203" i="2"/>
  <c r="O203" i="2" s="1"/>
  <c r="E203" i="2"/>
  <c r="N203" i="2" s="1"/>
  <c r="G203" i="2"/>
  <c r="P203" i="2" s="1"/>
  <c r="F207" i="2"/>
  <c r="O207" i="2" s="1"/>
  <c r="E207" i="2"/>
  <c r="N207" i="2" s="1"/>
  <c r="G207" i="2"/>
  <c r="P207" i="2" s="1"/>
  <c r="F211" i="2"/>
  <c r="O211" i="2" s="1"/>
  <c r="E211" i="2"/>
  <c r="N211" i="2" s="1"/>
  <c r="G211" i="2"/>
  <c r="P211" i="2" s="1"/>
  <c r="F215" i="2"/>
  <c r="O215" i="2" s="1"/>
  <c r="E215" i="2"/>
  <c r="N215" i="2" s="1"/>
  <c r="G215" i="2"/>
  <c r="P215" i="2" s="1"/>
  <c r="F219" i="2"/>
  <c r="O219" i="2" s="1"/>
  <c r="E219" i="2"/>
  <c r="N219" i="2" s="1"/>
  <c r="G219" i="2"/>
  <c r="P219" i="2" s="1"/>
  <c r="F223" i="2"/>
  <c r="O223" i="2" s="1"/>
  <c r="E223" i="2"/>
  <c r="N223" i="2" s="1"/>
  <c r="G223" i="2"/>
  <c r="P223" i="2" s="1"/>
  <c r="F227" i="2"/>
  <c r="O227" i="2" s="1"/>
  <c r="E227" i="2"/>
  <c r="N227" i="2" s="1"/>
  <c r="G227" i="2"/>
  <c r="P227" i="2" s="1"/>
  <c r="F231" i="2"/>
  <c r="O231" i="2" s="1"/>
  <c r="E231" i="2"/>
  <c r="N231" i="2" s="1"/>
  <c r="G231" i="2"/>
  <c r="P231" i="2" s="1"/>
  <c r="F235" i="2"/>
  <c r="O235" i="2" s="1"/>
  <c r="E235" i="2"/>
  <c r="N235" i="2" s="1"/>
  <c r="G235" i="2"/>
  <c r="P235" i="2" s="1"/>
  <c r="F243" i="2"/>
  <c r="O243" i="2" s="1"/>
  <c r="E243" i="2"/>
  <c r="N243" i="2" s="1"/>
  <c r="G243" i="2"/>
  <c r="P243" i="2" s="1"/>
  <c r="F247" i="2"/>
  <c r="O247" i="2" s="1"/>
  <c r="E247" i="2"/>
  <c r="N247" i="2" s="1"/>
  <c r="G247" i="2"/>
  <c r="P247" i="2" s="1"/>
  <c r="F251" i="2"/>
  <c r="O251" i="2" s="1"/>
  <c r="E251" i="2"/>
  <c r="N251" i="2" s="1"/>
  <c r="G251" i="2"/>
  <c r="P251" i="2" s="1"/>
  <c r="F255" i="2"/>
  <c r="E255" i="2"/>
  <c r="G255" i="2"/>
  <c r="F259" i="2"/>
  <c r="E259" i="2"/>
  <c r="G259" i="2"/>
  <c r="F263" i="2"/>
  <c r="E263" i="2"/>
  <c r="G263" i="2"/>
  <c r="E266" i="2"/>
  <c r="G266" i="2"/>
  <c r="F266" i="2"/>
  <c r="E268" i="2"/>
  <c r="G268" i="2"/>
  <c r="F268" i="2"/>
  <c r="E270" i="2"/>
  <c r="G270" i="2"/>
  <c r="F270" i="2"/>
  <c r="E272" i="2"/>
  <c r="G272" i="2"/>
  <c r="F272" i="2"/>
  <c r="E274" i="2"/>
  <c r="N274" i="2" s="1"/>
  <c r="G274" i="2"/>
  <c r="P274" i="2" s="1"/>
  <c r="F274" i="2"/>
  <c r="O274" i="2" s="1"/>
  <c r="E276" i="2"/>
  <c r="G276" i="2"/>
  <c r="F276" i="2"/>
  <c r="E278" i="2"/>
  <c r="G278" i="2"/>
  <c r="F278" i="2"/>
  <c r="E280" i="2"/>
  <c r="G280" i="2"/>
  <c r="F280" i="2"/>
  <c r="E282" i="2"/>
  <c r="G282" i="2"/>
  <c r="F282" i="2"/>
  <c r="E284" i="2"/>
  <c r="N284" i="2" s="1"/>
  <c r="G284" i="2"/>
  <c r="P284" i="2" s="1"/>
  <c r="F284" i="2"/>
  <c r="O284" i="2" s="1"/>
  <c r="E286" i="2"/>
  <c r="G286" i="2"/>
  <c r="F286" i="2"/>
  <c r="E288" i="2"/>
  <c r="G288" i="2"/>
  <c r="F288" i="2"/>
  <c r="E290" i="2"/>
  <c r="G290" i="2"/>
  <c r="F290" i="2"/>
  <c r="E292" i="2"/>
  <c r="G292" i="2"/>
  <c r="F292" i="2"/>
  <c r="E294" i="2"/>
  <c r="G294" i="2"/>
  <c r="F294" i="2"/>
  <c r="E296" i="2"/>
  <c r="G296" i="2"/>
  <c r="F296" i="2"/>
  <c r="E298" i="2"/>
  <c r="G298" i="2"/>
  <c r="F298" i="2"/>
  <c r="E300" i="2"/>
  <c r="G300" i="2"/>
  <c r="F300" i="2"/>
  <c r="E302" i="2"/>
  <c r="G302" i="2"/>
  <c r="F302" i="2"/>
  <c r="E304" i="2"/>
  <c r="G304" i="2"/>
  <c r="F304" i="2"/>
  <c r="E306" i="2"/>
  <c r="G306" i="2"/>
  <c r="F306" i="2"/>
  <c r="E308" i="2"/>
  <c r="G308" i="2"/>
  <c r="F308" i="2"/>
  <c r="E310" i="2"/>
  <c r="F310" i="2"/>
  <c r="E312" i="2"/>
  <c r="G312" i="2"/>
  <c r="F312" i="2"/>
  <c r="E314" i="2"/>
  <c r="G314" i="2"/>
  <c r="F314" i="2"/>
  <c r="E316" i="2"/>
  <c r="G316" i="2"/>
  <c r="F316" i="2"/>
  <c r="E318" i="2"/>
  <c r="F318" i="2"/>
  <c r="E320" i="2"/>
  <c r="G320" i="2"/>
  <c r="F320" i="2"/>
  <c r="E322" i="2"/>
  <c r="G322" i="2"/>
  <c r="F322" i="2"/>
  <c r="E324" i="2"/>
  <c r="G324" i="2"/>
  <c r="F324" i="2"/>
  <c r="E326" i="2"/>
  <c r="G326" i="2"/>
  <c r="F326" i="2"/>
  <c r="E330" i="2"/>
  <c r="G330" i="2"/>
  <c r="F330" i="2"/>
  <c r="E332" i="2"/>
  <c r="G332" i="2"/>
  <c r="F332" i="2"/>
  <c r="E334" i="2"/>
  <c r="G334" i="2"/>
  <c r="F334" i="2"/>
  <c r="E338" i="2"/>
  <c r="G338" i="2"/>
  <c r="F338" i="2"/>
  <c r="E340" i="2"/>
  <c r="G340" i="2"/>
  <c r="F340" i="2"/>
  <c r="E342" i="2"/>
  <c r="G342" i="2"/>
  <c r="F342" i="2"/>
  <c r="E346" i="2"/>
  <c r="G346" i="2"/>
  <c r="F346" i="2"/>
  <c r="E348" i="2"/>
  <c r="G348" i="2"/>
  <c r="F348" i="2"/>
  <c r="E350" i="2"/>
  <c r="G350" i="2"/>
  <c r="F350" i="2"/>
  <c r="E354" i="2"/>
  <c r="G354" i="2"/>
  <c r="F354" i="2"/>
  <c r="E356" i="2"/>
  <c r="G356" i="2"/>
  <c r="F356" i="2"/>
  <c r="E358" i="2"/>
  <c r="G358" i="2"/>
  <c r="F358" i="2"/>
  <c r="G360" i="2"/>
  <c r="G362" i="2"/>
  <c r="E364" i="2"/>
  <c r="F364" i="2"/>
  <c r="E366" i="2"/>
  <c r="G366" i="2"/>
  <c r="F366" i="2"/>
  <c r="G368" i="2"/>
  <c r="G370" i="2"/>
  <c r="E372" i="2"/>
  <c r="F372" i="2"/>
  <c r="F311" i="2"/>
  <c r="E311" i="2"/>
  <c r="G311" i="2"/>
  <c r="F315" i="2"/>
  <c r="E315" i="2"/>
  <c r="G315" i="2"/>
  <c r="F319" i="2"/>
  <c r="E319" i="2"/>
  <c r="G319" i="2"/>
  <c r="F323" i="2"/>
  <c r="E323" i="2"/>
  <c r="G323" i="2"/>
  <c r="F327" i="2"/>
  <c r="E327" i="2"/>
  <c r="G327" i="2"/>
  <c r="F331" i="2"/>
  <c r="E331" i="2"/>
  <c r="G331" i="2"/>
  <c r="F335" i="2"/>
  <c r="E335" i="2"/>
  <c r="G335" i="2"/>
  <c r="F339" i="2"/>
  <c r="E339" i="2"/>
  <c r="G339" i="2"/>
  <c r="F343" i="2"/>
  <c r="E343" i="2"/>
  <c r="G343" i="2"/>
  <c r="F347" i="2"/>
  <c r="E347" i="2"/>
  <c r="G347" i="2"/>
  <c r="F351" i="2"/>
  <c r="E351" i="2"/>
  <c r="G351" i="2"/>
  <c r="F355" i="2"/>
  <c r="E355" i="2"/>
  <c r="G355" i="2"/>
  <c r="F359" i="2"/>
  <c r="E359" i="2"/>
  <c r="G359" i="2"/>
  <c r="F363" i="2"/>
  <c r="E363" i="2"/>
  <c r="G363" i="2"/>
  <c r="F367" i="2"/>
  <c r="E367" i="2"/>
  <c r="G367" i="2"/>
  <c r="F371" i="2"/>
  <c r="E371" i="2"/>
  <c r="G371" i="2"/>
  <c r="F313" i="2"/>
  <c r="E313" i="2"/>
  <c r="G313" i="2"/>
  <c r="F317" i="2"/>
  <c r="E317" i="2"/>
  <c r="G317" i="2"/>
  <c r="F321" i="2"/>
  <c r="E321" i="2"/>
  <c r="G321" i="2"/>
  <c r="F325" i="2"/>
  <c r="E325" i="2"/>
  <c r="G325" i="2"/>
  <c r="F329" i="2"/>
  <c r="E329" i="2"/>
  <c r="G329" i="2"/>
  <c r="F333" i="2"/>
  <c r="E333" i="2"/>
  <c r="G333" i="2"/>
  <c r="F337" i="2"/>
  <c r="E337" i="2"/>
  <c r="G337" i="2"/>
  <c r="F341" i="2"/>
  <c r="E341" i="2"/>
  <c r="G341" i="2"/>
  <c r="F345" i="2"/>
  <c r="E345" i="2"/>
  <c r="G345" i="2"/>
  <c r="F349" i="2"/>
  <c r="E349" i="2"/>
  <c r="G349" i="2"/>
  <c r="F353" i="2"/>
  <c r="E353" i="2"/>
  <c r="G353" i="2"/>
  <c r="F357" i="2"/>
  <c r="E357" i="2"/>
  <c r="G357" i="2"/>
  <c r="F361" i="2"/>
  <c r="E361" i="2"/>
  <c r="G361" i="2"/>
  <c r="F365" i="2"/>
  <c r="E365" i="2"/>
  <c r="G365" i="2"/>
  <c r="F369" i="2"/>
  <c r="E369" i="2"/>
  <c r="G369" i="2"/>
  <c r="F373" i="2"/>
  <c r="E373" i="2"/>
  <c r="G373" i="2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V398" i="4" s="1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E24" i="5"/>
  <c r="H25" i="2" s="1"/>
  <c r="E26" i="5"/>
  <c r="H27" i="2" s="1"/>
  <c r="E28" i="5"/>
  <c r="H29" i="2" s="1"/>
  <c r="E30" i="5"/>
  <c r="H31" i="2" s="1"/>
  <c r="E32" i="5"/>
  <c r="H33" i="2" s="1"/>
  <c r="E34" i="5"/>
  <c r="H35" i="2" s="1"/>
  <c r="E36" i="5"/>
  <c r="H37" i="2" s="1"/>
  <c r="E38" i="5"/>
  <c r="H39" i="2" s="1"/>
  <c r="E40" i="5"/>
  <c r="H41" i="2" s="1"/>
  <c r="E42" i="5"/>
  <c r="H43" i="2" s="1"/>
  <c r="E44" i="5"/>
  <c r="H45" i="2" s="1"/>
  <c r="E46" i="5"/>
  <c r="H47" i="2" s="1"/>
  <c r="E48" i="5"/>
  <c r="H49" i="2" s="1"/>
  <c r="E50" i="5"/>
  <c r="H51" i="2" s="1"/>
  <c r="E52" i="5"/>
  <c r="H53" i="2" s="1"/>
  <c r="E54" i="5"/>
  <c r="H55" i="2" s="1"/>
  <c r="E56" i="5"/>
  <c r="H57" i="2" s="1"/>
  <c r="E58" i="5"/>
  <c r="H59" i="2" s="1"/>
  <c r="E60" i="5"/>
  <c r="H61" i="2" s="1"/>
  <c r="E62" i="5"/>
  <c r="H63" i="2" s="1"/>
  <c r="E64" i="5"/>
  <c r="H65" i="2" s="1"/>
  <c r="E66" i="5"/>
  <c r="H67" i="2" s="1"/>
  <c r="E68" i="5"/>
  <c r="H69" i="2" s="1"/>
  <c r="E70" i="5"/>
  <c r="H71" i="2" s="1"/>
  <c r="E72" i="5"/>
  <c r="H73" i="2" s="1"/>
  <c r="E74" i="5"/>
  <c r="H75" i="2" s="1"/>
  <c r="E76" i="5"/>
  <c r="H77" i="2" s="1"/>
  <c r="E78" i="5"/>
  <c r="H79" i="2" s="1"/>
  <c r="E80" i="5"/>
  <c r="H81" i="2" s="1"/>
  <c r="E82" i="5"/>
  <c r="H83" i="2" s="1"/>
  <c r="E84" i="5"/>
  <c r="H85" i="2" s="1"/>
  <c r="E86" i="5"/>
  <c r="H87" i="2" s="1"/>
  <c r="E88" i="5"/>
  <c r="H89" i="2" s="1"/>
  <c r="E90" i="5"/>
  <c r="H91" i="2" s="1"/>
  <c r="E92" i="5"/>
  <c r="H93" i="2" s="1"/>
  <c r="E94" i="5"/>
  <c r="H95" i="2" s="1"/>
  <c r="E96" i="5"/>
  <c r="H97" i="2" s="1"/>
  <c r="E98" i="5"/>
  <c r="H99" i="2" s="1"/>
  <c r="E100" i="5"/>
  <c r="H101" i="2" s="1"/>
  <c r="E102" i="5"/>
  <c r="H103" i="2" s="1"/>
  <c r="E104" i="5"/>
  <c r="H105" i="2" s="1"/>
  <c r="E106" i="5"/>
  <c r="H107" i="2" s="1"/>
  <c r="E108" i="5"/>
  <c r="H109" i="2" s="1"/>
  <c r="Q7" i="4"/>
  <c r="Q9" i="4"/>
  <c r="E452" i="5"/>
  <c r="H453" i="2" s="1"/>
  <c r="E456" i="5"/>
  <c r="H457" i="2" s="1"/>
  <c r="E460" i="5"/>
  <c r="H461" i="2" s="1"/>
  <c r="E464" i="5"/>
  <c r="H465" i="2" s="1"/>
  <c r="F15" i="5"/>
  <c r="I16" i="2" s="1"/>
  <c r="Q104" i="4"/>
  <c r="T104" i="4" s="1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S941" i="4" s="1"/>
  <c r="P955" i="4"/>
  <c r="S955" i="4" s="1"/>
  <c r="P963" i="4"/>
  <c r="N971" i="4"/>
  <c r="R971" i="4" s="1"/>
  <c r="Q10" i="4"/>
  <c r="P42" i="4"/>
  <c r="Q63" i="4"/>
  <c r="Q68" i="4"/>
  <c r="P556" i="4"/>
  <c r="F4" i="2"/>
  <c r="O4" i="2" s="1"/>
  <c r="I3" i="3" s="1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F11" i="5"/>
  <c r="I11" i="5"/>
  <c r="E13" i="5"/>
  <c r="H14" i="2" s="1"/>
  <c r="F13" i="5"/>
  <c r="I14" i="2" s="1"/>
  <c r="I13" i="5"/>
  <c r="E514" i="5"/>
  <c r="H515" i="2" s="1"/>
  <c r="F514" i="5"/>
  <c r="I515" i="2" s="1"/>
  <c r="E516" i="5"/>
  <c r="H517" i="2" s="1"/>
  <c r="F516" i="5"/>
  <c r="I517" i="2" s="1"/>
  <c r="E268" i="5"/>
  <c r="H269" i="2" s="1"/>
  <c r="I268" i="5"/>
  <c r="E272" i="5"/>
  <c r="H273" i="2" s="1"/>
  <c r="I272" i="5"/>
  <c r="E276" i="5"/>
  <c r="H277" i="2" s="1"/>
  <c r="I276" i="5"/>
  <c r="E280" i="5"/>
  <c r="H281" i="2" s="1"/>
  <c r="I280" i="5"/>
  <c r="E284" i="5"/>
  <c r="H285" i="2" s="1"/>
  <c r="I284" i="5"/>
  <c r="E288" i="5"/>
  <c r="H289" i="2" s="1"/>
  <c r="I288" i="5"/>
  <c r="E292" i="5"/>
  <c r="H293" i="2" s="1"/>
  <c r="I292" i="5"/>
  <c r="E296" i="5"/>
  <c r="H297" i="2" s="1"/>
  <c r="I296" i="5"/>
  <c r="E300" i="5"/>
  <c r="H301" i="2" s="1"/>
  <c r="I300" i="5"/>
  <c r="E304" i="5"/>
  <c r="H305" i="2" s="1"/>
  <c r="I304" i="5"/>
  <c r="E308" i="5"/>
  <c r="H309" i="2" s="1"/>
  <c r="I308" i="5"/>
  <c r="I520" i="5"/>
  <c r="F520" i="5"/>
  <c r="I521" i="2" s="1"/>
  <c r="E520" i="5"/>
  <c r="H521" i="2" s="1"/>
  <c r="I536" i="5"/>
  <c r="F536" i="5"/>
  <c r="I537" i="2" s="1"/>
  <c r="E536" i="5"/>
  <c r="H537" i="2" s="1"/>
  <c r="I552" i="5"/>
  <c r="F552" i="5"/>
  <c r="I553" i="2" s="1"/>
  <c r="E552" i="5"/>
  <c r="H553" i="2" s="1"/>
  <c r="I576" i="5"/>
  <c r="E576" i="5"/>
  <c r="H577" i="2" s="1"/>
  <c r="I584" i="5"/>
  <c r="F584" i="5"/>
  <c r="I585" i="2" s="1"/>
  <c r="E584" i="5"/>
  <c r="H585" i="2" s="1"/>
  <c r="I575" i="5"/>
  <c r="F575" i="5"/>
  <c r="I576" i="2" s="1"/>
  <c r="G575" i="5"/>
  <c r="J576" i="2" s="1"/>
  <c r="I900" i="5"/>
  <c r="G900" i="5"/>
  <c r="I916" i="5"/>
  <c r="G916" i="5"/>
  <c r="I932" i="5"/>
  <c r="G932" i="5"/>
  <c r="I563" i="5"/>
  <c r="G563" i="5"/>
  <c r="J564" i="2" s="1"/>
  <c r="I594" i="5"/>
  <c r="E594" i="5"/>
  <c r="H595" i="2" s="1"/>
  <c r="I610" i="5"/>
  <c r="E610" i="5"/>
  <c r="H611" i="2" s="1"/>
  <c r="I626" i="5"/>
  <c r="E626" i="5"/>
  <c r="H627" i="2" s="1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H559" i="2" s="1"/>
  <c r="I574" i="5"/>
  <c r="E574" i="5"/>
  <c r="H575" i="2" s="1"/>
  <c r="I590" i="5"/>
  <c r="E590" i="5"/>
  <c r="H591" i="2" s="1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I519" i="2" s="1"/>
  <c r="F534" i="5"/>
  <c r="I535" i="2" s="1"/>
  <c r="F550" i="5"/>
  <c r="I551" i="2" s="1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G999" i="5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F5" i="5"/>
  <c r="I5" i="5"/>
  <c r="G5" i="5"/>
  <c r="I526" i="5"/>
  <c r="E526" i="5"/>
  <c r="H527" i="2" s="1"/>
  <c r="I542" i="5"/>
  <c r="E542" i="5"/>
  <c r="H543" i="2" s="1"/>
  <c r="I528" i="5"/>
  <c r="F528" i="5"/>
  <c r="I529" i="2" s="1"/>
  <c r="E528" i="5"/>
  <c r="H529" i="2" s="1"/>
  <c r="I544" i="5"/>
  <c r="F544" i="5"/>
  <c r="I545" i="2" s="1"/>
  <c r="E544" i="5"/>
  <c r="H545" i="2" s="1"/>
  <c r="I560" i="5"/>
  <c r="E560" i="5"/>
  <c r="H561" i="2" s="1"/>
  <c r="I568" i="5"/>
  <c r="F568" i="5"/>
  <c r="I569" i="2" s="1"/>
  <c r="E568" i="5"/>
  <c r="H569" i="2" s="1"/>
  <c r="I559" i="5"/>
  <c r="F559" i="5"/>
  <c r="I560" i="2" s="1"/>
  <c r="G559" i="5"/>
  <c r="J560" i="2" s="1"/>
  <c r="I591" i="5"/>
  <c r="F591" i="5"/>
  <c r="I592" i="2" s="1"/>
  <c r="G591" i="5"/>
  <c r="J592" i="2" s="1"/>
  <c r="F596" i="5"/>
  <c r="I597" i="2" s="1"/>
  <c r="E596" i="5"/>
  <c r="H597" i="2" s="1"/>
  <c r="I604" i="5"/>
  <c r="F604" i="5"/>
  <c r="I605" i="2" s="1"/>
  <c r="E604" i="5"/>
  <c r="H605" i="2" s="1"/>
  <c r="F612" i="5"/>
  <c r="I613" i="2" s="1"/>
  <c r="E612" i="5"/>
  <c r="H613" i="2" s="1"/>
  <c r="I620" i="5"/>
  <c r="F620" i="5"/>
  <c r="I621" i="2" s="1"/>
  <c r="E620" i="5"/>
  <c r="H621" i="2" s="1"/>
  <c r="F628" i="5"/>
  <c r="I629" i="2" s="1"/>
  <c r="E628" i="5"/>
  <c r="H629" i="2" s="1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J580" i="2" s="1"/>
  <c r="I602" i="5"/>
  <c r="E602" i="5"/>
  <c r="H603" i="2" s="1"/>
  <c r="I618" i="5"/>
  <c r="E618" i="5"/>
  <c r="H619" i="2" s="1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H567" i="2" s="1"/>
  <c r="I582" i="5"/>
  <c r="E582" i="5"/>
  <c r="H583" i="2" s="1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I269" i="2" s="1"/>
  <c r="F272" i="5"/>
  <c r="I273" i="2" s="1"/>
  <c r="F276" i="5"/>
  <c r="I277" i="2" s="1"/>
  <c r="F280" i="5"/>
  <c r="I281" i="2" s="1"/>
  <c r="F284" i="5"/>
  <c r="I285" i="2" s="1"/>
  <c r="F288" i="5"/>
  <c r="I289" i="2" s="1"/>
  <c r="F292" i="5"/>
  <c r="I293" i="2" s="1"/>
  <c r="F296" i="5"/>
  <c r="I297" i="2" s="1"/>
  <c r="F300" i="5"/>
  <c r="I301" i="2" s="1"/>
  <c r="F304" i="5"/>
  <c r="I305" i="2" s="1"/>
  <c r="F308" i="5"/>
  <c r="I309" i="2" s="1"/>
  <c r="F526" i="5"/>
  <c r="I527" i="2" s="1"/>
  <c r="F542" i="5"/>
  <c r="I543" i="2" s="1"/>
  <c r="F594" i="5"/>
  <c r="I595" i="2" s="1"/>
  <c r="F610" i="5"/>
  <c r="I611" i="2" s="1"/>
  <c r="F626" i="5"/>
  <c r="I627" i="2" s="1"/>
  <c r="F642" i="5"/>
  <c r="F658" i="5"/>
  <c r="I518" i="5"/>
  <c r="I550" i="5"/>
  <c r="F576" i="5"/>
  <c r="I577" i="2" s="1"/>
  <c r="F892" i="5"/>
  <c r="F908" i="5"/>
  <c r="F924" i="5"/>
  <c r="I596" i="5"/>
  <c r="I628" i="5"/>
  <c r="I892" i="5"/>
  <c r="I924" i="5"/>
  <c r="E12" i="5"/>
  <c r="H13" i="2" s="1"/>
  <c r="F12" i="5"/>
  <c r="I13" i="2" s="1"/>
  <c r="E515" i="5"/>
  <c r="H516" i="2" s="1"/>
  <c r="F515" i="5"/>
  <c r="I516" i="2" s="1"/>
  <c r="E517" i="5"/>
  <c r="H518" i="2" s="1"/>
  <c r="F517" i="5"/>
  <c r="I518" i="2" s="1"/>
  <c r="E290" i="5"/>
  <c r="H291" i="2" s="1"/>
  <c r="I290" i="5"/>
  <c r="E294" i="5"/>
  <c r="H295" i="2" s="1"/>
  <c r="I294" i="5"/>
  <c r="E298" i="5"/>
  <c r="H299" i="2" s="1"/>
  <c r="I298" i="5"/>
  <c r="E302" i="5"/>
  <c r="H303" i="2" s="1"/>
  <c r="I302" i="5"/>
  <c r="E306" i="5"/>
  <c r="H307" i="2" s="1"/>
  <c r="I306" i="5"/>
  <c r="E661" i="5"/>
  <c r="F661" i="5"/>
  <c r="E663" i="5"/>
  <c r="F663" i="5"/>
  <c r="E665" i="5"/>
  <c r="F665" i="5"/>
  <c r="E667" i="5"/>
  <c r="F667" i="5"/>
  <c r="E669" i="5"/>
  <c r="F669" i="5"/>
  <c r="F530" i="5"/>
  <c r="I531" i="2" s="1"/>
  <c r="F546" i="5"/>
  <c r="I547" i="2" s="1"/>
  <c r="F564" i="5"/>
  <c r="I565" i="2" s="1"/>
  <c r="F580" i="5"/>
  <c r="I581" i="2" s="1"/>
  <c r="F896" i="5"/>
  <c r="F912" i="5"/>
  <c r="F928" i="5"/>
  <c r="T149" i="4"/>
  <c r="S14" i="4"/>
  <c r="T109" i="4"/>
  <c r="T241" i="4"/>
  <c r="Q51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I499" i="2" s="1"/>
  <c r="E10" i="5"/>
  <c r="I10" i="5"/>
  <c r="E18" i="5"/>
  <c r="H19" i="2" s="1"/>
  <c r="I18" i="5"/>
  <c r="E19" i="5"/>
  <c r="H20" i="2" s="1"/>
  <c r="G19" i="5"/>
  <c r="J20" i="2" s="1"/>
  <c r="I144" i="5"/>
  <c r="F144" i="5"/>
  <c r="I145" i="2" s="1"/>
  <c r="E14" i="5"/>
  <c r="H15" i="2" s="1"/>
  <c r="G14" i="5"/>
  <c r="J15" i="2" s="1"/>
  <c r="I14" i="5"/>
  <c r="E373" i="5"/>
  <c r="H374" i="2" s="1"/>
  <c r="G373" i="5"/>
  <c r="J374" i="2" s="1"/>
  <c r="E375" i="5"/>
  <c r="H376" i="2" s="1"/>
  <c r="G375" i="5"/>
  <c r="J376" i="2" s="1"/>
  <c r="E377" i="5"/>
  <c r="H378" i="2" s="1"/>
  <c r="G377" i="5"/>
  <c r="J378" i="2" s="1"/>
  <c r="E379" i="5"/>
  <c r="H380" i="2" s="1"/>
  <c r="G379" i="5"/>
  <c r="J380" i="2" s="1"/>
  <c r="E381" i="5"/>
  <c r="H382" i="2" s="1"/>
  <c r="G381" i="5"/>
  <c r="J382" i="2" s="1"/>
  <c r="E383" i="5"/>
  <c r="H384" i="2" s="1"/>
  <c r="G383" i="5"/>
  <c r="J384" i="2" s="1"/>
  <c r="E385" i="5"/>
  <c r="H386" i="2" s="1"/>
  <c r="G385" i="5"/>
  <c r="J386" i="2" s="1"/>
  <c r="E387" i="5"/>
  <c r="H388" i="2" s="1"/>
  <c r="G387" i="5"/>
  <c r="J388" i="2" s="1"/>
  <c r="E389" i="5"/>
  <c r="H390" i="2" s="1"/>
  <c r="G389" i="5"/>
  <c r="J390" i="2" s="1"/>
  <c r="E391" i="5"/>
  <c r="H392" i="2" s="1"/>
  <c r="G391" i="5"/>
  <c r="J392" i="2" s="1"/>
  <c r="E393" i="5"/>
  <c r="H394" i="2" s="1"/>
  <c r="G393" i="5"/>
  <c r="J394" i="2" s="1"/>
  <c r="E395" i="5"/>
  <c r="H396" i="2" s="1"/>
  <c r="G395" i="5"/>
  <c r="J396" i="2" s="1"/>
  <c r="E397" i="5"/>
  <c r="H398" i="2" s="1"/>
  <c r="G397" i="5"/>
  <c r="J398" i="2" s="1"/>
  <c r="E399" i="5"/>
  <c r="H400" i="2" s="1"/>
  <c r="G399" i="5"/>
  <c r="J400" i="2" s="1"/>
  <c r="E401" i="5"/>
  <c r="H402" i="2" s="1"/>
  <c r="G401" i="5"/>
  <c r="J402" i="2" s="1"/>
  <c r="E403" i="5"/>
  <c r="H404" i="2" s="1"/>
  <c r="G403" i="5"/>
  <c r="J404" i="2" s="1"/>
  <c r="E405" i="5"/>
  <c r="H406" i="2" s="1"/>
  <c r="G405" i="5"/>
  <c r="J406" i="2" s="1"/>
  <c r="E407" i="5"/>
  <c r="H408" i="2" s="1"/>
  <c r="G407" i="5"/>
  <c r="J408" i="2" s="1"/>
  <c r="E409" i="5"/>
  <c r="H410" i="2" s="1"/>
  <c r="G409" i="5"/>
  <c r="J410" i="2" s="1"/>
  <c r="E411" i="5"/>
  <c r="H412" i="2" s="1"/>
  <c r="G411" i="5"/>
  <c r="J412" i="2" s="1"/>
  <c r="E413" i="5"/>
  <c r="H414" i="2" s="1"/>
  <c r="G413" i="5"/>
  <c r="J414" i="2" s="1"/>
  <c r="E415" i="5"/>
  <c r="H416" i="2" s="1"/>
  <c r="G415" i="5"/>
  <c r="J416" i="2" s="1"/>
  <c r="E417" i="5"/>
  <c r="H418" i="2" s="1"/>
  <c r="G417" i="5"/>
  <c r="J418" i="2" s="1"/>
  <c r="E419" i="5"/>
  <c r="H420" i="2" s="1"/>
  <c r="G419" i="5"/>
  <c r="J420" i="2" s="1"/>
  <c r="E421" i="5"/>
  <c r="H422" i="2" s="1"/>
  <c r="G421" i="5"/>
  <c r="J422" i="2" s="1"/>
  <c r="E423" i="5"/>
  <c r="H424" i="2" s="1"/>
  <c r="G423" i="5"/>
  <c r="J424" i="2" s="1"/>
  <c r="E425" i="5"/>
  <c r="H426" i="2" s="1"/>
  <c r="G425" i="5"/>
  <c r="J426" i="2" s="1"/>
  <c r="E427" i="5"/>
  <c r="H428" i="2" s="1"/>
  <c r="G427" i="5"/>
  <c r="J428" i="2" s="1"/>
  <c r="E429" i="5"/>
  <c r="H430" i="2" s="1"/>
  <c r="G429" i="5"/>
  <c r="J430" i="2" s="1"/>
  <c r="E431" i="5"/>
  <c r="H432" i="2" s="1"/>
  <c r="G431" i="5"/>
  <c r="J432" i="2" s="1"/>
  <c r="E433" i="5"/>
  <c r="H434" i="2" s="1"/>
  <c r="G433" i="5"/>
  <c r="J434" i="2" s="1"/>
  <c r="E435" i="5"/>
  <c r="H436" i="2" s="1"/>
  <c r="G435" i="5"/>
  <c r="J436" i="2" s="1"/>
  <c r="E437" i="5"/>
  <c r="H438" i="2" s="1"/>
  <c r="G437" i="5"/>
  <c r="J438" i="2" s="1"/>
  <c r="E439" i="5"/>
  <c r="H440" i="2" s="1"/>
  <c r="G439" i="5"/>
  <c r="J440" i="2" s="1"/>
  <c r="E441" i="5"/>
  <c r="H442" i="2" s="1"/>
  <c r="G441" i="5"/>
  <c r="J442" i="2" s="1"/>
  <c r="E443" i="5"/>
  <c r="H444" i="2" s="1"/>
  <c r="G443" i="5"/>
  <c r="J444" i="2" s="1"/>
  <c r="E445" i="5"/>
  <c r="H446" i="2" s="1"/>
  <c r="G445" i="5"/>
  <c r="J446" i="2" s="1"/>
  <c r="E447" i="5"/>
  <c r="H448" i="2" s="1"/>
  <c r="G447" i="5"/>
  <c r="J448" i="2" s="1"/>
  <c r="E449" i="5"/>
  <c r="H450" i="2" s="1"/>
  <c r="G449" i="5"/>
  <c r="J450" i="2" s="1"/>
  <c r="E451" i="5"/>
  <c r="H452" i="2" s="1"/>
  <c r="G451" i="5"/>
  <c r="J452" i="2" s="1"/>
  <c r="I939" i="5"/>
  <c r="E939" i="5"/>
  <c r="G939" i="5"/>
  <c r="I938" i="5"/>
  <c r="F938" i="5"/>
  <c r="N509" i="4"/>
  <c r="R509" i="4" s="1"/>
  <c r="F374" i="5"/>
  <c r="I375" i="2" s="1"/>
  <c r="F376" i="5"/>
  <c r="I377" i="2" s="1"/>
  <c r="F378" i="5"/>
  <c r="I379" i="2" s="1"/>
  <c r="F380" i="5"/>
  <c r="I381" i="2" s="1"/>
  <c r="F382" i="5"/>
  <c r="I383" i="2" s="1"/>
  <c r="F384" i="5"/>
  <c r="I385" i="2" s="1"/>
  <c r="F386" i="5"/>
  <c r="I387" i="2" s="1"/>
  <c r="F388" i="5"/>
  <c r="I389" i="2" s="1"/>
  <c r="F390" i="5"/>
  <c r="I391" i="2" s="1"/>
  <c r="F392" i="5"/>
  <c r="I393" i="2" s="1"/>
  <c r="F394" i="5"/>
  <c r="I395" i="2" s="1"/>
  <c r="F396" i="5"/>
  <c r="I397" i="2" s="1"/>
  <c r="F398" i="5"/>
  <c r="I399" i="2" s="1"/>
  <c r="F400" i="5"/>
  <c r="I401" i="2" s="1"/>
  <c r="F402" i="5"/>
  <c r="I403" i="2" s="1"/>
  <c r="F404" i="5"/>
  <c r="I405" i="2" s="1"/>
  <c r="F406" i="5"/>
  <c r="I407" i="2" s="1"/>
  <c r="F408" i="5"/>
  <c r="I409" i="2" s="1"/>
  <c r="F410" i="5"/>
  <c r="I411" i="2" s="1"/>
  <c r="F412" i="5"/>
  <c r="I413" i="2" s="1"/>
  <c r="F414" i="5"/>
  <c r="I415" i="2" s="1"/>
  <c r="F416" i="5"/>
  <c r="I417" i="2" s="1"/>
  <c r="F418" i="5"/>
  <c r="I419" i="2" s="1"/>
  <c r="F420" i="5"/>
  <c r="I421" i="2" s="1"/>
  <c r="F422" i="5"/>
  <c r="I423" i="2" s="1"/>
  <c r="F424" i="5"/>
  <c r="I425" i="2" s="1"/>
  <c r="F426" i="5"/>
  <c r="I427" i="2" s="1"/>
  <c r="F428" i="5"/>
  <c r="I429" i="2" s="1"/>
  <c r="F430" i="5"/>
  <c r="I431" i="2" s="1"/>
  <c r="F432" i="5"/>
  <c r="I433" i="2" s="1"/>
  <c r="F434" i="5"/>
  <c r="I435" i="2" s="1"/>
  <c r="F436" i="5"/>
  <c r="I437" i="2" s="1"/>
  <c r="F438" i="5"/>
  <c r="I439" i="2" s="1"/>
  <c r="F440" i="5"/>
  <c r="I441" i="2" s="1"/>
  <c r="F442" i="5"/>
  <c r="I443" i="2" s="1"/>
  <c r="F444" i="5"/>
  <c r="I445" i="2" s="1"/>
  <c r="F446" i="5"/>
  <c r="I447" i="2" s="1"/>
  <c r="F448" i="5"/>
  <c r="I449" i="2" s="1"/>
  <c r="F450" i="5"/>
  <c r="I451" i="2" s="1"/>
  <c r="E16" i="5"/>
  <c r="H17" i="2" s="1"/>
  <c r="E374" i="5"/>
  <c r="H375" i="2" s="1"/>
  <c r="E378" i="5"/>
  <c r="H379" i="2" s="1"/>
  <c r="E382" i="5"/>
  <c r="H383" i="2" s="1"/>
  <c r="E386" i="5"/>
  <c r="H387" i="2" s="1"/>
  <c r="E390" i="5"/>
  <c r="H391" i="2" s="1"/>
  <c r="E394" i="5"/>
  <c r="H395" i="2" s="1"/>
  <c r="E398" i="5"/>
  <c r="H399" i="2" s="1"/>
  <c r="E402" i="5"/>
  <c r="H403" i="2" s="1"/>
  <c r="E406" i="5"/>
  <c r="H407" i="2" s="1"/>
  <c r="E410" i="5"/>
  <c r="H411" i="2" s="1"/>
  <c r="E414" i="5"/>
  <c r="H415" i="2" s="1"/>
  <c r="E418" i="5"/>
  <c r="H419" i="2" s="1"/>
  <c r="E422" i="5"/>
  <c r="H423" i="2" s="1"/>
  <c r="E426" i="5"/>
  <c r="H427" i="2" s="1"/>
  <c r="E430" i="5"/>
  <c r="H431" i="2" s="1"/>
  <c r="E434" i="5"/>
  <c r="H435" i="2" s="1"/>
  <c r="E438" i="5"/>
  <c r="H439" i="2" s="1"/>
  <c r="E442" i="5"/>
  <c r="H443" i="2" s="1"/>
  <c r="E446" i="5"/>
  <c r="H447" i="2" s="1"/>
  <c r="E450" i="5"/>
  <c r="H451" i="2" s="1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V365" i="4" s="1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P947" i="4"/>
  <c r="S947" i="4" s="1"/>
  <c r="P971" i="4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H454" i="2" s="1"/>
  <c r="E455" i="5"/>
  <c r="H456" i="2" s="1"/>
  <c r="E457" i="5"/>
  <c r="H458" i="2" s="1"/>
  <c r="E459" i="5"/>
  <c r="H460" i="2" s="1"/>
  <c r="E461" i="5"/>
  <c r="H462" i="2" s="1"/>
  <c r="E463" i="5"/>
  <c r="H464" i="2" s="1"/>
  <c r="E465" i="5"/>
  <c r="H466" i="2" s="1"/>
  <c r="E467" i="5"/>
  <c r="H468" i="2" s="1"/>
  <c r="E469" i="5"/>
  <c r="H470" i="2" s="1"/>
  <c r="E471" i="5"/>
  <c r="H472" i="2" s="1"/>
  <c r="E473" i="5"/>
  <c r="H474" i="2" s="1"/>
  <c r="E475" i="5"/>
  <c r="H476" i="2" s="1"/>
  <c r="E477" i="5"/>
  <c r="H478" i="2" s="1"/>
  <c r="E479" i="5"/>
  <c r="H480" i="2" s="1"/>
  <c r="E481" i="5"/>
  <c r="H482" i="2" s="1"/>
  <c r="E483" i="5"/>
  <c r="H484" i="2" s="1"/>
  <c r="E485" i="5"/>
  <c r="H486" i="2" s="1"/>
  <c r="E487" i="5"/>
  <c r="H488" i="2" s="1"/>
  <c r="E489" i="5"/>
  <c r="H490" i="2" s="1"/>
  <c r="E491" i="5"/>
  <c r="H492" i="2" s="1"/>
  <c r="E493" i="5"/>
  <c r="H494" i="2" s="1"/>
  <c r="E495" i="5"/>
  <c r="H496" i="2" s="1"/>
  <c r="E497" i="5"/>
  <c r="H498" i="2" s="1"/>
  <c r="G16" i="5"/>
  <c r="J17" i="2" s="1"/>
  <c r="E109" i="5"/>
  <c r="H110" i="2" s="1"/>
  <c r="E110" i="5"/>
  <c r="H111" i="2" s="1"/>
  <c r="E111" i="5"/>
  <c r="H112" i="2" s="1"/>
  <c r="E112" i="5"/>
  <c r="H113" i="2" s="1"/>
  <c r="E113" i="5"/>
  <c r="H114" i="2" s="1"/>
  <c r="E114" i="5"/>
  <c r="H115" i="2" s="1"/>
  <c r="E115" i="5"/>
  <c r="H116" i="2" s="1"/>
  <c r="E116" i="5"/>
  <c r="H117" i="2" s="1"/>
  <c r="E117" i="5"/>
  <c r="H118" i="2" s="1"/>
  <c r="E118" i="5"/>
  <c r="H119" i="2" s="1"/>
  <c r="E119" i="5"/>
  <c r="H120" i="2" s="1"/>
  <c r="E120" i="5"/>
  <c r="H121" i="2" s="1"/>
  <c r="E121" i="5"/>
  <c r="H122" i="2" s="1"/>
  <c r="E122" i="5"/>
  <c r="H123" i="2" s="1"/>
  <c r="E123" i="5"/>
  <c r="H124" i="2" s="1"/>
  <c r="E124" i="5"/>
  <c r="H125" i="2" s="1"/>
  <c r="E125" i="5"/>
  <c r="H126" i="2" s="1"/>
  <c r="E126" i="5"/>
  <c r="H127" i="2" s="1"/>
  <c r="E127" i="5"/>
  <c r="H128" i="2" s="1"/>
  <c r="E128" i="5"/>
  <c r="H129" i="2" s="1"/>
  <c r="E129" i="5"/>
  <c r="H130" i="2" s="1"/>
  <c r="E130" i="5"/>
  <c r="H131" i="2" s="1"/>
  <c r="E131" i="5"/>
  <c r="H132" i="2" s="1"/>
  <c r="E132" i="5"/>
  <c r="H133" i="2" s="1"/>
  <c r="E133" i="5"/>
  <c r="H134" i="2" s="1"/>
  <c r="E134" i="5"/>
  <c r="H135" i="2" s="1"/>
  <c r="E135" i="5"/>
  <c r="H136" i="2" s="1"/>
  <c r="E136" i="5"/>
  <c r="H137" i="2" s="1"/>
  <c r="E137" i="5"/>
  <c r="H138" i="2" s="1"/>
  <c r="E138" i="5"/>
  <c r="H139" i="2" s="1"/>
  <c r="E139" i="5"/>
  <c r="H140" i="2" s="1"/>
  <c r="E140" i="5"/>
  <c r="H141" i="2" s="1"/>
  <c r="E141" i="5"/>
  <c r="H142" i="2" s="1"/>
  <c r="E142" i="5"/>
  <c r="H143" i="2" s="1"/>
  <c r="E143" i="5"/>
  <c r="H144" i="2" s="1"/>
  <c r="G452" i="5"/>
  <c r="J453" i="2" s="1"/>
  <c r="G453" i="5"/>
  <c r="J454" i="2" s="1"/>
  <c r="G454" i="5"/>
  <c r="J455" i="2" s="1"/>
  <c r="G455" i="5"/>
  <c r="J456" i="2" s="1"/>
  <c r="G456" i="5"/>
  <c r="J457" i="2" s="1"/>
  <c r="G457" i="5"/>
  <c r="J458" i="2" s="1"/>
  <c r="G458" i="5"/>
  <c r="J459" i="2" s="1"/>
  <c r="G459" i="5"/>
  <c r="J460" i="2" s="1"/>
  <c r="G460" i="5"/>
  <c r="J461" i="2" s="1"/>
  <c r="G461" i="5"/>
  <c r="J462" i="2" s="1"/>
  <c r="G462" i="5"/>
  <c r="J463" i="2" s="1"/>
  <c r="G463" i="5"/>
  <c r="J464" i="2" s="1"/>
  <c r="G464" i="5"/>
  <c r="J465" i="2" s="1"/>
  <c r="G465" i="5"/>
  <c r="J466" i="2" s="1"/>
  <c r="G466" i="5"/>
  <c r="J467" i="2" s="1"/>
  <c r="G467" i="5"/>
  <c r="J468" i="2" s="1"/>
  <c r="G468" i="5"/>
  <c r="J469" i="2" s="1"/>
  <c r="G469" i="5"/>
  <c r="J470" i="2" s="1"/>
  <c r="G470" i="5"/>
  <c r="J471" i="2" s="1"/>
  <c r="G471" i="5"/>
  <c r="J472" i="2" s="1"/>
  <c r="G472" i="5"/>
  <c r="J473" i="2" s="1"/>
  <c r="G473" i="5"/>
  <c r="J474" i="2" s="1"/>
  <c r="G474" i="5"/>
  <c r="J475" i="2" s="1"/>
  <c r="G475" i="5"/>
  <c r="J476" i="2" s="1"/>
  <c r="G476" i="5"/>
  <c r="J477" i="2" s="1"/>
  <c r="G477" i="5"/>
  <c r="J478" i="2" s="1"/>
  <c r="G478" i="5"/>
  <c r="J479" i="2" s="1"/>
  <c r="G479" i="5"/>
  <c r="J480" i="2" s="1"/>
  <c r="G480" i="5"/>
  <c r="J481" i="2" s="1"/>
  <c r="G481" i="5"/>
  <c r="J482" i="2" s="1"/>
  <c r="G482" i="5"/>
  <c r="J483" i="2" s="1"/>
  <c r="G483" i="5"/>
  <c r="J484" i="2" s="1"/>
  <c r="G484" i="5"/>
  <c r="J485" i="2" s="1"/>
  <c r="G485" i="5"/>
  <c r="J486" i="2" s="1"/>
  <c r="G486" i="5"/>
  <c r="J487" i="2" s="1"/>
  <c r="G487" i="5"/>
  <c r="J488" i="2" s="1"/>
  <c r="G488" i="5"/>
  <c r="J489" i="2" s="1"/>
  <c r="G489" i="5"/>
  <c r="J490" i="2" s="1"/>
  <c r="G490" i="5"/>
  <c r="J491" i="2" s="1"/>
  <c r="G491" i="5"/>
  <c r="J492" i="2" s="1"/>
  <c r="G492" i="5"/>
  <c r="J493" i="2" s="1"/>
  <c r="G493" i="5"/>
  <c r="J494" i="2" s="1"/>
  <c r="G494" i="5"/>
  <c r="J495" i="2" s="1"/>
  <c r="G495" i="5"/>
  <c r="J496" i="2" s="1"/>
  <c r="G496" i="5"/>
  <c r="J497" i="2" s="1"/>
  <c r="G497" i="5"/>
  <c r="J498" i="2" s="1"/>
  <c r="G498" i="5"/>
  <c r="J499" i="2" s="1"/>
  <c r="G10" i="5"/>
  <c r="I16" i="5"/>
  <c r="G18" i="5"/>
  <c r="J19" i="2" s="1"/>
  <c r="F10" i="5"/>
  <c r="F19" i="5"/>
  <c r="I20" i="2" s="1"/>
  <c r="E376" i="5"/>
  <c r="H377" i="2" s="1"/>
  <c r="E380" i="5"/>
  <c r="H381" i="2" s="1"/>
  <c r="E384" i="5"/>
  <c r="H385" i="2" s="1"/>
  <c r="E388" i="5"/>
  <c r="H389" i="2" s="1"/>
  <c r="E392" i="5"/>
  <c r="H393" i="2" s="1"/>
  <c r="E396" i="5"/>
  <c r="H397" i="2" s="1"/>
  <c r="E400" i="5"/>
  <c r="H401" i="2" s="1"/>
  <c r="E404" i="5"/>
  <c r="H405" i="2" s="1"/>
  <c r="E408" i="5"/>
  <c r="H409" i="2" s="1"/>
  <c r="E412" i="5"/>
  <c r="H413" i="2" s="1"/>
  <c r="E416" i="5"/>
  <c r="H417" i="2" s="1"/>
  <c r="E420" i="5"/>
  <c r="H421" i="2" s="1"/>
  <c r="E424" i="5"/>
  <c r="H425" i="2" s="1"/>
  <c r="E428" i="5"/>
  <c r="H429" i="2" s="1"/>
  <c r="E432" i="5"/>
  <c r="H433" i="2" s="1"/>
  <c r="E436" i="5"/>
  <c r="H437" i="2" s="1"/>
  <c r="E440" i="5"/>
  <c r="H441" i="2" s="1"/>
  <c r="E444" i="5"/>
  <c r="H445" i="2" s="1"/>
  <c r="E448" i="5"/>
  <c r="H449" i="2" s="1"/>
  <c r="E17" i="5"/>
  <c r="H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T971" i="4"/>
  <c r="S520" i="4"/>
  <c r="U520" i="4" s="1"/>
  <c r="S528" i="4"/>
  <c r="U528" i="4" s="1"/>
  <c r="S536" i="4"/>
  <c r="S544" i="4"/>
  <c r="S552" i="4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S149" i="4"/>
  <c r="U149" i="4" s="1"/>
  <c r="S153" i="4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V25" i="4" s="1"/>
  <c r="R33" i="4"/>
  <c r="R48" i="4"/>
  <c r="S69" i="4"/>
  <c r="U69" i="4" s="1"/>
  <c r="T44" i="4"/>
  <c r="T52" i="4"/>
  <c r="T60" i="4"/>
  <c r="T105" i="4"/>
  <c r="S105" i="4"/>
  <c r="U105" i="4" s="1"/>
  <c r="S109" i="4"/>
  <c r="U109" i="4" s="1"/>
  <c r="S115" i="4"/>
  <c r="S119" i="4"/>
  <c r="S123" i="4"/>
  <c r="U123" i="4" s="1"/>
  <c r="S127" i="4"/>
  <c r="S131" i="4"/>
  <c r="S135" i="4"/>
  <c r="S139" i="4"/>
  <c r="S143" i="4"/>
  <c r="S147" i="4"/>
  <c r="R119" i="4"/>
  <c r="R127" i="4"/>
  <c r="R135" i="4"/>
  <c r="R143" i="4"/>
  <c r="R161" i="4"/>
  <c r="R169" i="4"/>
  <c r="R177" i="4"/>
  <c r="R185" i="4"/>
  <c r="R193" i="4"/>
  <c r="R201" i="4"/>
  <c r="R209" i="4"/>
  <c r="R217" i="4"/>
  <c r="R225" i="4"/>
  <c r="R233" i="4"/>
  <c r="T237" i="4"/>
  <c r="T239" i="4"/>
  <c r="S237" i="4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R641" i="4" s="1"/>
  <c r="N645" i="4"/>
  <c r="R645" i="4" s="1"/>
  <c r="N649" i="4"/>
  <c r="R649" i="4" s="1"/>
  <c r="N653" i="4"/>
  <c r="R653" i="4" s="1"/>
  <c r="N657" i="4"/>
  <c r="R657" i="4" s="1"/>
  <c r="N661" i="4"/>
  <c r="R661" i="4" s="1"/>
  <c r="N665" i="4"/>
  <c r="R665" i="4" s="1"/>
  <c r="N669" i="4"/>
  <c r="R669" i="4" s="1"/>
  <c r="N673" i="4"/>
  <c r="R673" i="4" s="1"/>
  <c r="N677" i="4"/>
  <c r="R677" i="4" s="1"/>
  <c r="N681" i="4"/>
  <c r="R681" i="4" s="1"/>
  <c r="N685" i="4"/>
  <c r="R685" i="4" s="1"/>
  <c r="N689" i="4"/>
  <c r="R689" i="4" s="1"/>
  <c r="N693" i="4"/>
  <c r="R693" i="4" s="1"/>
  <c r="N697" i="4"/>
  <c r="R697" i="4" s="1"/>
  <c r="N701" i="4"/>
  <c r="R701" i="4" s="1"/>
  <c r="N705" i="4"/>
  <c r="R705" i="4" s="1"/>
  <c r="N709" i="4"/>
  <c r="R709" i="4" s="1"/>
  <c r="N713" i="4"/>
  <c r="R713" i="4" s="1"/>
  <c r="N717" i="4"/>
  <c r="R717" i="4" s="1"/>
  <c r="N721" i="4"/>
  <c r="R721" i="4" s="1"/>
  <c r="N725" i="4"/>
  <c r="R725" i="4" s="1"/>
  <c r="N729" i="4"/>
  <c r="R729" i="4" s="1"/>
  <c r="N733" i="4"/>
  <c r="R733" i="4" s="1"/>
  <c r="N737" i="4"/>
  <c r="R737" i="4" s="1"/>
  <c r="N741" i="4"/>
  <c r="R741" i="4" s="1"/>
  <c r="N745" i="4"/>
  <c r="R745" i="4" s="1"/>
  <c r="N749" i="4"/>
  <c r="R749" i="4" s="1"/>
  <c r="N753" i="4"/>
  <c r="R753" i="4" s="1"/>
  <c r="N757" i="4"/>
  <c r="R757" i="4" s="1"/>
  <c r="N761" i="4"/>
  <c r="R761" i="4" s="1"/>
  <c r="N765" i="4"/>
  <c r="R765" i="4" s="1"/>
  <c r="N769" i="4"/>
  <c r="R769" i="4" s="1"/>
  <c r="N773" i="4"/>
  <c r="R773" i="4" s="1"/>
  <c r="N777" i="4"/>
  <c r="R777" i="4" s="1"/>
  <c r="N781" i="4"/>
  <c r="R781" i="4" s="1"/>
  <c r="N785" i="4"/>
  <c r="R785" i="4" s="1"/>
  <c r="N789" i="4"/>
  <c r="R789" i="4" s="1"/>
  <c r="N793" i="4"/>
  <c r="R793" i="4" s="1"/>
  <c r="N797" i="4"/>
  <c r="R797" i="4" s="1"/>
  <c r="N801" i="4"/>
  <c r="R801" i="4" s="1"/>
  <c r="N805" i="4"/>
  <c r="R805" i="4" s="1"/>
  <c r="N809" i="4"/>
  <c r="R809" i="4" s="1"/>
  <c r="N813" i="4"/>
  <c r="R813" i="4" s="1"/>
  <c r="N817" i="4"/>
  <c r="R817" i="4" s="1"/>
  <c r="N821" i="4"/>
  <c r="R821" i="4" s="1"/>
  <c r="N825" i="4"/>
  <c r="R825" i="4" s="1"/>
  <c r="N829" i="4"/>
  <c r="R829" i="4" s="1"/>
  <c r="N833" i="4"/>
  <c r="R833" i="4" s="1"/>
  <c r="N837" i="4"/>
  <c r="R837" i="4" s="1"/>
  <c r="N841" i="4"/>
  <c r="R841" i="4" s="1"/>
  <c r="N845" i="4"/>
  <c r="R845" i="4" s="1"/>
  <c r="N849" i="4"/>
  <c r="R849" i="4" s="1"/>
  <c r="N853" i="4"/>
  <c r="R853" i="4" s="1"/>
  <c r="N857" i="4"/>
  <c r="R857" i="4" s="1"/>
  <c r="N861" i="4"/>
  <c r="R861" i="4" s="1"/>
  <c r="N865" i="4"/>
  <c r="R865" i="4" s="1"/>
  <c r="N869" i="4"/>
  <c r="R869" i="4" s="1"/>
  <c r="N873" i="4"/>
  <c r="R873" i="4" s="1"/>
  <c r="N877" i="4"/>
  <c r="R877" i="4" s="1"/>
  <c r="N881" i="4"/>
  <c r="R881" i="4" s="1"/>
  <c r="N885" i="4"/>
  <c r="R885" i="4" s="1"/>
  <c r="N889" i="4"/>
  <c r="R889" i="4" s="1"/>
  <c r="N893" i="4"/>
  <c r="R893" i="4" s="1"/>
  <c r="N897" i="4"/>
  <c r="R897" i="4" s="1"/>
  <c r="N901" i="4"/>
  <c r="R901" i="4" s="1"/>
  <c r="N905" i="4"/>
  <c r="R905" i="4" s="1"/>
  <c r="N909" i="4"/>
  <c r="R909" i="4" s="1"/>
  <c r="N913" i="4"/>
  <c r="R913" i="4" s="1"/>
  <c r="N917" i="4"/>
  <c r="R917" i="4" s="1"/>
  <c r="N921" i="4"/>
  <c r="R921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S104" i="4" s="1"/>
  <c r="U104" i="4" s="1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S386" i="4"/>
  <c r="S390" i="4"/>
  <c r="S394" i="4"/>
  <c r="T397" i="4"/>
  <c r="S398" i="4"/>
  <c r="S402" i="4"/>
  <c r="T405" i="4"/>
  <c r="S406" i="4"/>
  <c r="S410" i="4"/>
  <c r="S414" i="4"/>
  <c r="S418" i="4"/>
  <c r="S422" i="4"/>
  <c r="S426" i="4"/>
  <c r="T429" i="4"/>
  <c r="S430" i="4"/>
  <c r="S434" i="4"/>
  <c r="T437" i="4"/>
  <c r="S438" i="4"/>
  <c r="V438" i="4" s="1"/>
  <c r="S442" i="4"/>
  <c r="S446" i="4"/>
  <c r="S450" i="4"/>
  <c r="S454" i="4"/>
  <c r="S458" i="4"/>
  <c r="U458" i="4" s="1"/>
  <c r="T461" i="4"/>
  <c r="S462" i="4"/>
  <c r="T465" i="4"/>
  <c r="S466" i="4"/>
  <c r="T469" i="4"/>
  <c r="S470" i="4"/>
  <c r="T473" i="4"/>
  <c r="S474" i="4"/>
  <c r="T477" i="4"/>
  <c r="S478" i="4"/>
  <c r="V478" i="4" s="1"/>
  <c r="S482" i="4"/>
  <c r="V482" i="4" s="1"/>
  <c r="S486" i="4"/>
  <c r="T489" i="4"/>
  <c r="S490" i="4"/>
  <c r="V490" i="4" s="1"/>
  <c r="T493" i="4"/>
  <c r="S494" i="4"/>
  <c r="T497" i="4"/>
  <c r="S498" i="4"/>
  <c r="S502" i="4"/>
  <c r="S506" i="4"/>
  <c r="S510" i="4"/>
  <c r="R382" i="4"/>
  <c r="R390" i="4"/>
  <c r="U390" i="4" s="1"/>
  <c r="R398" i="4"/>
  <c r="R406" i="4"/>
  <c r="R414" i="4"/>
  <c r="R422" i="4"/>
  <c r="V422" i="4" s="1"/>
  <c r="R430" i="4"/>
  <c r="R438" i="4"/>
  <c r="R446" i="4"/>
  <c r="R454" i="4"/>
  <c r="V454" i="4" s="1"/>
  <c r="R462" i="4"/>
  <c r="R470" i="4"/>
  <c r="U470" i="4" s="1"/>
  <c r="R478" i="4"/>
  <c r="U478" i="4" s="1"/>
  <c r="R486" i="4"/>
  <c r="R494" i="4"/>
  <c r="U494" i="4" s="1"/>
  <c r="R502" i="4"/>
  <c r="R510" i="4"/>
  <c r="S522" i="4"/>
  <c r="S530" i="4"/>
  <c r="S538" i="4"/>
  <c r="V538" i="4" s="1"/>
  <c r="S546" i="4"/>
  <c r="S554" i="4"/>
  <c r="U554" i="4" s="1"/>
  <c r="S925" i="4"/>
  <c r="S929" i="4"/>
  <c r="S933" i="4"/>
  <c r="S937" i="4"/>
  <c r="V937" i="4" s="1"/>
  <c r="S945" i="4"/>
  <c r="U945" i="4" s="1"/>
  <c r="S949" i="4"/>
  <c r="U949" i="4" s="1"/>
  <c r="S953" i="4"/>
  <c r="U953" i="4" s="1"/>
  <c r="S957" i="4"/>
  <c r="S965" i="4"/>
  <c r="V965" i="4" s="1"/>
  <c r="S969" i="4"/>
  <c r="U969" i="4" s="1"/>
  <c r="S15" i="4"/>
  <c r="P70" i="4"/>
  <c r="P72" i="4"/>
  <c r="P74" i="4"/>
  <c r="P76" i="4"/>
  <c r="P78" i="4"/>
  <c r="P80" i="4"/>
  <c r="P82" i="4"/>
  <c r="S82" i="4" s="1"/>
  <c r="P84" i="4"/>
  <c r="P86" i="4"/>
  <c r="P88" i="4"/>
  <c r="P90" i="4"/>
  <c r="S90" i="4" s="1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S210" i="4" s="1"/>
  <c r="P214" i="4"/>
  <c r="P218" i="4"/>
  <c r="P222" i="4"/>
  <c r="P226" i="4"/>
  <c r="S226" i="4" s="1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S252" i="4" s="1"/>
  <c r="U252" i="4" s="1"/>
  <c r="P256" i="4"/>
  <c r="P260" i="4"/>
  <c r="S260" i="4" s="1"/>
  <c r="U260" i="4" s="1"/>
  <c r="P264" i="4"/>
  <c r="P268" i="4"/>
  <c r="S268" i="4" s="1"/>
  <c r="U268" i="4" s="1"/>
  <c r="P272" i="4"/>
  <c r="P276" i="4"/>
  <c r="S276" i="4" s="1"/>
  <c r="U276" i="4" s="1"/>
  <c r="P280" i="4"/>
  <c r="P284" i="4"/>
  <c r="S284" i="4" s="1"/>
  <c r="U284" i="4" s="1"/>
  <c r="P288" i="4"/>
  <c r="P292" i="4"/>
  <c r="S292" i="4" s="1"/>
  <c r="U292" i="4" s="1"/>
  <c r="P296" i="4"/>
  <c r="P300" i="4"/>
  <c r="S300" i="4" s="1"/>
  <c r="U300" i="4" s="1"/>
  <c r="P304" i="4"/>
  <c r="P308" i="4"/>
  <c r="S308" i="4" s="1"/>
  <c r="U308" i="4" s="1"/>
  <c r="P312" i="4"/>
  <c r="P316" i="4"/>
  <c r="S316" i="4" s="1"/>
  <c r="U316" i="4" s="1"/>
  <c r="P320" i="4"/>
  <c r="P324" i="4"/>
  <c r="S324" i="4" s="1"/>
  <c r="U324" i="4" s="1"/>
  <c r="P328" i="4"/>
  <c r="P332" i="4"/>
  <c r="S332" i="4" s="1"/>
  <c r="U332" i="4" s="1"/>
  <c r="P208" i="4"/>
  <c r="P212" i="4"/>
  <c r="P216" i="4"/>
  <c r="S216" i="4" s="1"/>
  <c r="U216" i="4" s="1"/>
  <c r="P220" i="4"/>
  <c r="P224" i="4"/>
  <c r="P228" i="4"/>
  <c r="P232" i="4"/>
  <c r="S232" i="4" s="1"/>
  <c r="U232" i="4" s="1"/>
  <c r="Q556" i="4"/>
  <c r="T556" i="4" s="1"/>
  <c r="P338" i="4"/>
  <c r="P342" i="4"/>
  <c r="P346" i="4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U169" i="4"/>
  <c r="U213" i="4"/>
  <c r="V369" i="4"/>
  <c r="Q380" i="4"/>
  <c r="N380" i="4"/>
  <c r="R380" i="4" s="1"/>
  <c r="P380" i="4"/>
  <c r="T384" i="4"/>
  <c r="R384" i="4"/>
  <c r="T404" i="4"/>
  <c r="R404" i="4"/>
  <c r="T408" i="4"/>
  <c r="R408" i="4"/>
  <c r="T416" i="4"/>
  <c r="R416" i="4"/>
  <c r="T420" i="4"/>
  <c r="R420" i="4"/>
  <c r="U426" i="4"/>
  <c r="T428" i="4"/>
  <c r="R428" i="4"/>
  <c r="T432" i="4"/>
  <c r="R432" i="4"/>
  <c r="T436" i="4"/>
  <c r="R436" i="4"/>
  <c r="T440" i="4"/>
  <c r="R440" i="4"/>
  <c r="T444" i="4"/>
  <c r="R444" i="4"/>
  <c r="T448" i="4"/>
  <c r="R448" i="4"/>
  <c r="T452" i="4"/>
  <c r="R452" i="4"/>
  <c r="T456" i="4"/>
  <c r="R456" i="4"/>
  <c r="T460" i="4"/>
  <c r="R460" i="4"/>
  <c r="V462" i="4"/>
  <c r="T464" i="4"/>
  <c r="R464" i="4"/>
  <c r="T468" i="4"/>
  <c r="R468" i="4"/>
  <c r="T472" i="4"/>
  <c r="R472" i="4"/>
  <c r="U474" i="4"/>
  <c r="T480" i="4"/>
  <c r="R480" i="4"/>
  <c r="T488" i="4"/>
  <c r="R488" i="4"/>
  <c r="U490" i="4"/>
  <c r="T496" i="4"/>
  <c r="R496" i="4"/>
  <c r="T500" i="4"/>
  <c r="R500" i="4"/>
  <c r="T504" i="4"/>
  <c r="R504" i="4"/>
  <c r="T508" i="4"/>
  <c r="R508" i="4"/>
  <c r="Q519" i="4"/>
  <c r="N519" i="4"/>
  <c r="R519" i="4" s="1"/>
  <c r="P519" i="4"/>
  <c r="U538" i="4"/>
  <c r="Q551" i="4"/>
  <c r="N551" i="4"/>
  <c r="R551" i="4" s="1"/>
  <c r="P551" i="4"/>
  <c r="U929" i="4"/>
  <c r="P563" i="4"/>
  <c r="P571" i="4"/>
  <c r="P579" i="4"/>
  <c r="P587" i="4"/>
  <c r="P595" i="4"/>
  <c r="P603" i="4"/>
  <c r="P611" i="4"/>
  <c r="P619" i="4"/>
  <c r="P627" i="4"/>
  <c r="P635" i="4"/>
  <c r="P647" i="4"/>
  <c r="U119" i="4"/>
  <c r="Q154" i="4"/>
  <c r="N154" i="4"/>
  <c r="R154" i="4" s="1"/>
  <c r="P154" i="4"/>
  <c r="U237" i="4"/>
  <c r="Q240" i="4"/>
  <c r="N240" i="4"/>
  <c r="R240" i="4" s="1"/>
  <c r="P240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Q543" i="4"/>
  <c r="N543" i="4"/>
  <c r="R543" i="4" s="1"/>
  <c r="P543" i="4"/>
  <c r="U925" i="4"/>
  <c r="U933" i="4"/>
  <c r="U957" i="4"/>
  <c r="U965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V552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R967" i="4"/>
  <c r="Q563" i="4"/>
  <c r="Q571" i="4"/>
  <c r="T573" i="4"/>
  <c r="Q579" i="4"/>
  <c r="Q587" i="4"/>
  <c r="T593" i="4"/>
  <c r="Q595" i="4"/>
  <c r="Q603" i="4"/>
  <c r="Q611" i="4"/>
  <c r="Q619" i="4"/>
  <c r="Q627" i="4"/>
  <c r="T633" i="4"/>
  <c r="Q635" i="4"/>
  <c r="T637" i="4"/>
  <c r="T641" i="4"/>
  <c r="T645" i="4"/>
  <c r="Q647" i="4"/>
  <c r="T657" i="4"/>
  <c r="T665" i="4"/>
  <c r="T673" i="4"/>
  <c r="T689" i="4"/>
  <c r="T697" i="4"/>
  <c r="T705" i="4"/>
  <c r="T721" i="4"/>
  <c r="T729" i="4"/>
  <c r="T737" i="4"/>
  <c r="T753" i="4"/>
  <c r="T761" i="4"/>
  <c r="T769" i="4"/>
  <c r="T785" i="4"/>
  <c r="T793" i="4"/>
  <c r="T801" i="4"/>
  <c r="T817" i="4"/>
  <c r="T825" i="4"/>
  <c r="T833" i="4"/>
  <c r="T849" i="4"/>
  <c r="T857" i="4"/>
  <c r="T865" i="4"/>
  <c r="T881" i="4"/>
  <c r="T889" i="4"/>
  <c r="T897" i="4"/>
  <c r="T913" i="4"/>
  <c r="T921" i="4"/>
  <c r="P977" i="4"/>
  <c r="P981" i="4"/>
  <c r="S981" i="4" s="1"/>
  <c r="P985" i="4"/>
  <c r="P989" i="4"/>
  <c r="S989" i="4" s="1"/>
  <c r="P993" i="4"/>
  <c r="P997" i="4"/>
  <c r="S997" i="4" s="1"/>
  <c r="P1001" i="4"/>
  <c r="R75" i="4"/>
  <c r="T75" i="4"/>
  <c r="R79" i="4"/>
  <c r="T79" i="4"/>
  <c r="R83" i="4"/>
  <c r="T83" i="4"/>
  <c r="R99" i="4"/>
  <c r="T99" i="4"/>
  <c r="Q108" i="4"/>
  <c r="N108" i="4"/>
  <c r="R108" i="4" s="1"/>
  <c r="P108" i="4"/>
  <c r="U153" i="4"/>
  <c r="Q150" i="4"/>
  <c r="N150" i="4"/>
  <c r="R150" i="4" s="1"/>
  <c r="P150" i="4"/>
  <c r="U157" i="4"/>
  <c r="Q236" i="4"/>
  <c r="N236" i="4"/>
  <c r="R236" i="4" s="1"/>
  <c r="P236" i="4"/>
  <c r="Q244" i="4"/>
  <c r="N244" i="4"/>
  <c r="R244" i="4" s="1"/>
  <c r="P244" i="4"/>
  <c r="V361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U394" i="4"/>
  <c r="T396" i="4"/>
  <c r="R396" i="4"/>
  <c r="T400" i="4"/>
  <c r="R400" i="4"/>
  <c r="T412" i="4"/>
  <c r="R412" i="4"/>
  <c r="U414" i="4"/>
  <c r="T424" i="4"/>
  <c r="R424" i="4"/>
  <c r="T476" i="4"/>
  <c r="R476" i="4"/>
  <c r="T484" i="4"/>
  <c r="R484" i="4"/>
  <c r="T492" i="4"/>
  <c r="R492" i="4"/>
  <c r="V494" i="4"/>
  <c r="T512" i="4"/>
  <c r="R5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V528" i="4"/>
  <c r="Q541" i="4"/>
  <c r="N541" i="4"/>
  <c r="R541" i="4" s="1"/>
  <c r="P541" i="4"/>
  <c r="U544" i="4"/>
  <c r="T77" i="4"/>
  <c r="T159" i="4"/>
  <c r="T175" i="4"/>
  <c r="T199" i="4"/>
  <c r="T207" i="4"/>
  <c r="T231" i="4"/>
  <c r="R363" i="4"/>
  <c r="R379" i="4"/>
  <c r="R923" i="4"/>
  <c r="R931" i="4"/>
  <c r="R947" i="4"/>
  <c r="R955" i="4"/>
  <c r="R96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R27" i="4"/>
  <c r="U27" i="4" s="1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U249" i="4" s="1"/>
  <c r="R253" i="4"/>
  <c r="V253" i="4" s="1"/>
  <c r="R257" i="4"/>
  <c r="U257" i="4" s="1"/>
  <c r="R261" i="4"/>
  <c r="R265" i="4"/>
  <c r="U265" i="4" s="1"/>
  <c r="R269" i="4"/>
  <c r="V269" i="4" s="1"/>
  <c r="R273" i="4"/>
  <c r="U273" i="4" s="1"/>
  <c r="R277" i="4"/>
  <c r="R281" i="4"/>
  <c r="U281" i="4" s="1"/>
  <c r="R285" i="4"/>
  <c r="V285" i="4" s="1"/>
  <c r="R289" i="4"/>
  <c r="U289" i="4" s="1"/>
  <c r="R293" i="4"/>
  <c r="R297" i="4"/>
  <c r="U297" i="4" s="1"/>
  <c r="R301" i="4"/>
  <c r="V301" i="4" s="1"/>
  <c r="R305" i="4"/>
  <c r="U305" i="4" s="1"/>
  <c r="R309" i="4"/>
  <c r="R313" i="4"/>
  <c r="U313" i="4" s="1"/>
  <c r="R317" i="4"/>
  <c r="V317" i="4" s="1"/>
  <c r="R321" i="4"/>
  <c r="U321" i="4" s="1"/>
  <c r="R325" i="4"/>
  <c r="R329" i="4"/>
  <c r="U329" i="4" s="1"/>
  <c r="R333" i="4"/>
  <c r="V333" i="4" s="1"/>
  <c r="R337" i="4"/>
  <c r="U337" i="4" s="1"/>
  <c r="R341" i="4"/>
  <c r="R345" i="4"/>
  <c r="U345" i="4" s="1"/>
  <c r="R349" i="4"/>
  <c r="V349" i="4" s="1"/>
  <c r="R353" i="4"/>
  <c r="U353" i="4" s="1"/>
  <c r="R357" i="4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1" i="4"/>
  <c r="S935" i="4"/>
  <c r="S939" i="4"/>
  <c r="S943" i="4"/>
  <c r="S951" i="4"/>
  <c r="S959" i="4"/>
  <c r="S963" i="4"/>
  <c r="S967" i="4"/>
  <c r="S516" i="4"/>
  <c r="S524" i="4"/>
  <c r="S532" i="4"/>
  <c r="S540" i="4"/>
  <c r="S548" i="4"/>
  <c r="P557" i="4"/>
  <c r="P561" i="4"/>
  <c r="S561" i="4" s="1"/>
  <c r="P565" i="4"/>
  <c r="P569" i="4"/>
  <c r="P573" i="4"/>
  <c r="P577" i="4"/>
  <c r="S577" i="4" s="1"/>
  <c r="P581" i="4"/>
  <c r="P585" i="4"/>
  <c r="P589" i="4"/>
  <c r="P593" i="4"/>
  <c r="S593" i="4" s="1"/>
  <c r="P597" i="4"/>
  <c r="P601" i="4"/>
  <c r="P605" i="4"/>
  <c r="P609" i="4"/>
  <c r="S609" i="4" s="1"/>
  <c r="P613" i="4"/>
  <c r="P617" i="4"/>
  <c r="P621" i="4"/>
  <c r="P625" i="4"/>
  <c r="S625" i="4" s="1"/>
  <c r="P629" i="4"/>
  <c r="P633" i="4"/>
  <c r="P637" i="4"/>
  <c r="P641" i="4"/>
  <c r="S641" i="4" s="1"/>
  <c r="P645" i="4"/>
  <c r="P649" i="4"/>
  <c r="P653" i="4"/>
  <c r="P657" i="4"/>
  <c r="S657" i="4" s="1"/>
  <c r="P661" i="4"/>
  <c r="P665" i="4"/>
  <c r="P669" i="4"/>
  <c r="P673" i="4"/>
  <c r="S673" i="4" s="1"/>
  <c r="P677" i="4"/>
  <c r="P681" i="4"/>
  <c r="P685" i="4"/>
  <c r="P689" i="4"/>
  <c r="S689" i="4" s="1"/>
  <c r="P693" i="4"/>
  <c r="P697" i="4"/>
  <c r="P701" i="4"/>
  <c r="P705" i="4"/>
  <c r="S705" i="4" s="1"/>
  <c r="P709" i="4"/>
  <c r="P713" i="4"/>
  <c r="P717" i="4"/>
  <c r="P721" i="4"/>
  <c r="S721" i="4" s="1"/>
  <c r="P725" i="4"/>
  <c r="P729" i="4"/>
  <c r="P733" i="4"/>
  <c r="P737" i="4"/>
  <c r="S737" i="4" s="1"/>
  <c r="P741" i="4"/>
  <c r="P745" i="4"/>
  <c r="P749" i="4"/>
  <c r="P753" i="4"/>
  <c r="S753" i="4" s="1"/>
  <c r="P757" i="4"/>
  <c r="P761" i="4"/>
  <c r="P765" i="4"/>
  <c r="P769" i="4"/>
  <c r="S769" i="4" s="1"/>
  <c r="P773" i="4"/>
  <c r="P777" i="4"/>
  <c r="P781" i="4"/>
  <c r="P785" i="4"/>
  <c r="S785" i="4" s="1"/>
  <c r="P789" i="4"/>
  <c r="P793" i="4"/>
  <c r="P797" i="4"/>
  <c r="P801" i="4"/>
  <c r="S801" i="4" s="1"/>
  <c r="P805" i="4"/>
  <c r="P809" i="4"/>
  <c r="P813" i="4"/>
  <c r="P817" i="4"/>
  <c r="S817" i="4" s="1"/>
  <c r="P821" i="4"/>
  <c r="P825" i="4"/>
  <c r="P829" i="4"/>
  <c r="P833" i="4"/>
  <c r="S833" i="4" s="1"/>
  <c r="P837" i="4"/>
  <c r="P841" i="4"/>
  <c r="P845" i="4"/>
  <c r="P849" i="4"/>
  <c r="S849" i="4" s="1"/>
  <c r="P853" i="4"/>
  <c r="P857" i="4"/>
  <c r="P861" i="4"/>
  <c r="P865" i="4"/>
  <c r="S865" i="4" s="1"/>
  <c r="P869" i="4"/>
  <c r="P873" i="4"/>
  <c r="P877" i="4"/>
  <c r="P881" i="4"/>
  <c r="S881" i="4" s="1"/>
  <c r="P885" i="4"/>
  <c r="P889" i="4"/>
  <c r="P893" i="4"/>
  <c r="P897" i="4"/>
  <c r="S897" i="4" s="1"/>
  <c r="P901" i="4"/>
  <c r="P905" i="4"/>
  <c r="P909" i="4"/>
  <c r="P913" i="4"/>
  <c r="S913" i="4" s="1"/>
  <c r="P917" i="4"/>
  <c r="P921" i="4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K4" i="3"/>
  <c r="D5" i="3"/>
  <c r="F498" i="2" l="1"/>
  <c r="E498" i="2"/>
  <c r="G498" i="2"/>
  <c r="F494" i="2"/>
  <c r="E494" i="2"/>
  <c r="G494" i="2"/>
  <c r="F490" i="2"/>
  <c r="E490" i="2"/>
  <c r="G490" i="2"/>
  <c r="F486" i="2"/>
  <c r="E486" i="2"/>
  <c r="G486" i="2"/>
  <c r="F482" i="2"/>
  <c r="E482" i="2"/>
  <c r="G482" i="2"/>
  <c r="E478" i="2"/>
  <c r="G478" i="2"/>
  <c r="F478" i="2"/>
  <c r="E499" i="2"/>
  <c r="G499" i="2"/>
  <c r="F499" i="2"/>
  <c r="E629" i="2"/>
  <c r="G629" i="2"/>
  <c r="F629" i="2"/>
  <c r="E551" i="2"/>
  <c r="G551" i="2"/>
  <c r="F551" i="2"/>
  <c r="E583" i="2"/>
  <c r="G583" i="2"/>
  <c r="F583" i="2"/>
  <c r="E567" i="2"/>
  <c r="G567" i="2"/>
  <c r="F567" i="2"/>
  <c r="E605" i="2"/>
  <c r="G605" i="2"/>
  <c r="F605" i="2"/>
  <c r="F560" i="2"/>
  <c r="G560" i="2"/>
  <c r="E560" i="2"/>
  <c r="E545" i="2"/>
  <c r="G545" i="2"/>
  <c r="F545" i="2"/>
  <c r="E591" i="2"/>
  <c r="G591" i="2"/>
  <c r="F591" i="2"/>
  <c r="E575" i="2"/>
  <c r="G575" i="2"/>
  <c r="F575" i="2"/>
  <c r="E559" i="2"/>
  <c r="G559" i="2"/>
  <c r="F559" i="2"/>
  <c r="F576" i="2"/>
  <c r="G576" i="2"/>
  <c r="E576" i="2"/>
  <c r="E553" i="2"/>
  <c r="G553" i="2"/>
  <c r="F553" i="2"/>
  <c r="E521" i="2"/>
  <c r="G521" i="2"/>
  <c r="F521" i="2"/>
  <c r="F512" i="2"/>
  <c r="E512" i="2"/>
  <c r="G512" i="2"/>
  <c r="F508" i="2"/>
  <c r="E508" i="2"/>
  <c r="G508" i="2"/>
  <c r="F504" i="2"/>
  <c r="E504" i="2"/>
  <c r="G504" i="2"/>
  <c r="F500" i="2"/>
  <c r="E500" i="2"/>
  <c r="G500" i="2"/>
  <c r="E497" i="2"/>
  <c r="G497" i="2"/>
  <c r="F497" i="2"/>
  <c r="E489" i="2"/>
  <c r="G489" i="2"/>
  <c r="F489" i="2"/>
  <c r="E481" i="2"/>
  <c r="G481" i="2"/>
  <c r="F481" i="2"/>
  <c r="T625" i="4"/>
  <c r="T617" i="4"/>
  <c r="T609" i="4"/>
  <c r="T577" i="4"/>
  <c r="T561" i="4"/>
  <c r="V520" i="4"/>
  <c r="V522" i="4"/>
  <c r="V544" i="4"/>
  <c r="F496" i="2"/>
  <c r="E496" i="2"/>
  <c r="G496" i="2"/>
  <c r="F492" i="2"/>
  <c r="E492" i="2"/>
  <c r="G492" i="2"/>
  <c r="F488" i="2"/>
  <c r="E488" i="2"/>
  <c r="G488" i="2"/>
  <c r="F484" i="2"/>
  <c r="E484" i="2"/>
  <c r="G484" i="2"/>
  <c r="E480" i="2"/>
  <c r="G480" i="2"/>
  <c r="F480" i="2"/>
  <c r="E597" i="2"/>
  <c r="G597" i="2"/>
  <c r="F597" i="2"/>
  <c r="E519" i="2"/>
  <c r="G519" i="2"/>
  <c r="F519" i="2"/>
  <c r="E619" i="2"/>
  <c r="G619" i="2"/>
  <c r="F619" i="2"/>
  <c r="E603" i="2"/>
  <c r="G603" i="2"/>
  <c r="F603" i="2"/>
  <c r="F580" i="2"/>
  <c r="G580" i="2"/>
  <c r="E580" i="2"/>
  <c r="E621" i="2"/>
  <c r="G621" i="2"/>
  <c r="F621" i="2"/>
  <c r="F592" i="2"/>
  <c r="G592" i="2"/>
  <c r="E592" i="2"/>
  <c r="E569" i="2"/>
  <c r="G569" i="2"/>
  <c r="F569" i="2"/>
  <c r="E561" i="2"/>
  <c r="G561" i="2"/>
  <c r="F561" i="2"/>
  <c r="E529" i="2"/>
  <c r="G529" i="2"/>
  <c r="F529" i="2"/>
  <c r="E543" i="2"/>
  <c r="G543" i="2"/>
  <c r="F543" i="2"/>
  <c r="E527" i="2"/>
  <c r="G527" i="2"/>
  <c r="F527" i="2"/>
  <c r="E535" i="2"/>
  <c r="G535" i="2"/>
  <c r="F535" i="2"/>
  <c r="E627" i="2"/>
  <c r="G627" i="2"/>
  <c r="F627" i="2"/>
  <c r="E611" i="2"/>
  <c r="G611" i="2"/>
  <c r="F611" i="2"/>
  <c r="E595" i="2"/>
  <c r="G595" i="2"/>
  <c r="F595" i="2"/>
  <c r="F564" i="2"/>
  <c r="G564" i="2"/>
  <c r="E564" i="2"/>
  <c r="E585" i="2"/>
  <c r="G585" i="2"/>
  <c r="F585" i="2"/>
  <c r="E577" i="2"/>
  <c r="G577" i="2"/>
  <c r="F577" i="2"/>
  <c r="E537" i="2"/>
  <c r="G537" i="2"/>
  <c r="F537" i="2"/>
  <c r="E539" i="2"/>
  <c r="G539" i="2"/>
  <c r="F539" i="2"/>
  <c r="E493" i="2"/>
  <c r="G493" i="2"/>
  <c r="F493" i="2"/>
  <c r="E485" i="2"/>
  <c r="G485" i="2"/>
  <c r="F485" i="2"/>
  <c r="F477" i="2"/>
  <c r="E477" i="2"/>
  <c r="G477" i="2"/>
  <c r="F476" i="2"/>
  <c r="E476" i="2"/>
  <c r="G476" i="2"/>
  <c r="F472" i="2"/>
  <c r="E472" i="2"/>
  <c r="G472" i="2"/>
  <c r="F468" i="2"/>
  <c r="E468" i="2"/>
  <c r="G468" i="2"/>
  <c r="E475" i="2"/>
  <c r="G475" i="2"/>
  <c r="F475" i="2"/>
  <c r="E467" i="2"/>
  <c r="G467" i="2"/>
  <c r="F467" i="2"/>
  <c r="F474" i="2"/>
  <c r="E474" i="2"/>
  <c r="G474" i="2"/>
  <c r="F470" i="2"/>
  <c r="E470" i="2"/>
  <c r="G470" i="2"/>
  <c r="F466" i="2"/>
  <c r="E466" i="2"/>
  <c r="G466" i="2"/>
  <c r="F370" i="2"/>
  <c r="F362" i="2"/>
  <c r="F424" i="2"/>
  <c r="F408" i="2"/>
  <c r="F392" i="2"/>
  <c r="F376" i="2"/>
  <c r="F414" i="2"/>
  <c r="F382" i="2"/>
  <c r="E471" i="2"/>
  <c r="G471" i="2"/>
  <c r="F471" i="2"/>
  <c r="G352" i="2"/>
  <c r="G344" i="2"/>
  <c r="G336" i="2"/>
  <c r="G328" i="2"/>
  <c r="E26" i="8"/>
  <c r="D26" i="8"/>
  <c r="E25" i="8"/>
  <c r="M25" i="8" s="1"/>
  <c r="D25" i="8"/>
  <c r="L25" i="8" s="1"/>
  <c r="F279" i="2"/>
  <c r="E24" i="8"/>
  <c r="D24" i="8"/>
  <c r="E23" i="8"/>
  <c r="D23" i="8"/>
  <c r="E258" i="2"/>
  <c r="V486" i="4"/>
  <c r="V470" i="4"/>
  <c r="E22" i="8"/>
  <c r="D22" i="8"/>
  <c r="D21" i="8"/>
  <c r="E21" i="8"/>
  <c r="F250" i="2"/>
  <c r="O250" i="2" s="1"/>
  <c r="F242" i="2"/>
  <c r="O242" i="2" s="1"/>
  <c r="F234" i="2"/>
  <c r="O234" i="2" s="1"/>
  <c r="U406" i="4"/>
  <c r="W406" i="4" s="1"/>
  <c r="X406" i="4" s="1"/>
  <c r="Y406" i="4" s="1"/>
  <c r="U225" i="4"/>
  <c r="U193" i="4"/>
  <c r="V502" i="4"/>
  <c r="F3" i="3"/>
  <c r="S971" i="4"/>
  <c r="U46" i="4"/>
  <c r="T605" i="4"/>
  <c r="V123" i="4"/>
  <c r="U382" i="4"/>
  <c r="U177" i="4"/>
  <c r="U552" i="4"/>
  <c r="F10" i="2"/>
  <c r="O10" i="2" s="1"/>
  <c r="E230" i="2"/>
  <c r="N230" i="2" s="1"/>
  <c r="F222" i="2"/>
  <c r="O222" i="2" s="1"/>
  <c r="E214" i="2"/>
  <c r="N214" i="2" s="1"/>
  <c r="F204" i="2"/>
  <c r="O204" i="2" s="1"/>
  <c r="E198" i="2"/>
  <c r="N198" i="2" s="1"/>
  <c r="F190" i="2"/>
  <c r="O190" i="2" s="1"/>
  <c r="E182" i="2"/>
  <c r="N182" i="2" s="1"/>
  <c r="F172" i="2"/>
  <c r="O172" i="2" s="1"/>
  <c r="E166" i="2"/>
  <c r="N166" i="2" s="1"/>
  <c r="F158" i="2"/>
  <c r="O158" i="2" s="1"/>
  <c r="F150" i="2"/>
  <c r="O150" i="2" s="1"/>
  <c r="F98" i="2"/>
  <c r="O98" i="2" s="1"/>
  <c r="E90" i="2"/>
  <c r="N90" i="2" s="1"/>
  <c r="F82" i="2"/>
  <c r="O82" i="2" s="1"/>
  <c r="E74" i="2"/>
  <c r="N74" i="2" s="1"/>
  <c r="E66" i="2"/>
  <c r="N66" i="2" s="1"/>
  <c r="F58" i="2"/>
  <c r="O58" i="2" s="1"/>
  <c r="F50" i="2"/>
  <c r="O50" i="2" s="1"/>
  <c r="F5" i="2"/>
  <c r="O5" i="2" s="1"/>
  <c r="I4" i="3" s="1"/>
  <c r="F96" i="2"/>
  <c r="O96" i="2" s="1"/>
  <c r="E80" i="2"/>
  <c r="N80" i="2" s="1"/>
  <c r="F64" i="2"/>
  <c r="O64" i="2" s="1"/>
  <c r="E48" i="2"/>
  <c r="N48" i="2" s="1"/>
  <c r="U245" i="4"/>
  <c r="E246" i="2"/>
  <c r="N246" i="2" s="1"/>
  <c r="F238" i="2"/>
  <c r="O238" i="2" s="1"/>
  <c r="D20" i="8"/>
  <c r="E20" i="8"/>
  <c r="D19" i="8"/>
  <c r="E19" i="8"/>
  <c r="D18" i="8"/>
  <c r="E18" i="8"/>
  <c r="D17" i="8"/>
  <c r="E17" i="8"/>
  <c r="D16" i="8"/>
  <c r="E16" i="8"/>
  <c r="E15" i="8"/>
  <c r="D15" i="8"/>
  <c r="V165" i="4"/>
  <c r="F174" i="2"/>
  <c r="O174" i="2" s="1"/>
  <c r="F156" i="2"/>
  <c r="O156" i="2" s="1"/>
  <c r="G154" i="2"/>
  <c r="P154" i="2" s="1"/>
  <c r="E174" i="2"/>
  <c r="N174" i="2" s="1"/>
  <c r="F170" i="2"/>
  <c r="O170" i="2" s="1"/>
  <c r="G156" i="2"/>
  <c r="P156" i="2" s="1"/>
  <c r="D14" i="8"/>
  <c r="E14" i="8"/>
  <c r="E13" i="8"/>
  <c r="D13" i="8"/>
  <c r="S556" i="4"/>
  <c r="U556" i="4" s="1"/>
  <c r="U536" i="4"/>
  <c r="V430" i="4"/>
  <c r="T449" i="4"/>
  <c r="T417" i="4"/>
  <c r="U438" i="4"/>
  <c r="T445" i="4"/>
  <c r="T413" i="4"/>
  <c r="U506" i="4"/>
  <c r="U442" i="4"/>
  <c r="U410" i="4"/>
  <c r="U135" i="4"/>
  <c r="U143" i="4"/>
  <c r="W143" i="4" s="1"/>
  <c r="X143" i="4" s="1"/>
  <c r="Y143" i="4" s="1"/>
  <c r="T208" i="4"/>
  <c r="U217" i="4"/>
  <c r="V185" i="4"/>
  <c r="V530" i="4"/>
  <c r="T955" i="4"/>
  <c r="T453" i="4"/>
  <c r="T421" i="4"/>
  <c r="T389" i="4"/>
  <c r="V139" i="4"/>
  <c r="V357" i="4"/>
  <c r="V341" i="4"/>
  <c r="V325" i="4"/>
  <c r="V309" i="4"/>
  <c r="V293" i="4"/>
  <c r="V277" i="4"/>
  <c r="V261" i="4"/>
  <c r="U54" i="4"/>
  <c r="V953" i="4"/>
  <c r="U486" i="4"/>
  <c r="T601" i="4"/>
  <c r="T585" i="4"/>
  <c r="V109" i="4"/>
  <c r="W109" i="4" s="1"/>
  <c r="X109" i="4" s="1"/>
  <c r="Y109" i="4" s="1"/>
  <c r="V506" i="4"/>
  <c r="V442" i="4"/>
  <c r="W442" i="4" s="1"/>
  <c r="X442" i="4" s="1"/>
  <c r="Y442" i="4" s="1"/>
  <c r="V390" i="4"/>
  <c r="S346" i="4"/>
  <c r="S94" i="4"/>
  <c r="V949" i="4"/>
  <c r="W949" i="4" s="1"/>
  <c r="X949" i="4" s="1"/>
  <c r="Y949" i="4" s="1"/>
  <c r="V233" i="4"/>
  <c r="V201" i="4"/>
  <c r="F8" i="2"/>
  <c r="O8" i="2" s="1"/>
  <c r="F104" i="2"/>
  <c r="O104" i="2" s="1"/>
  <c r="E86" i="2"/>
  <c r="N86" i="2" s="1"/>
  <c r="F70" i="2"/>
  <c r="O70" i="2" s="1"/>
  <c r="E54" i="2"/>
  <c r="N54" i="2" s="1"/>
  <c r="S905" i="4"/>
  <c r="U905" i="4" s="1"/>
  <c r="S889" i="4"/>
  <c r="S873" i="4"/>
  <c r="S857" i="4"/>
  <c r="S841" i="4"/>
  <c r="U841" i="4" s="1"/>
  <c r="S825" i="4"/>
  <c r="S809" i="4"/>
  <c r="S793" i="4"/>
  <c r="S777" i="4"/>
  <c r="S761" i="4"/>
  <c r="S745" i="4"/>
  <c r="S729" i="4"/>
  <c r="S713" i="4"/>
  <c r="V713" i="4" s="1"/>
  <c r="S697" i="4"/>
  <c r="S681" i="4"/>
  <c r="S665" i="4"/>
  <c r="S649" i="4"/>
  <c r="V649" i="4" s="1"/>
  <c r="S633" i="4"/>
  <c r="S617" i="4"/>
  <c r="V617" i="4" s="1"/>
  <c r="S601" i="4"/>
  <c r="S585" i="4"/>
  <c r="V585" i="4" s="1"/>
  <c r="S569" i="4"/>
  <c r="U35" i="4"/>
  <c r="V554" i="4"/>
  <c r="U522" i="4"/>
  <c r="W522" i="4" s="1"/>
  <c r="T905" i="4"/>
  <c r="T873" i="4"/>
  <c r="T841" i="4"/>
  <c r="T809" i="4"/>
  <c r="T777" i="4"/>
  <c r="T745" i="4"/>
  <c r="T713" i="4"/>
  <c r="T681" i="4"/>
  <c r="T649" i="4"/>
  <c r="T569" i="4"/>
  <c r="V569" i="4" s="1"/>
  <c r="U937" i="4"/>
  <c r="U454" i="4"/>
  <c r="W454" i="4" s="1"/>
  <c r="X454" i="4" s="1"/>
  <c r="Y454" i="4" s="1"/>
  <c r="U422" i="4"/>
  <c r="S961" i="4"/>
  <c r="U961" i="4" s="1"/>
  <c r="V406" i="4"/>
  <c r="U510" i="4"/>
  <c r="T457" i="4"/>
  <c r="T441" i="4"/>
  <c r="T433" i="4"/>
  <c r="T425" i="4"/>
  <c r="T409" i="4"/>
  <c r="T401" i="4"/>
  <c r="T393" i="4"/>
  <c r="T385" i="4"/>
  <c r="T961" i="4"/>
  <c r="G104" i="2"/>
  <c r="P104" i="2" s="1"/>
  <c r="S921" i="4"/>
  <c r="U530" i="4"/>
  <c r="V217" i="4"/>
  <c r="U131" i="4"/>
  <c r="F102" i="2"/>
  <c r="O102" i="2" s="1"/>
  <c r="E19" i="2"/>
  <c r="N19" i="2" s="1"/>
  <c r="F19" i="2"/>
  <c r="O19" i="2" s="1"/>
  <c r="G19" i="2"/>
  <c r="P19" i="2" s="1"/>
  <c r="E33" i="2"/>
  <c r="N33" i="2" s="1"/>
  <c r="F33" i="2"/>
  <c r="O33" i="2" s="1"/>
  <c r="G33" i="2"/>
  <c r="P33" i="2" s="1"/>
  <c r="E25" i="2"/>
  <c r="N25" i="2" s="1"/>
  <c r="F25" i="2"/>
  <c r="O25" i="2" s="1"/>
  <c r="G25" i="2"/>
  <c r="P25" i="2" s="1"/>
  <c r="E34" i="2"/>
  <c r="N34" i="2" s="1"/>
  <c r="F34" i="2"/>
  <c r="O34" i="2" s="1"/>
  <c r="G34" i="2"/>
  <c r="P34" i="2" s="1"/>
  <c r="E22" i="2"/>
  <c r="N22" i="2" s="1"/>
  <c r="F22" i="2"/>
  <c r="O22" i="2" s="1"/>
  <c r="G22" i="2"/>
  <c r="P22" i="2" s="1"/>
  <c r="E15" i="2"/>
  <c r="N15" i="2" s="1"/>
  <c r="F15" i="2"/>
  <c r="O15" i="2" s="1"/>
  <c r="G15" i="2"/>
  <c r="P15" i="2" s="1"/>
  <c r="E31" i="2"/>
  <c r="N31" i="2" s="1"/>
  <c r="F31" i="2"/>
  <c r="O31" i="2" s="1"/>
  <c r="G31" i="2"/>
  <c r="P31" i="2" s="1"/>
  <c r="E23" i="2"/>
  <c r="N23" i="2" s="1"/>
  <c r="F23" i="2"/>
  <c r="O23" i="2" s="1"/>
  <c r="G23" i="2"/>
  <c r="P23" i="2" s="1"/>
  <c r="E32" i="2"/>
  <c r="N32" i="2" s="1"/>
  <c r="F32" i="2"/>
  <c r="O32" i="2" s="1"/>
  <c r="G32" i="2"/>
  <c r="P32" i="2" s="1"/>
  <c r="E20" i="2"/>
  <c r="N20" i="2" s="1"/>
  <c r="F20" i="2"/>
  <c r="O20" i="2" s="1"/>
  <c r="G20" i="2"/>
  <c r="P20" i="2" s="1"/>
  <c r="E18" i="2"/>
  <c r="N18" i="2" s="1"/>
  <c r="F18" i="2"/>
  <c r="O18" i="2" s="1"/>
  <c r="G18" i="2"/>
  <c r="P18" i="2" s="1"/>
  <c r="E14" i="2"/>
  <c r="N14" i="2" s="1"/>
  <c r="F14" i="2"/>
  <c r="O14" i="2" s="1"/>
  <c r="G14" i="2"/>
  <c r="P14" i="2" s="1"/>
  <c r="E29" i="2"/>
  <c r="N29" i="2" s="1"/>
  <c r="F29" i="2"/>
  <c r="O29" i="2" s="1"/>
  <c r="G29" i="2"/>
  <c r="P29" i="2" s="1"/>
  <c r="E30" i="2"/>
  <c r="N30" i="2" s="1"/>
  <c r="F30" i="2"/>
  <c r="O30" i="2" s="1"/>
  <c r="G30" i="2"/>
  <c r="P30" i="2" s="1"/>
  <c r="E26" i="2"/>
  <c r="N26" i="2" s="1"/>
  <c r="F26" i="2"/>
  <c r="O26" i="2" s="1"/>
  <c r="G26" i="2"/>
  <c r="P26" i="2" s="1"/>
  <c r="E24" i="2"/>
  <c r="N24" i="2" s="1"/>
  <c r="F24" i="2"/>
  <c r="O24" i="2" s="1"/>
  <c r="G24" i="2"/>
  <c r="P24" i="2" s="1"/>
  <c r="V33" i="4"/>
  <c r="E17" i="2"/>
  <c r="N17" i="2" s="1"/>
  <c r="F17" i="2"/>
  <c r="O17" i="2" s="1"/>
  <c r="G17" i="2"/>
  <c r="P17" i="2" s="1"/>
  <c r="E27" i="2"/>
  <c r="N27" i="2" s="1"/>
  <c r="F27" i="2"/>
  <c r="O27" i="2" s="1"/>
  <c r="G27" i="2"/>
  <c r="P27" i="2" s="1"/>
  <c r="V62" i="4"/>
  <c r="V21" i="4"/>
  <c r="W21" i="4" s="1"/>
  <c r="G70" i="2"/>
  <c r="P70" i="2" s="1"/>
  <c r="F38" i="2"/>
  <c r="O38" i="2" s="1"/>
  <c r="G72" i="2"/>
  <c r="P72" i="2" s="1"/>
  <c r="S74" i="4"/>
  <c r="U74" i="4" s="1"/>
  <c r="S42" i="4"/>
  <c r="U42" i="4" s="1"/>
  <c r="V37" i="4"/>
  <c r="F54" i="2"/>
  <c r="O54" i="2" s="1"/>
  <c r="G38" i="2"/>
  <c r="P38" i="2" s="1"/>
  <c r="F40" i="2"/>
  <c r="O40" i="2" s="1"/>
  <c r="U31" i="4"/>
  <c r="U23" i="4"/>
  <c r="V237" i="4"/>
  <c r="W237" i="4" s="1"/>
  <c r="U181" i="4"/>
  <c r="D11" i="8"/>
  <c r="D8" i="8"/>
  <c r="V498" i="4"/>
  <c r="V466" i="4"/>
  <c r="V29" i="4"/>
  <c r="V474" i="4"/>
  <c r="V458" i="4"/>
  <c r="W458" i="4" s="1"/>
  <c r="X458" i="4" s="1"/>
  <c r="Y458" i="4" s="1"/>
  <c r="V426" i="4"/>
  <c r="V410" i="4"/>
  <c r="W410" i="4" s="1"/>
  <c r="U221" i="4"/>
  <c r="U197" i="4"/>
  <c r="U189" i="4"/>
  <c r="V39" i="4"/>
  <c r="V149" i="4"/>
  <c r="U546" i="4"/>
  <c r="V446" i="4"/>
  <c r="U161" i="4"/>
  <c r="J4" i="3"/>
  <c r="E6" i="8"/>
  <c r="D6" i="8"/>
  <c r="E5" i="8"/>
  <c r="D5" i="8"/>
  <c r="E10" i="8"/>
  <c r="D10" i="8"/>
  <c r="E9" i="8"/>
  <c r="D9" i="8"/>
  <c r="W554" i="4"/>
  <c r="X554" i="4" s="1"/>
  <c r="Y554" i="4" s="1"/>
  <c r="R939" i="4"/>
  <c r="V939" i="4" s="1"/>
  <c r="U233" i="4"/>
  <c r="W233" i="4" s="1"/>
  <c r="X233" i="4" s="1"/>
  <c r="Y233" i="4" s="1"/>
  <c r="AG233" i="4" s="1"/>
  <c r="T621" i="4"/>
  <c r="T589" i="4"/>
  <c r="T557" i="4"/>
  <c r="U139" i="4"/>
  <c r="W139" i="4" s="1"/>
  <c r="X139" i="4" s="1"/>
  <c r="Y139" i="4" s="1"/>
  <c r="V510" i="4"/>
  <c r="V377" i="4"/>
  <c r="W377" i="4" s="1"/>
  <c r="X377" i="4" s="1"/>
  <c r="Y377" i="4" s="1"/>
  <c r="V241" i="4"/>
  <c r="W241" i="4" s="1"/>
  <c r="X241" i="4" s="1"/>
  <c r="Y241" i="4" s="1"/>
  <c r="V43" i="4"/>
  <c r="S354" i="4"/>
  <c r="U354" i="4" s="1"/>
  <c r="S338" i="4"/>
  <c r="U338" i="4" s="1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U218" i="4" s="1"/>
  <c r="S102" i="4"/>
  <c r="U102" i="4" s="1"/>
  <c r="V957" i="4"/>
  <c r="W957" i="4" s="1"/>
  <c r="X957" i="4" s="1"/>
  <c r="Y957" i="4" s="1"/>
  <c r="V933" i="4"/>
  <c r="V925" i="4"/>
  <c r="V546" i="4"/>
  <c r="T8" i="4"/>
  <c r="T224" i="4"/>
  <c r="U165" i="4"/>
  <c r="W165" i="4" s="1"/>
  <c r="X165" i="4" s="1"/>
  <c r="Y165" i="4" s="1"/>
  <c r="V536" i="4"/>
  <c r="U205" i="4"/>
  <c r="W205" i="4" s="1"/>
  <c r="X205" i="4" s="1"/>
  <c r="Y205" i="4" s="1"/>
  <c r="S514" i="4"/>
  <c r="V373" i="4"/>
  <c r="E7" i="2"/>
  <c r="N7" i="2" s="1"/>
  <c r="I10" i="2"/>
  <c r="F4" i="3"/>
  <c r="J11" i="2"/>
  <c r="G6" i="2"/>
  <c r="P6" i="2" s="1"/>
  <c r="H6" i="2"/>
  <c r="I12" i="2"/>
  <c r="I5" i="2"/>
  <c r="U173" i="4"/>
  <c r="U209" i="4"/>
  <c r="W209" i="4" s="1"/>
  <c r="X209" i="4" s="1"/>
  <c r="Y209" i="4" s="1"/>
  <c r="U201" i="4"/>
  <c r="U185" i="4"/>
  <c r="W185" i="4" s="1"/>
  <c r="X185" i="4" s="1"/>
  <c r="Y185" i="4" s="1"/>
  <c r="AK185" i="4" s="1"/>
  <c r="V969" i="4"/>
  <c r="V929" i="4"/>
  <c r="V945" i="4"/>
  <c r="U229" i="4"/>
  <c r="I11" i="2"/>
  <c r="H11" i="2"/>
  <c r="J6" i="2"/>
  <c r="I6" i="2"/>
  <c r="H12" i="2"/>
  <c r="G8" i="2"/>
  <c r="P8" i="2" s="1"/>
  <c r="U502" i="4"/>
  <c r="W502" i="4" s="1"/>
  <c r="X502" i="4" s="1"/>
  <c r="Y502" i="4" s="1"/>
  <c r="U498" i="4"/>
  <c r="U482" i="4"/>
  <c r="U466" i="4"/>
  <c r="W466" i="4" s="1"/>
  <c r="X466" i="4" s="1"/>
  <c r="Y466" i="4" s="1"/>
  <c r="V450" i="4"/>
  <c r="V434" i="4"/>
  <c r="V418" i="4"/>
  <c r="U402" i="4"/>
  <c r="V386" i="4"/>
  <c r="U127" i="4"/>
  <c r="U147" i="4"/>
  <c r="U115" i="4"/>
  <c r="V105" i="4"/>
  <c r="W105" i="4" s="1"/>
  <c r="X105" i="4" s="1"/>
  <c r="Y105" i="4" s="1"/>
  <c r="V69" i="4"/>
  <c r="W69" i="4" s="1"/>
  <c r="X69" i="4" s="1"/>
  <c r="Y69" i="4" s="1"/>
  <c r="W494" i="4"/>
  <c r="W478" i="4"/>
  <c r="X478" i="4" s="1"/>
  <c r="Y478" i="4" s="1"/>
  <c r="S917" i="4"/>
  <c r="S909" i="4"/>
  <c r="U909" i="4" s="1"/>
  <c r="S901" i="4"/>
  <c r="S893" i="4"/>
  <c r="U893" i="4" s="1"/>
  <c r="S885" i="4"/>
  <c r="S877" i="4"/>
  <c r="U877" i="4" s="1"/>
  <c r="S869" i="4"/>
  <c r="S861" i="4"/>
  <c r="U861" i="4" s="1"/>
  <c r="S853" i="4"/>
  <c r="S845" i="4"/>
  <c r="U845" i="4" s="1"/>
  <c r="S837" i="4"/>
  <c r="S829" i="4"/>
  <c r="U829" i="4" s="1"/>
  <c r="S821" i="4"/>
  <c r="S813" i="4"/>
  <c r="U813" i="4" s="1"/>
  <c r="S805" i="4"/>
  <c r="S797" i="4"/>
  <c r="U797" i="4" s="1"/>
  <c r="S789" i="4"/>
  <c r="S781" i="4"/>
  <c r="U781" i="4" s="1"/>
  <c r="S773" i="4"/>
  <c r="S765" i="4"/>
  <c r="U765" i="4" s="1"/>
  <c r="S757" i="4"/>
  <c r="S749" i="4"/>
  <c r="U749" i="4" s="1"/>
  <c r="S741" i="4"/>
  <c r="S733" i="4"/>
  <c r="U733" i="4" s="1"/>
  <c r="S725" i="4"/>
  <c r="S717" i="4"/>
  <c r="U717" i="4" s="1"/>
  <c r="S709" i="4"/>
  <c r="S701" i="4"/>
  <c r="S693" i="4"/>
  <c r="S685" i="4"/>
  <c r="U685" i="4" s="1"/>
  <c r="S677" i="4"/>
  <c r="S669" i="4"/>
  <c r="U669" i="4" s="1"/>
  <c r="S661" i="4"/>
  <c r="S653" i="4"/>
  <c r="U653" i="4" s="1"/>
  <c r="S645" i="4"/>
  <c r="S637" i="4"/>
  <c r="V637" i="4" s="1"/>
  <c r="S629" i="4"/>
  <c r="S621" i="4"/>
  <c r="V621" i="4" s="1"/>
  <c r="S613" i="4"/>
  <c r="S605" i="4"/>
  <c r="V605" i="4" s="1"/>
  <c r="S597" i="4"/>
  <c r="S589" i="4"/>
  <c r="S581" i="4"/>
  <c r="S573" i="4"/>
  <c r="V573" i="4" s="1"/>
  <c r="S565" i="4"/>
  <c r="S557" i="4"/>
  <c r="V557" i="4" s="1"/>
  <c r="S1001" i="4"/>
  <c r="S993" i="4"/>
  <c r="U993" i="4" s="1"/>
  <c r="S985" i="4"/>
  <c r="S977" i="4"/>
  <c r="U977" i="4" s="1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S220" i="4"/>
  <c r="U220" i="4" s="1"/>
  <c r="S222" i="4"/>
  <c r="U222" i="4" s="1"/>
  <c r="T513" i="4"/>
  <c r="V225" i="4"/>
  <c r="W225" i="4" s="1"/>
  <c r="X225" i="4" s="1"/>
  <c r="Y225" i="4" s="1"/>
  <c r="AG225" i="4" s="1"/>
  <c r="V209" i="4"/>
  <c r="V193" i="4"/>
  <c r="W193" i="4" s="1"/>
  <c r="X193" i="4" s="1"/>
  <c r="Y193" i="4" s="1"/>
  <c r="V143" i="4"/>
  <c r="V127" i="4"/>
  <c r="V173" i="4"/>
  <c r="V157" i="4"/>
  <c r="W157" i="4" s="1"/>
  <c r="V147" i="4"/>
  <c r="V131" i="4"/>
  <c r="W131" i="4" s="1"/>
  <c r="X131" i="4" s="1"/>
  <c r="Y131" i="4" s="1"/>
  <c r="V115" i="4"/>
  <c r="V181" i="4"/>
  <c r="W181" i="4" s="1"/>
  <c r="X181" i="4" s="1"/>
  <c r="Y181" i="4" s="1"/>
  <c r="AG181" i="4" s="1"/>
  <c r="V153" i="4"/>
  <c r="U62" i="4"/>
  <c r="W62" i="4" s="1"/>
  <c r="X62" i="4" s="1"/>
  <c r="Y62" i="4" s="1"/>
  <c r="V229" i="4"/>
  <c r="T7" i="4"/>
  <c r="V135" i="4"/>
  <c r="V119" i="4"/>
  <c r="W119" i="4" s="1"/>
  <c r="U462" i="4"/>
  <c r="U446" i="4"/>
  <c r="W446" i="4" s="1"/>
  <c r="X446" i="4" s="1"/>
  <c r="Y446" i="4" s="1"/>
  <c r="AI446" i="4" s="1"/>
  <c r="U430" i="4"/>
  <c r="V414" i="4"/>
  <c r="W414" i="4" s="1"/>
  <c r="X414" i="4" s="1"/>
  <c r="Y414" i="4" s="1"/>
  <c r="U398" i="4"/>
  <c r="V382" i="4"/>
  <c r="W382" i="4" s="1"/>
  <c r="U450" i="4"/>
  <c r="U434" i="4"/>
  <c r="W434" i="4" s="1"/>
  <c r="X434" i="4" s="1"/>
  <c r="Y434" i="4" s="1"/>
  <c r="U418" i="4"/>
  <c r="V402" i="4"/>
  <c r="W402" i="4" s="1"/>
  <c r="X402" i="4" s="1"/>
  <c r="Y402" i="4" s="1"/>
  <c r="U386" i="4"/>
  <c r="T350" i="4"/>
  <c r="T232" i="4"/>
  <c r="V177" i="4"/>
  <c r="W177" i="4" s="1"/>
  <c r="V169" i="4"/>
  <c r="V161" i="4"/>
  <c r="U37" i="4"/>
  <c r="U33" i="4"/>
  <c r="W33" i="4" s="1"/>
  <c r="U29" i="4"/>
  <c r="U25" i="4"/>
  <c r="W25" i="4" s="1"/>
  <c r="U21" i="4"/>
  <c r="V394" i="4"/>
  <c r="W394" i="4" s="1"/>
  <c r="X394" i="4" s="1"/>
  <c r="Y394" i="4" s="1"/>
  <c r="V221" i="4"/>
  <c r="V213" i="4"/>
  <c r="W213" i="4" s="1"/>
  <c r="X213" i="4" s="1"/>
  <c r="Y213" i="4" s="1"/>
  <c r="V205" i="4"/>
  <c r="V197" i="4"/>
  <c r="W197" i="4" s="1"/>
  <c r="X197" i="4" s="1"/>
  <c r="Y197" i="4" s="1"/>
  <c r="V189" i="4"/>
  <c r="T383" i="4"/>
  <c r="U373" i="4"/>
  <c r="U365" i="4"/>
  <c r="W365" i="4" s="1"/>
  <c r="T216" i="4"/>
  <c r="V58" i="4"/>
  <c r="V50" i="4"/>
  <c r="S342" i="4"/>
  <c r="U342" i="4" s="1"/>
  <c r="S228" i="4"/>
  <c r="U228" i="4" s="1"/>
  <c r="S212" i="4"/>
  <c r="U212" i="4" s="1"/>
  <c r="S230" i="4"/>
  <c r="S214" i="4"/>
  <c r="U214" i="4" s="1"/>
  <c r="S98" i="4"/>
  <c r="S86" i="4"/>
  <c r="U86" i="4" s="1"/>
  <c r="S78" i="4"/>
  <c r="S70" i="4"/>
  <c r="U70" i="4" s="1"/>
  <c r="F368" i="2"/>
  <c r="F360" i="2"/>
  <c r="F352" i="2"/>
  <c r="F344" i="2"/>
  <c r="F336" i="2"/>
  <c r="F328" i="2"/>
  <c r="G463" i="2"/>
  <c r="F106" i="2"/>
  <c r="O106" i="2" s="1"/>
  <c r="E464" i="2"/>
  <c r="G464" i="2"/>
  <c r="F464" i="2"/>
  <c r="E460" i="2"/>
  <c r="G460" i="2"/>
  <c r="F460" i="2"/>
  <c r="E456" i="2"/>
  <c r="G456" i="2"/>
  <c r="F456" i="2"/>
  <c r="F11" i="2"/>
  <c r="O11" i="2" s="1"/>
  <c r="E11" i="2"/>
  <c r="N11" i="2" s="1"/>
  <c r="G11" i="2"/>
  <c r="P11" i="2" s="1"/>
  <c r="E144" i="2"/>
  <c r="N144" i="2" s="1"/>
  <c r="G144" i="2"/>
  <c r="P144" i="2" s="1"/>
  <c r="F144" i="2"/>
  <c r="O144" i="2" s="1"/>
  <c r="E142" i="2"/>
  <c r="N142" i="2" s="1"/>
  <c r="G142" i="2"/>
  <c r="P142" i="2" s="1"/>
  <c r="F142" i="2"/>
  <c r="O142" i="2" s="1"/>
  <c r="E140" i="2"/>
  <c r="N140" i="2" s="1"/>
  <c r="G140" i="2"/>
  <c r="P140" i="2" s="1"/>
  <c r="F140" i="2"/>
  <c r="O140" i="2" s="1"/>
  <c r="E138" i="2"/>
  <c r="N138" i="2" s="1"/>
  <c r="G138" i="2"/>
  <c r="P138" i="2" s="1"/>
  <c r="F138" i="2"/>
  <c r="O138" i="2" s="1"/>
  <c r="E136" i="2"/>
  <c r="N136" i="2" s="1"/>
  <c r="G136" i="2"/>
  <c r="P136" i="2" s="1"/>
  <c r="F136" i="2"/>
  <c r="O136" i="2" s="1"/>
  <c r="E134" i="2"/>
  <c r="N134" i="2" s="1"/>
  <c r="G134" i="2"/>
  <c r="P134" i="2" s="1"/>
  <c r="F134" i="2"/>
  <c r="O134" i="2" s="1"/>
  <c r="E132" i="2"/>
  <c r="N132" i="2" s="1"/>
  <c r="G132" i="2"/>
  <c r="P132" i="2" s="1"/>
  <c r="F132" i="2"/>
  <c r="O132" i="2" s="1"/>
  <c r="E130" i="2"/>
  <c r="N130" i="2" s="1"/>
  <c r="G130" i="2"/>
  <c r="P130" i="2" s="1"/>
  <c r="F130" i="2"/>
  <c r="O130" i="2" s="1"/>
  <c r="E128" i="2"/>
  <c r="N128" i="2" s="1"/>
  <c r="G128" i="2"/>
  <c r="P128" i="2" s="1"/>
  <c r="F128" i="2"/>
  <c r="O128" i="2" s="1"/>
  <c r="E126" i="2"/>
  <c r="N126" i="2" s="1"/>
  <c r="G126" i="2"/>
  <c r="P126" i="2" s="1"/>
  <c r="F126" i="2"/>
  <c r="O126" i="2" s="1"/>
  <c r="E124" i="2"/>
  <c r="N124" i="2" s="1"/>
  <c r="G124" i="2"/>
  <c r="P124" i="2" s="1"/>
  <c r="F124" i="2"/>
  <c r="O124" i="2" s="1"/>
  <c r="E122" i="2"/>
  <c r="N122" i="2" s="1"/>
  <c r="G122" i="2"/>
  <c r="P122" i="2" s="1"/>
  <c r="F122" i="2"/>
  <c r="O122" i="2" s="1"/>
  <c r="E120" i="2"/>
  <c r="N120" i="2" s="1"/>
  <c r="G120" i="2"/>
  <c r="P120" i="2" s="1"/>
  <c r="F120" i="2"/>
  <c r="O120" i="2" s="1"/>
  <c r="E118" i="2"/>
  <c r="N118" i="2" s="1"/>
  <c r="G118" i="2"/>
  <c r="P118" i="2" s="1"/>
  <c r="F118" i="2"/>
  <c r="O118" i="2" s="1"/>
  <c r="E116" i="2"/>
  <c r="N116" i="2" s="1"/>
  <c r="G116" i="2"/>
  <c r="P116" i="2" s="1"/>
  <c r="F116" i="2"/>
  <c r="O116" i="2" s="1"/>
  <c r="E114" i="2"/>
  <c r="N114" i="2" s="1"/>
  <c r="G114" i="2"/>
  <c r="P114" i="2" s="1"/>
  <c r="F114" i="2"/>
  <c r="O114" i="2" s="1"/>
  <c r="E112" i="2"/>
  <c r="N112" i="2" s="1"/>
  <c r="G112" i="2"/>
  <c r="P112" i="2" s="1"/>
  <c r="F112" i="2"/>
  <c r="O112" i="2" s="1"/>
  <c r="E110" i="2"/>
  <c r="N110" i="2" s="1"/>
  <c r="G110" i="2"/>
  <c r="P110" i="2" s="1"/>
  <c r="F110" i="2"/>
  <c r="O110" i="2" s="1"/>
  <c r="F6" i="2"/>
  <c r="O6" i="2" s="1"/>
  <c r="E6" i="2"/>
  <c r="N6" i="2" s="1"/>
  <c r="H5" i="3" s="1"/>
  <c r="F309" i="2"/>
  <c r="E309" i="2"/>
  <c r="G309" i="2"/>
  <c r="F305" i="2"/>
  <c r="E305" i="2"/>
  <c r="G305" i="2"/>
  <c r="F301" i="2"/>
  <c r="E301" i="2"/>
  <c r="G301" i="2"/>
  <c r="F297" i="2"/>
  <c r="E297" i="2"/>
  <c r="G297" i="2"/>
  <c r="F293" i="2"/>
  <c r="E293" i="2"/>
  <c r="G293" i="2"/>
  <c r="F289" i="2"/>
  <c r="E289" i="2"/>
  <c r="G289" i="2"/>
  <c r="F285" i="2"/>
  <c r="E285" i="2"/>
  <c r="G285" i="2"/>
  <c r="F281" i="2"/>
  <c r="E281" i="2"/>
  <c r="G281" i="2"/>
  <c r="F277" i="2"/>
  <c r="E277" i="2"/>
  <c r="G277" i="2"/>
  <c r="F273" i="2"/>
  <c r="E273" i="2"/>
  <c r="G273" i="2"/>
  <c r="F269" i="2"/>
  <c r="E269" i="2"/>
  <c r="G269" i="2"/>
  <c r="F465" i="2"/>
  <c r="E465" i="2"/>
  <c r="G465" i="2"/>
  <c r="F457" i="2"/>
  <c r="E457" i="2"/>
  <c r="G457" i="2"/>
  <c r="F451" i="2"/>
  <c r="E451" i="2"/>
  <c r="G451" i="2"/>
  <c r="F447" i="2"/>
  <c r="E447" i="2"/>
  <c r="G447" i="2"/>
  <c r="F443" i="2"/>
  <c r="E443" i="2"/>
  <c r="G443" i="2"/>
  <c r="F439" i="2"/>
  <c r="E439" i="2"/>
  <c r="G439" i="2"/>
  <c r="F435" i="2"/>
  <c r="E435" i="2"/>
  <c r="G435" i="2"/>
  <c r="F431" i="2"/>
  <c r="E431" i="2"/>
  <c r="G431" i="2"/>
  <c r="F427" i="2"/>
  <c r="E427" i="2"/>
  <c r="G427" i="2"/>
  <c r="F423" i="2"/>
  <c r="G423" i="2"/>
  <c r="E423" i="2"/>
  <c r="F419" i="2"/>
  <c r="G419" i="2"/>
  <c r="E419" i="2"/>
  <c r="F415" i="2"/>
  <c r="E415" i="2"/>
  <c r="G415" i="2"/>
  <c r="F411" i="2"/>
  <c r="E411" i="2"/>
  <c r="G411" i="2"/>
  <c r="F407" i="2"/>
  <c r="E407" i="2"/>
  <c r="G407" i="2"/>
  <c r="F403" i="2"/>
  <c r="E403" i="2"/>
  <c r="G403" i="2"/>
  <c r="F399" i="2"/>
  <c r="E399" i="2"/>
  <c r="G399" i="2"/>
  <c r="F395" i="2"/>
  <c r="E395" i="2"/>
  <c r="G395" i="2"/>
  <c r="F391" i="2"/>
  <c r="E391" i="2"/>
  <c r="G391" i="2"/>
  <c r="F387" i="2"/>
  <c r="E387" i="2"/>
  <c r="G387" i="2"/>
  <c r="F383" i="2"/>
  <c r="E383" i="2"/>
  <c r="G383" i="2"/>
  <c r="F379" i="2"/>
  <c r="E379" i="2"/>
  <c r="G379" i="2"/>
  <c r="F375" i="2"/>
  <c r="E375" i="2"/>
  <c r="G375" i="2"/>
  <c r="F107" i="2"/>
  <c r="O107" i="2" s="1"/>
  <c r="E107" i="2"/>
  <c r="N107" i="2" s="1"/>
  <c r="G107" i="2"/>
  <c r="P107" i="2" s="1"/>
  <c r="F103" i="2"/>
  <c r="O103" i="2" s="1"/>
  <c r="E103" i="2"/>
  <c r="N103" i="2" s="1"/>
  <c r="G103" i="2"/>
  <c r="P103" i="2" s="1"/>
  <c r="F99" i="2"/>
  <c r="O99" i="2" s="1"/>
  <c r="E99" i="2"/>
  <c r="N99" i="2" s="1"/>
  <c r="G99" i="2"/>
  <c r="P99" i="2" s="1"/>
  <c r="F95" i="2"/>
  <c r="O95" i="2" s="1"/>
  <c r="E95" i="2"/>
  <c r="N95" i="2" s="1"/>
  <c r="G95" i="2"/>
  <c r="P95" i="2" s="1"/>
  <c r="F91" i="2"/>
  <c r="O91" i="2" s="1"/>
  <c r="E91" i="2"/>
  <c r="N91" i="2" s="1"/>
  <c r="G91" i="2"/>
  <c r="P91" i="2" s="1"/>
  <c r="F87" i="2"/>
  <c r="O87" i="2" s="1"/>
  <c r="E87" i="2"/>
  <c r="N87" i="2" s="1"/>
  <c r="G87" i="2"/>
  <c r="P87" i="2" s="1"/>
  <c r="F83" i="2"/>
  <c r="O83" i="2" s="1"/>
  <c r="E83" i="2"/>
  <c r="N83" i="2" s="1"/>
  <c r="G83" i="2"/>
  <c r="P83" i="2" s="1"/>
  <c r="F79" i="2"/>
  <c r="O79" i="2" s="1"/>
  <c r="E79" i="2"/>
  <c r="N79" i="2" s="1"/>
  <c r="G79" i="2"/>
  <c r="P79" i="2" s="1"/>
  <c r="F75" i="2"/>
  <c r="O75" i="2" s="1"/>
  <c r="E75" i="2"/>
  <c r="N75" i="2" s="1"/>
  <c r="G75" i="2"/>
  <c r="P75" i="2" s="1"/>
  <c r="F71" i="2"/>
  <c r="O71" i="2" s="1"/>
  <c r="E71" i="2"/>
  <c r="N71" i="2" s="1"/>
  <c r="G71" i="2"/>
  <c r="P71" i="2" s="1"/>
  <c r="F67" i="2"/>
  <c r="O67" i="2" s="1"/>
  <c r="E67" i="2"/>
  <c r="N67" i="2" s="1"/>
  <c r="G67" i="2"/>
  <c r="P67" i="2" s="1"/>
  <c r="F63" i="2"/>
  <c r="O63" i="2" s="1"/>
  <c r="E63" i="2"/>
  <c r="N63" i="2" s="1"/>
  <c r="G63" i="2"/>
  <c r="P63" i="2" s="1"/>
  <c r="F59" i="2"/>
  <c r="O59" i="2" s="1"/>
  <c r="E59" i="2"/>
  <c r="N59" i="2" s="1"/>
  <c r="G59" i="2"/>
  <c r="P59" i="2" s="1"/>
  <c r="F55" i="2"/>
  <c r="O55" i="2" s="1"/>
  <c r="E55" i="2"/>
  <c r="N55" i="2" s="1"/>
  <c r="G55" i="2"/>
  <c r="P55" i="2" s="1"/>
  <c r="F51" i="2"/>
  <c r="O51" i="2" s="1"/>
  <c r="E51" i="2"/>
  <c r="N51" i="2" s="1"/>
  <c r="G51" i="2"/>
  <c r="P51" i="2" s="1"/>
  <c r="F47" i="2"/>
  <c r="O47" i="2" s="1"/>
  <c r="E47" i="2"/>
  <c r="N47" i="2" s="1"/>
  <c r="G47" i="2"/>
  <c r="P47" i="2" s="1"/>
  <c r="F43" i="2"/>
  <c r="O43" i="2" s="1"/>
  <c r="E43" i="2"/>
  <c r="N43" i="2" s="1"/>
  <c r="G43" i="2"/>
  <c r="P43" i="2" s="1"/>
  <c r="F39" i="2"/>
  <c r="O39" i="2" s="1"/>
  <c r="E39" i="2"/>
  <c r="N39" i="2" s="1"/>
  <c r="G39" i="2"/>
  <c r="P39" i="2" s="1"/>
  <c r="F35" i="2"/>
  <c r="O35" i="2" s="1"/>
  <c r="E35" i="2"/>
  <c r="N35" i="2" s="1"/>
  <c r="G35" i="2"/>
  <c r="P35" i="2" s="1"/>
  <c r="E462" i="2"/>
  <c r="G462" i="2"/>
  <c r="F462" i="2"/>
  <c r="E458" i="2"/>
  <c r="G458" i="2"/>
  <c r="F458" i="2"/>
  <c r="E454" i="2"/>
  <c r="G454" i="2"/>
  <c r="F454" i="2"/>
  <c r="F145" i="2"/>
  <c r="O145" i="2" s="1"/>
  <c r="E145" i="2"/>
  <c r="N145" i="2" s="1"/>
  <c r="G145" i="2"/>
  <c r="P145" i="2" s="1"/>
  <c r="F307" i="2"/>
  <c r="E307" i="2"/>
  <c r="G307" i="2"/>
  <c r="F303" i="2"/>
  <c r="E303" i="2"/>
  <c r="G303" i="2"/>
  <c r="F299" i="2"/>
  <c r="E299" i="2"/>
  <c r="G299" i="2"/>
  <c r="F295" i="2"/>
  <c r="E295" i="2"/>
  <c r="G295" i="2"/>
  <c r="F291" i="2"/>
  <c r="E291" i="2"/>
  <c r="G291" i="2"/>
  <c r="F143" i="2"/>
  <c r="O143" i="2" s="1"/>
  <c r="E143" i="2"/>
  <c r="N143" i="2" s="1"/>
  <c r="G143" i="2"/>
  <c r="P143" i="2" s="1"/>
  <c r="F141" i="2"/>
  <c r="O141" i="2" s="1"/>
  <c r="E141" i="2"/>
  <c r="N141" i="2" s="1"/>
  <c r="G141" i="2"/>
  <c r="P141" i="2" s="1"/>
  <c r="F139" i="2"/>
  <c r="O139" i="2" s="1"/>
  <c r="E139" i="2"/>
  <c r="N139" i="2" s="1"/>
  <c r="G139" i="2"/>
  <c r="P139" i="2" s="1"/>
  <c r="F137" i="2"/>
  <c r="O137" i="2" s="1"/>
  <c r="E137" i="2"/>
  <c r="N137" i="2" s="1"/>
  <c r="G137" i="2"/>
  <c r="P137" i="2" s="1"/>
  <c r="F135" i="2"/>
  <c r="O135" i="2" s="1"/>
  <c r="E135" i="2"/>
  <c r="N135" i="2" s="1"/>
  <c r="G135" i="2"/>
  <c r="P135" i="2" s="1"/>
  <c r="F133" i="2"/>
  <c r="O133" i="2" s="1"/>
  <c r="E133" i="2"/>
  <c r="N133" i="2" s="1"/>
  <c r="G133" i="2"/>
  <c r="P133" i="2" s="1"/>
  <c r="F131" i="2"/>
  <c r="O131" i="2" s="1"/>
  <c r="E131" i="2"/>
  <c r="N131" i="2" s="1"/>
  <c r="G131" i="2"/>
  <c r="P131" i="2" s="1"/>
  <c r="F129" i="2"/>
  <c r="O129" i="2" s="1"/>
  <c r="E129" i="2"/>
  <c r="N129" i="2" s="1"/>
  <c r="G129" i="2"/>
  <c r="P129" i="2" s="1"/>
  <c r="F127" i="2"/>
  <c r="O127" i="2" s="1"/>
  <c r="E127" i="2"/>
  <c r="N127" i="2" s="1"/>
  <c r="G127" i="2"/>
  <c r="P127" i="2" s="1"/>
  <c r="F125" i="2"/>
  <c r="O125" i="2" s="1"/>
  <c r="E125" i="2"/>
  <c r="N125" i="2" s="1"/>
  <c r="G125" i="2"/>
  <c r="P125" i="2" s="1"/>
  <c r="F123" i="2"/>
  <c r="O123" i="2" s="1"/>
  <c r="E123" i="2"/>
  <c r="N123" i="2" s="1"/>
  <c r="G123" i="2"/>
  <c r="P123" i="2" s="1"/>
  <c r="F121" i="2"/>
  <c r="O121" i="2" s="1"/>
  <c r="E121" i="2"/>
  <c r="N121" i="2" s="1"/>
  <c r="G121" i="2"/>
  <c r="P121" i="2" s="1"/>
  <c r="F119" i="2"/>
  <c r="O119" i="2" s="1"/>
  <c r="E119" i="2"/>
  <c r="N119" i="2" s="1"/>
  <c r="G119" i="2"/>
  <c r="P119" i="2" s="1"/>
  <c r="F117" i="2"/>
  <c r="O117" i="2" s="1"/>
  <c r="E117" i="2"/>
  <c r="N117" i="2" s="1"/>
  <c r="G117" i="2"/>
  <c r="P117" i="2" s="1"/>
  <c r="F115" i="2"/>
  <c r="O115" i="2" s="1"/>
  <c r="E115" i="2"/>
  <c r="N115" i="2" s="1"/>
  <c r="G115" i="2"/>
  <c r="P115" i="2" s="1"/>
  <c r="F113" i="2"/>
  <c r="O113" i="2" s="1"/>
  <c r="E113" i="2"/>
  <c r="N113" i="2" s="1"/>
  <c r="G113" i="2"/>
  <c r="P113" i="2" s="1"/>
  <c r="F111" i="2"/>
  <c r="O111" i="2" s="1"/>
  <c r="E111" i="2"/>
  <c r="N111" i="2" s="1"/>
  <c r="G111" i="2"/>
  <c r="P111" i="2" s="1"/>
  <c r="E12" i="2"/>
  <c r="N12" i="2" s="1"/>
  <c r="G12" i="2"/>
  <c r="P12" i="2" s="1"/>
  <c r="F12" i="2"/>
  <c r="O12" i="2" s="1"/>
  <c r="F461" i="2"/>
  <c r="E461" i="2"/>
  <c r="G461" i="2"/>
  <c r="F453" i="2"/>
  <c r="E453" i="2"/>
  <c r="G453" i="2"/>
  <c r="F449" i="2"/>
  <c r="E449" i="2"/>
  <c r="G449" i="2"/>
  <c r="F445" i="2"/>
  <c r="E445" i="2"/>
  <c r="G445" i="2"/>
  <c r="F441" i="2"/>
  <c r="E441" i="2"/>
  <c r="G441" i="2"/>
  <c r="F437" i="2"/>
  <c r="E437" i="2"/>
  <c r="G437" i="2"/>
  <c r="F433" i="2"/>
  <c r="E433" i="2"/>
  <c r="G433" i="2"/>
  <c r="F429" i="2"/>
  <c r="E429" i="2"/>
  <c r="G429" i="2"/>
  <c r="F425" i="2"/>
  <c r="E425" i="2"/>
  <c r="G425" i="2"/>
  <c r="F421" i="2"/>
  <c r="E421" i="2"/>
  <c r="G421" i="2"/>
  <c r="F417" i="2"/>
  <c r="E417" i="2"/>
  <c r="G417" i="2"/>
  <c r="F413" i="2"/>
  <c r="E413" i="2"/>
  <c r="G413" i="2"/>
  <c r="F409" i="2"/>
  <c r="E409" i="2"/>
  <c r="G409" i="2"/>
  <c r="F405" i="2"/>
  <c r="E405" i="2"/>
  <c r="G405" i="2"/>
  <c r="F401" i="2"/>
  <c r="E401" i="2"/>
  <c r="G401" i="2"/>
  <c r="F397" i="2"/>
  <c r="E397" i="2"/>
  <c r="G397" i="2"/>
  <c r="F393" i="2"/>
  <c r="E393" i="2"/>
  <c r="G393" i="2"/>
  <c r="F389" i="2"/>
  <c r="E389" i="2"/>
  <c r="G389" i="2"/>
  <c r="F385" i="2"/>
  <c r="E385" i="2"/>
  <c r="G385" i="2"/>
  <c r="F381" i="2"/>
  <c r="E381" i="2"/>
  <c r="G381" i="2"/>
  <c r="F377" i="2"/>
  <c r="E377" i="2"/>
  <c r="G377" i="2"/>
  <c r="F109" i="2"/>
  <c r="O109" i="2" s="1"/>
  <c r="E109" i="2"/>
  <c r="N109" i="2" s="1"/>
  <c r="G109" i="2"/>
  <c r="P109" i="2" s="1"/>
  <c r="F105" i="2"/>
  <c r="O105" i="2" s="1"/>
  <c r="E105" i="2"/>
  <c r="N105" i="2" s="1"/>
  <c r="G105" i="2"/>
  <c r="P105" i="2" s="1"/>
  <c r="F101" i="2"/>
  <c r="O101" i="2" s="1"/>
  <c r="E101" i="2"/>
  <c r="N101" i="2" s="1"/>
  <c r="G101" i="2"/>
  <c r="P101" i="2" s="1"/>
  <c r="F97" i="2"/>
  <c r="O97" i="2" s="1"/>
  <c r="E97" i="2"/>
  <c r="N97" i="2" s="1"/>
  <c r="G97" i="2"/>
  <c r="P97" i="2" s="1"/>
  <c r="F93" i="2"/>
  <c r="O93" i="2" s="1"/>
  <c r="E93" i="2"/>
  <c r="N93" i="2" s="1"/>
  <c r="G93" i="2"/>
  <c r="P93" i="2" s="1"/>
  <c r="F89" i="2"/>
  <c r="O89" i="2" s="1"/>
  <c r="E89" i="2"/>
  <c r="N89" i="2" s="1"/>
  <c r="G89" i="2"/>
  <c r="P89" i="2" s="1"/>
  <c r="F85" i="2"/>
  <c r="O85" i="2" s="1"/>
  <c r="E85" i="2"/>
  <c r="N85" i="2" s="1"/>
  <c r="G85" i="2"/>
  <c r="P85" i="2" s="1"/>
  <c r="F81" i="2"/>
  <c r="O81" i="2" s="1"/>
  <c r="E81" i="2"/>
  <c r="N81" i="2" s="1"/>
  <c r="G81" i="2"/>
  <c r="P81" i="2" s="1"/>
  <c r="F77" i="2"/>
  <c r="O77" i="2" s="1"/>
  <c r="E77" i="2"/>
  <c r="N77" i="2" s="1"/>
  <c r="G77" i="2"/>
  <c r="P77" i="2" s="1"/>
  <c r="F73" i="2"/>
  <c r="O73" i="2" s="1"/>
  <c r="E73" i="2"/>
  <c r="N73" i="2" s="1"/>
  <c r="G73" i="2"/>
  <c r="P73" i="2" s="1"/>
  <c r="F69" i="2"/>
  <c r="O69" i="2" s="1"/>
  <c r="E69" i="2"/>
  <c r="N69" i="2" s="1"/>
  <c r="G69" i="2"/>
  <c r="P69" i="2" s="1"/>
  <c r="F65" i="2"/>
  <c r="O65" i="2" s="1"/>
  <c r="E65" i="2"/>
  <c r="N65" i="2" s="1"/>
  <c r="G65" i="2"/>
  <c r="P65" i="2" s="1"/>
  <c r="F61" i="2"/>
  <c r="O61" i="2" s="1"/>
  <c r="E61" i="2"/>
  <c r="N61" i="2" s="1"/>
  <c r="G61" i="2"/>
  <c r="P61" i="2" s="1"/>
  <c r="F57" i="2"/>
  <c r="O57" i="2" s="1"/>
  <c r="E57" i="2"/>
  <c r="N57" i="2" s="1"/>
  <c r="G57" i="2"/>
  <c r="P57" i="2" s="1"/>
  <c r="F53" i="2"/>
  <c r="O53" i="2" s="1"/>
  <c r="E53" i="2"/>
  <c r="N53" i="2" s="1"/>
  <c r="G53" i="2"/>
  <c r="P53" i="2" s="1"/>
  <c r="F49" i="2"/>
  <c r="O49" i="2" s="1"/>
  <c r="E49" i="2"/>
  <c r="N49" i="2" s="1"/>
  <c r="G49" i="2"/>
  <c r="P49" i="2" s="1"/>
  <c r="F45" i="2"/>
  <c r="O45" i="2" s="1"/>
  <c r="E45" i="2"/>
  <c r="N45" i="2" s="1"/>
  <c r="G45" i="2"/>
  <c r="P45" i="2" s="1"/>
  <c r="F41" i="2"/>
  <c r="O41" i="2" s="1"/>
  <c r="E41" i="2"/>
  <c r="N41" i="2" s="1"/>
  <c r="G41" i="2"/>
  <c r="P41" i="2" s="1"/>
  <c r="F37" i="2"/>
  <c r="O37" i="2" s="1"/>
  <c r="E37" i="2"/>
  <c r="N37" i="2" s="1"/>
  <c r="G37" i="2"/>
  <c r="P37" i="2" s="1"/>
  <c r="T505" i="4"/>
  <c r="T507" i="4"/>
  <c r="S973" i="4"/>
  <c r="U973" i="4" s="1"/>
  <c r="W482" i="4"/>
  <c r="W470" i="4"/>
  <c r="W462" i="4"/>
  <c r="T407" i="4"/>
  <c r="T10" i="4"/>
  <c r="T514" i="4"/>
  <c r="R514" i="4"/>
  <c r="R941" i="4"/>
  <c r="T941" i="4"/>
  <c r="W536" i="4"/>
  <c r="X536" i="4" s="1"/>
  <c r="Y536" i="4" s="1"/>
  <c r="W189" i="4"/>
  <c r="X189" i="4" s="1"/>
  <c r="Y189" i="4" s="1"/>
  <c r="W169" i="4"/>
  <c r="X169" i="4" s="1"/>
  <c r="Y169" i="4" s="1"/>
  <c r="T439" i="4"/>
  <c r="T391" i="4"/>
  <c r="T16" i="4"/>
  <c r="T11" i="4"/>
  <c r="T9" i="4"/>
  <c r="W217" i="4"/>
  <c r="X217" i="4" s="1"/>
  <c r="Y217" i="4" s="1"/>
  <c r="T455" i="4"/>
  <c r="T423" i="4"/>
  <c r="W438" i="4"/>
  <c r="T503" i="4"/>
  <c r="T447" i="4"/>
  <c r="T431" i="4"/>
  <c r="T415" i="4"/>
  <c r="T399" i="4"/>
  <c r="T387" i="4"/>
  <c r="T997" i="4"/>
  <c r="V997" i="4" s="1"/>
  <c r="T989" i="4"/>
  <c r="T981" i="4"/>
  <c r="V981" i="4" s="1"/>
  <c r="T451" i="4"/>
  <c r="T443" i="4"/>
  <c r="T435" i="4"/>
  <c r="T427" i="4"/>
  <c r="T419" i="4"/>
  <c r="T411" i="4"/>
  <c r="T403" i="4"/>
  <c r="T395" i="4"/>
  <c r="S395" i="4"/>
  <c r="U395" i="4" s="1"/>
  <c r="S391" i="4"/>
  <c r="V391" i="4" s="1"/>
  <c r="S387" i="4"/>
  <c r="V387" i="4" s="1"/>
  <c r="S383" i="4"/>
  <c r="S513" i="4"/>
  <c r="U513" i="4" s="1"/>
  <c r="S507" i="4"/>
  <c r="U507" i="4" s="1"/>
  <c r="S503" i="4"/>
  <c r="U503" i="4" s="1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S55" i="4"/>
  <c r="U55" i="4" s="1"/>
  <c r="S51" i="4"/>
  <c r="U51" i="4" s="1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U18" i="4" s="1"/>
  <c r="T17" i="4"/>
  <c r="T501" i="4"/>
  <c r="S11" i="4"/>
  <c r="U11" i="4" s="1"/>
  <c r="S9" i="4"/>
  <c r="S7" i="4"/>
  <c r="U7" i="4" s="1"/>
  <c r="S5" i="4"/>
  <c r="U5" i="4" s="1"/>
  <c r="S509" i="4"/>
  <c r="U509" i="4" s="1"/>
  <c r="W552" i="4"/>
  <c r="X552" i="4" s="1"/>
  <c r="Y552" i="4" s="1"/>
  <c r="W520" i="4"/>
  <c r="X520" i="4" s="1"/>
  <c r="Y520" i="4" s="1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V42" i="4" s="1"/>
  <c r="W42" i="4" s="1"/>
  <c r="X42" i="4" s="1"/>
  <c r="Y42" i="4" s="1"/>
  <c r="W544" i="4"/>
  <c r="W528" i="4"/>
  <c r="X528" i="4" s="1"/>
  <c r="Y528" i="4" s="1"/>
  <c r="W153" i="4"/>
  <c r="T354" i="4"/>
  <c r="V354" i="4" s="1"/>
  <c r="T338" i="4"/>
  <c r="S12" i="4"/>
  <c r="U12" i="4" s="1"/>
  <c r="T222" i="4"/>
  <c r="T5" i="4"/>
  <c r="T509" i="4"/>
  <c r="V66" i="4"/>
  <c r="U66" i="4"/>
  <c r="S236" i="4"/>
  <c r="U236" i="4" s="1"/>
  <c r="W245" i="4"/>
  <c r="X245" i="4" s="1"/>
  <c r="Y245" i="4" s="1"/>
  <c r="W149" i="4"/>
  <c r="X149" i="4" s="1"/>
  <c r="Y149" i="4" s="1"/>
  <c r="W147" i="4"/>
  <c r="X147" i="4" s="1"/>
  <c r="Y147" i="4" s="1"/>
  <c r="W123" i="4"/>
  <c r="X123" i="4" s="1"/>
  <c r="Y123" i="4" s="1"/>
  <c r="W39" i="4"/>
  <c r="X39" i="4" s="1"/>
  <c r="Y39" i="4" s="1"/>
  <c r="W969" i="4"/>
  <c r="X969" i="4" s="1"/>
  <c r="Y969" i="4" s="1"/>
  <c r="W945" i="4"/>
  <c r="X945" i="4" s="1"/>
  <c r="Y945" i="4" s="1"/>
  <c r="W937" i="4"/>
  <c r="W929" i="4"/>
  <c r="X929" i="4" s="1"/>
  <c r="Y929" i="4" s="1"/>
  <c r="W538" i="4"/>
  <c r="T12" i="4"/>
  <c r="T6" i="4"/>
  <c r="T342" i="4"/>
  <c r="T228" i="4"/>
  <c r="T220" i="4"/>
  <c r="V220" i="4" s="1"/>
  <c r="W220" i="4" s="1"/>
  <c r="T212" i="4"/>
  <c r="S17" i="4"/>
  <c r="U17" i="4" s="1"/>
  <c r="S10" i="4"/>
  <c r="T13" i="4"/>
  <c r="T226" i="4"/>
  <c r="V226" i="4" s="1"/>
  <c r="T218" i="4"/>
  <c r="V218" i="4" s="1"/>
  <c r="T210" i="4"/>
  <c r="V210" i="4" s="1"/>
  <c r="T98" i="4"/>
  <c r="V98" i="4" s="1"/>
  <c r="S501" i="4"/>
  <c r="U501" i="4" s="1"/>
  <c r="S16" i="4"/>
  <c r="S13" i="4"/>
  <c r="U13" i="4" s="1"/>
  <c r="R8" i="4"/>
  <c r="S8" i="4"/>
  <c r="T346" i="4"/>
  <c r="V346" i="4" s="1"/>
  <c r="S6" i="4"/>
  <c r="T230" i="4"/>
  <c r="V230" i="4" s="1"/>
  <c r="T214" i="4"/>
  <c r="T94" i="4"/>
  <c r="V94" i="4" s="1"/>
  <c r="U346" i="4"/>
  <c r="U226" i="4"/>
  <c r="U210" i="4"/>
  <c r="V14" i="4"/>
  <c r="U14" i="4"/>
  <c r="U98" i="4"/>
  <c r="S1000" i="4"/>
  <c r="U1000" i="4" s="1"/>
  <c r="T1000" i="4"/>
  <c r="S998" i="4"/>
  <c r="U998" i="4" s="1"/>
  <c r="T998" i="4"/>
  <c r="S996" i="4"/>
  <c r="U996" i="4" s="1"/>
  <c r="T996" i="4"/>
  <c r="S994" i="4"/>
  <c r="U994" i="4" s="1"/>
  <c r="T994" i="4"/>
  <c r="S992" i="4"/>
  <c r="U992" i="4" s="1"/>
  <c r="T992" i="4"/>
  <c r="S990" i="4"/>
  <c r="U990" i="4" s="1"/>
  <c r="T990" i="4"/>
  <c r="S988" i="4"/>
  <c r="U988" i="4" s="1"/>
  <c r="T988" i="4"/>
  <c r="S986" i="4"/>
  <c r="U986" i="4" s="1"/>
  <c r="T986" i="4"/>
  <c r="S984" i="4"/>
  <c r="U984" i="4" s="1"/>
  <c r="T984" i="4"/>
  <c r="S982" i="4"/>
  <c r="U982" i="4" s="1"/>
  <c r="T982" i="4"/>
  <c r="S980" i="4"/>
  <c r="U980" i="4" s="1"/>
  <c r="T980" i="4"/>
  <c r="S978" i="4"/>
  <c r="U978" i="4" s="1"/>
  <c r="T978" i="4"/>
  <c r="S976" i="4"/>
  <c r="U976" i="4" s="1"/>
  <c r="T976" i="4"/>
  <c r="S974" i="4"/>
  <c r="U974" i="4" s="1"/>
  <c r="T974" i="4"/>
  <c r="S553" i="4"/>
  <c r="U553" i="4" s="1"/>
  <c r="T553" i="4"/>
  <c r="S545" i="4"/>
  <c r="U545" i="4" s="1"/>
  <c r="T545" i="4"/>
  <c r="S537" i="4"/>
  <c r="U537" i="4" s="1"/>
  <c r="T537" i="4"/>
  <c r="S529" i="4"/>
  <c r="U529" i="4" s="1"/>
  <c r="T529" i="4"/>
  <c r="S521" i="4"/>
  <c r="U521" i="4" s="1"/>
  <c r="T521" i="4"/>
  <c r="S970" i="4"/>
  <c r="U970" i="4" s="1"/>
  <c r="T970" i="4"/>
  <c r="S966" i="4"/>
  <c r="U966" i="4" s="1"/>
  <c r="T966" i="4"/>
  <c r="S962" i="4"/>
  <c r="U962" i="4" s="1"/>
  <c r="T962" i="4"/>
  <c r="S958" i="4"/>
  <c r="U958" i="4" s="1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U938" i="4" s="1"/>
  <c r="T938" i="4"/>
  <c r="S934" i="4"/>
  <c r="U934" i="4" s="1"/>
  <c r="T934" i="4"/>
  <c r="S930" i="4"/>
  <c r="U930" i="4" s="1"/>
  <c r="T930" i="4"/>
  <c r="S926" i="4"/>
  <c r="U926" i="4" s="1"/>
  <c r="T926" i="4"/>
  <c r="S555" i="4"/>
  <c r="U555" i="4" s="1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U378" i="4" s="1"/>
  <c r="T378" i="4"/>
  <c r="S374" i="4"/>
  <c r="U374" i="4" s="1"/>
  <c r="T374" i="4"/>
  <c r="S370" i="4"/>
  <c r="U370" i="4" s="1"/>
  <c r="T370" i="4"/>
  <c r="S366" i="4"/>
  <c r="U366" i="4" s="1"/>
  <c r="T366" i="4"/>
  <c r="S362" i="4"/>
  <c r="U362" i="4" s="1"/>
  <c r="T362" i="4"/>
  <c r="S358" i="4"/>
  <c r="U358" i="4" s="1"/>
  <c r="T358" i="4"/>
  <c r="S246" i="4"/>
  <c r="U246" i="4" s="1"/>
  <c r="T246" i="4"/>
  <c r="S242" i="4"/>
  <c r="U242" i="4" s="1"/>
  <c r="T242" i="4"/>
  <c r="S238" i="4"/>
  <c r="U238" i="4" s="1"/>
  <c r="T238" i="4"/>
  <c r="S234" i="4"/>
  <c r="U234" i="4" s="1"/>
  <c r="T234" i="4"/>
  <c r="S152" i="4"/>
  <c r="U152" i="4" s="1"/>
  <c r="T152" i="4"/>
  <c r="S148" i="4"/>
  <c r="U148" i="4" s="1"/>
  <c r="T148" i="4"/>
  <c r="S110" i="4"/>
  <c r="U110" i="4" s="1"/>
  <c r="T110" i="4"/>
  <c r="S106" i="4"/>
  <c r="U106" i="4" s="1"/>
  <c r="T106" i="4"/>
  <c r="W486" i="4"/>
  <c r="X486" i="4" s="1"/>
  <c r="Y486" i="4" s="1"/>
  <c r="AG486" i="4" s="1"/>
  <c r="W361" i="4"/>
  <c r="X361" i="4" s="1"/>
  <c r="Y361" i="4" s="1"/>
  <c r="W135" i="4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V352" i="4" s="1"/>
  <c r="W352" i="4" s="1"/>
  <c r="T348" i="4"/>
  <c r="T344" i="4"/>
  <c r="T340" i="4"/>
  <c r="T336" i="4"/>
  <c r="V336" i="4" s="1"/>
  <c r="W336" i="4" s="1"/>
  <c r="T332" i="4"/>
  <c r="V332" i="4" s="1"/>
  <c r="W332" i="4" s="1"/>
  <c r="T328" i="4"/>
  <c r="V328" i="4" s="1"/>
  <c r="W328" i="4" s="1"/>
  <c r="T324" i="4"/>
  <c r="V324" i="4" s="1"/>
  <c r="W324" i="4" s="1"/>
  <c r="T320" i="4"/>
  <c r="T316" i="4"/>
  <c r="V316" i="4" s="1"/>
  <c r="W316" i="4" s="1"/>
  <c r="T312" i="4"/>
  <c r="V312" i="4" s="1"/>
  <c r="W312" i="4" s="1"/>
  <c r="T308" i="4"/>
  <c r="V308" i="4" s="1"/>
  <c r="W308" i="4" s="1"/>
  <c r="T304" i="4"/>
  <c r="V304" i="4" s="1"/>
  <c r="W304" i="4" s="1"/>
  <c r="T300" i="4"/>
  <c r="V300" i="4" s="1"/>
  <c r="W300" i="4" s="1"/>
  <c r="T296" i="4"/>
  <c r="V296" i="4" s="1"/>
  <c r="W296" i="4" s="1"/>
  <c r="T292" i="4"/>
  <c r="V292" i="4" s="1"/>
  <c r="W292" i="4" s="1"/>
  <c r="T288" i="4"/>
  <c r="T284" i="4"/>
  <c r="V284" i="4" s="1"/>
  <c r="W284" i="4" s="1"/>
  <c r="T280" i="4"/>
  <c r="V280" i="4" s="1"/>
  <c r="W280" i="4" s="1"/>
  <c r="T276" i="4"/>
  <c r="V276" i="4" s="1"/>
  <c r="W276" i="4" s="1"/>
  <c r="T272" i="4"/>
  <c r="V272" i="4" s="1"/>
  <c r="W272" i="4" s="1"/>
  <c r="T268" i="4"/>
  <c r="V268" i="4" s="1"/>
  <c r="W268" i="4" s="1"/>
  <c r="T264" i="4"/>
  <c r="T260" i="4"/>
  <c r="V260" i="4" s="1"/>
  <c r="W260" i="4" s="1"/>
  <c r="T256" i="4"/>
  <c r="T252" i="4"/>
  <c r="V252" i="4" s="1"/>
  <c r="W252" i="4" s="1"/>
  <c r="T248" i="4"/>
  <c r="T206" i="4"/>
  <c r="T198" i="4"/>
  <c r="T190" i="4"/>
  <c r="T182" i="4"/>
  <c r="T174" i="4"/>
  <c r="T166" i="4"/>
  <c r="T158" i="4"/>
  <c r="T146" i="4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V228" i="4"/>
  <c r="W228" i="4" s="1"/>
  <c r="T204" i="4"/>
  <c r="V204" i="4" s="1"/>
  <c r="W204" i="4" s="1"/>
  <c r="T196" i="4"/>
  <c r="T188" i="4"/>
  <c r="V188" i="4" s="1"/>
  <c r="W188" i="4" s="1"/>
  <c r="T180" i="4"/>
  <c r="T172" i="4"/>
  <c r="V172" i="4" s="1"/>
  <c r="W172" i="4" s="1"/>
  <c r="T164" i="4"/>
  <c r="T156" i="4"/>
  <c r="V156" i="4" s="1"/>
  <c r="W156" i="4" s="1"/>
  <c r="T140" i="4"/>
  <c r="T132" i="4"/>
  <c r="V132" i="4" s="1"/>
  <c r="W132" i="4" s="1"/>
  <c r="T124" i="4"/>
  <c r="T116" i="4"/>
  <c r="V116" i="4" s="1"/>
  <c r="W116" i="4" s="1"/>
  <c r="T96" i="4"/>
  <c r="T90" i="4"/>
  <c r="V90" i="4" s="1"/>
  <c r="T86" i="4"/>
  <c r="T82" i="4"/>
  <c r="V82" i="4" s="1"/>
  <c r="T78" i="4"/>
  <c r="V78" i="4" s="1"/>
  <c r="T74" i="4"/>
  <c r="T70" i="4"/>
  <c r="T57" i="4"/>
  <c r="T49" i="4"/>
  <c r="T38" i="4"/>
  <c r="T32" i="4"/>
  <c r="T24" i="4"/>
  <c r="V350" i="4"/>
  <c r="U230" i="4"/>
  <c r="U94" i="4"/>
  <c r="U90" i="4"/>
  <c r="U82" i="4"/>
  <c r="U78" i="4"/>
  <c r="V15" i="4"/>
  <c r="U15" i="4"/>
  <c r="U387" i="4"/>
  <c r="U59" i="4"/>
  <c r="U4" i="4"/>
  <c r="V4" i="4"/>
  <c r="W965" i="4"/>
  <c r="X965" i="4" s="1"/>
  <c r="Y965" i="4" s="1"/>
  <c r="W933" i="4"/>
  <c r="X933" i="4" s="1"/>
  <c r="Y933" i="4" s="1"/>
  <c r="W925" i="4"/>
  <c r="X925" i="4" s="1"/>
  <c r="Y925" i="4" s="1"/>
  <c r="W490" i="4"/>
  <c r="X490" i="4" s="1"/>
  <c r="Y490" i="4" s="1"/>
  <c r="W474" i="4"/>
  <c r="W426" i="4"/>
  <c r="X426" i="4" s="1"/>
  <c r="Y426" i="4" s="1"/>
  <c r="W398" i="4"/>
  <c r="X398" i="4" s="1"/>
  <c r="Y398" i="4" s="1"/>
  <c r="W390" i="4"/>
  <c r="X390" i="4" s="1"/>
  <c r="Y390" i="4" s="1"/>
  <c r="W369" i="4"/>
  <c r="X369" i="4" s="1"/>
  <c r="Y369" i="4" s="1"/>
  <c r="W229" i="4"/>
  <c r="X229" i="4" s="1"/>
  <c r="Y229" i="4" s="1"/>
  <c r="W221" i="4"/>
  <c r="X221" i="4" s="1"/>
  <c r="Y221" i="4" s="1"/>
  <c r="W161" i="4"/>
  <c r="X161" i="4" s="1"/>
  <c r="Y161" i="4" s="1"/>
  <c r="AK161" i="4" s="1"/>
  <c r="W43" i="4"/>
  <c r="X43" i="4" s="1"/>
  <c r="Y43" i="4" s="1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T59" i="4"/>
  <c r="T51" i="4"/>
  <c r="T18" i="4"/>
  <c r="T30" i="4"/>
  <c r="V30" i="4" s="1"/>
  <c r="W30" i="4" s="1"/>
  <c r="T22" i="4"/>
  <c r="T330" i="4"/>
  <c r="T322" i="4"/>
  <c r="T314" i="4"/>
  <c r="T306" i="4"/>
  <c r="T298" i="4"/>
  <c r="T290" i="4"/>
  <c r="T282" i="4"/>
  <c r="T274" i="4"/>
  <c r="T266" i="4"/>
  <c r="T258" i="4"/>
  <c r="T250" i="4"/>
  <c r="V232" i="4"/>
  <c r="W232" i="4" s="1"/>
  <c r="V224" i="4"/>
  <c r="W224" i="4" s="1"/>
  <c r="V216" i="4"/>
  <c r="W216" i="4" s="1"/>
  <c r="V208" i="4"/>
  <c r="W208" i="4" s="1"/>
  <c r="T200" i="4"/>
  <c r="V200" i="4" s="1"/>
  <c r="W200" i="4" s="1"/>
  <c r="T192" i="4"/>
  <c r="V192" i="4" s="1"/>
  <c r="W192" i="4" s="1"/>
  <c r="T184" i="4"/>
  <c r="V184" i="4" s="1"/>
  <c r="W184" i="4" s="1"/>
  <c r="T176" i="4"/>
  <c r="V176" i="4" s="1"/>
  <c r="W176" i="4" s="1"/>
  <c r="T168" i="4"/>
  <c r="V168" i="4" s="1"/>
  <c r="W168" i="4" s="1"/>
  <c r="T160" i="4"/>
  <c r="V160" i="4" s="1"/>
  <c r="W160" i="4" s="1"/>
  <c r="T144" i="4"/>
  <c r="V144" i="4" s="1"/>
  <c r="W144" i="4" s="1"/>
  <c r="T136" i="4"/>
  <c r="V136" i="4" s="1"/>
  <c r="W136" i="4" s="1"/>
  <c r="T128" i="4"/>
  <c r="V128" i="4" s="1"/>
  <c r="W128" i="4" s="1"/>
  <c r="T120" i="4"/>
  <c r="V120" i="4" s="1"/>
  <c r="W120" i="4" s="1"/>
  <c r="T112" i="4"/>
  <c r="V112" i="4" s="1"/>
  <c r="W112" i="4" s="1"/>
  <c r="T100" i="4"/>
  <c r="T92" i="4"/>
  <c r="T88" i="4"/>
  <c r="T84" i="4"/>
  <c r="T80" i="4"/>
  <c r="V80" i="4" s="1"/>
  <c r="T76" i="4"/>
  <c r="T72" i="4"/>
  <c r="T53" i="4"/>
  <c r="T45" i="4"/>
  <c r="T36" i="4"/>
  <c r="T28" i="4"/>
  <c r="V917" i="4"/>
  <c r="U917" i="4"/>
  <c r="V901" i="4"/>
  <c r="U901" i="4"/>
  <c r="V885" i="4"/>
  <c r="U885" i="4"/>
  <c r="V869" i="4"/>
  <c r="U869" i="4"/>
  <c r="V853" i="4"/>
  <c r="U853" i="4"/>
  <c r="U701" i="4"/>
  <c r="V677" i="4"/>
  <c r="U677" i="4"/>
  <c r="V661" i="4"/>
  <c r="U661" i="4"/>
  <c r="V645" i="4"/>
  <c r="U645" i="4"/>
  <c r="V629" i="4"/>
  <c r="U629" i="4"/>
  <c r="U613" i="4"/>
  <c r="V597" i="4"/>
  <c r="U597" i="4"/>
  <c r="U581" i="4"/>
  <c r="V565" i="4"/>
  <c r="U565" i="4"/>
  <c r="V548" i="4"/>
  <c r="U548" i="4"/>
  <c r="V532" i="4"/>
  <c r="U532" i="4"/>
  <c r="V516" i="4"/>
  <c r="U516" i="4"/>
  <c r="V971" i="4"/>
  <c r="U971" i="4"/>
  <c r="V963" i="4"/>
  <c r="U963" i="4"/>
  <c r="V955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V986" i="4"/>
  <c r="V954" i="4"/>
  <c r="V921" i="4"/>
  <c r="U921" i="4"/>
  <c r="V913" i="4"/>
  <c r="U913" i="4"/>
  <c r="V897" i="4"/>
  <c r="U897" i="4"/>
  <c r="V889" i="4"/>
  <c r="U889" i="4"/>
  <c r="V881" i="4"/>
  <c r="U881" i="4"/>
  <c r="U873" i="4"/>
  <c r="V865" i="4"/>
  <c r="U865" i="4"/>
  <c r="V857" i="4"/>
  <c r="U857" i="4"/>
  <c r="V849" i="4"/>
  <c r="U849" i="4"/>
  <c r="V833" i="4"/>
  <c r="U833" i="4"/>
  <c r="V825" i="4"/>
  <c r="U825" i="4"/>
  <c r="V817" i="4"/>
  <c r="U817" i="4"/>
  <c r="U809" i="4"/>
  <c r="V801" i="4"/>
  <c r="U801" i="4"/>
  <c r="V793" i="4"/>
  <c r="U793" i="4"/>
  <c r="V785" i="4"/>
  <c r="U785" i="4"/>
  <c r="U777" i="4"/>
  <c r="V769" i="4"/>
  <c r="U769" i="4"/>
  <c r="V761" i="4"/>
  <c r="U761" i="4"/>
  <c r="V753" i="4"/>
  <c r="U753" i="4"/>
  <c r="U745" i="4"/>
  <c r="V737" i="4"/>
  <c r="U737" i="4"/>
  <c r="V729" i="4"/>
  <c r="U729" i="4"/>
  <c r="V721" i="4"/>
  <c r="U721" i="4"/>
  <c r="V705" i="4"/>
  <c r="U705" i="4"/>
  <c r="V697" i="4"/>
  <c r="U697" i="4"/>
  <c r="V689" i="4"/>
  <c r="U689" i="4"/>
  <c r="U681" i="4"/>
  <c r="V673" i="4"/>
  <c r="U673" i="4"/>
  <c r="V665" i="4"/>
  <c r="U665" i="4"/>
  <c r="V657" i="4"/>
  <c r="U657" i="4"/>
  <c r="V641" i="4"/>
  <c r="U641" i="4"/>
  <c r="V633" i="4"/>
  <c r="U633" i="4"/>
  <c r="V625" i="4"/>
  <c r="U625" i="4"/>
  <c r="U617" i="4"/>
  <c r="V609" i="4"/>
  <c r="U609" i="4"/>
  <c r="U601" i="4"/>
  <c r="V593" i="4"/>
  <c r="U593" i="4"/>
  <c r="V577" i="4"/>
  <c r="U577" i="4"/>
  <c r="U569" i="4"/>
  <c r="V561" i="4"/>
  <c r="U561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X544" i="4"/>
  <c r="Y544" i="4" s="1"/>
  <c r="X494" i="4"/>
  <c r="Y494" i="4" s="1"/>
  <c r="X153" i="4"/>
  <c r="Y153" i="4" s="1"/>
  <c r="U1001" i="4"/>
  <c r="U997" i="4"/>
  <c r="V989" i="4"/>
  <c r="U989" i="4"/>
  <c r="U985" i="4"/>
  <c r="U981" i="4"/>
  <c r="X104" i="4"/>
  <c r="Y104" i="4" s="1"/>
  <c r="X937" i="4"/>
  <c r="Y937" i="4" s="1"/>
  <c r="X538" i="4"/>
  <c r="Y538" i="4" s="1"/>
  <c r="X474" i="4"/>
  <c r="Y474" i="4" s="1"/>
  <c r="T999" i="4"/>
  <c r="T995" i="4"/>
  <c r="T991" i="4"/>
  <c r="T987" i="4"/>
  <c r="T983" i="4"/>
  <c r="T979" i="4"/>
  <c r="T975" i="4"/>
  <c r="W953" i="4"/>
  <c r="S372" i="4"/>
  <c r="T372" i="4"/>
  <c r="S364" i="4"/>
  <c r="T364" i="4"/>
  <c r="S244" i="4"/>
  <c r="T244" i="4"/>
  <c r="T236" i="4"/>
  <c r="V236" i="4" s="1"/>
  <c r="T647" i="4"/>
  <c r="T635" i="4"/>
  <c r="T619" i="4"/>
  <c r="T603" i="4"/>
  <c r="T587" i="4"/>
  <c r="T571" i="4"/>
  <c r="U357" i="4"/>
  <c r="V353" i="4"/>
  <c r="W353" i="4" s="1"/>
  <c r="U349" i="4"/>
  <c r="V345" i="4"/>
  <c r="W345" i="4" s="1"/>
  <c r="U341" i="4"/>
  <c r="V337" i="4"/>
  <c r="W337" i="4" s="1"/>
  <c r="U333" i="4"/>
  <c r="V329" i="4"/>
  <c r="W329" i="4" s="1"/>
  <c r="U325" i="4"/>
  <c r="V321" i="4"/>
  <c r="W321" i="4" s="1"/>
  <c r="U317" i="4"/>
  <c r="V313" i="4"/>
  <c r="W313" i="4" s="1"/>
  <c r="U309" i="4"/>
  <c r="V305" i="4"/>
  <c r="W305" i="4" s="1"/>
  <c r="U301" i="4"/>
  <c r="V297" i="4"/>
  <c r="W297" i="4" s="1"/>
  <c r="U293" i="4"/>
  <c r="V289" i="4"/>
  <c r="W289" i="4" s="1"/>
  <c r="U285" i="4"/>
  <c r="V281" i="4"/>
  <c r="W281" i="4" s="1"/>
  <c r="U277" i="4"/>
  <c r="V273" i="4"/>
  <c r="W273" i="4" s="1"/>
  <c r="U269" i="4"/>
  <c r="V265" i="4"/>
  <c r="W265" i="4" s="1"/>
  <c r="U261" i="4"/>
  <c r="V257" i="4"/>
  <c r="W257" i="4" s="1"/>
  <c r="U253" i="4"/>
  <c r="V249" i="4"/>
  <c r="W249" i="4" s="1"/>
  <c r="U58" i="4"/>
  <c r="V54" i="4"/>
  <c r="W54" i="4" s="1"/>
  <c r="U50" i="4"/>
  <c r="V46" i="4"/>
  <c r="V35" i="4"/>
  <c r="V31" i="4"/>
  <c r="W31" i="4" s="1"/>
  <c r="V27" i="4"/>
  <c r="W27" i="4" s="1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V837" i="4"/>
  <c r="U837" i="4"/>
  <c r="V821" i="4"/>
  <c r="U821" i="4"/>
  <c r="V805" i="4"/>
  <c r="U805" i="4"/>
  <c r="V789" i="4"/>
  <c r="U789" i="4"/>
  <c r="V773" i="4"/>
  <c r="U773" i="4"/>
  <c r="V757" i="4"/>
  <c r="U757" i="4"/>
  <c r="V741" i="4"/>
  <c r="U741" i="4"/>
  <c r="V725" i="4"/>
  <c r="U725" i="4"/>
  <c r="V709" i="4"/>
  <c r="U709" i="4"/>
  <c r="V693" i="4"/>
  <c r="U693" i="4"/>
  <c r="V967" i="4"/>
  <c r="U967" i="4"/>
  <c r="V959" i="4"/>
  <c r="U959" i="4"/>
  <c r="V947" i="4"/>
  <c r="U947" i="4"/>
  <c r="U939" i="4"/>
  <c r="V931" i="4"/>
  <c r="U931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X135" i="4"/>
  <c r="Y135" i="4" s="1"/>
  <c r="AG135" i="4" s="1"/>
  <c r="X482" i="4"/>
  <c r="Y482" i="4" s="1"/>
  <c r="AI482" i="4" s="1"/>
  <c r="X470" i="4"/>
  <c r="Y470" i="4" s="1"/>
  <c r="X462" i="4"/>
  <c r="Y462" i="4" s="1"/>
  <c r="AI462" i="4" s="1"/>
  <c r="X438" i="4"/>
  <c r="Y438" i="4" s="1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V1001" i="4" s="1"/>
  <c r="T993" i="4"/>
  <c r="T985" i="4"/>
  <c r="V985" i="4" s="1"/>
  <c r="T977" i="4"/>
  <c r="V977" i="4" s="1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W422" i="4"/>
  <c r="W386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W498" i="4" l="1"/>
  <c r="X498" i="4" s="1"/>
  <c r="Y498" i="4" s="1"/>
  <c r="W530" i="4"/>
  <c r="X530" i="4" s="1"/>
  <c r="Y530" i="4" s="1"/>
  <c r="V264" i="4"/>
  <c r="W264" i="4" s="1"/>
  <c r="V970" i="4"/>
  <c r="V994" i="4"/>
  <c r="V383" i="4"/>
  <c r="V539" i="4"/>
  <c r="W539" i="4" s="1"/>
  <c r="V545" i="4"/>
  <c r="V342" i="4"/>
  <c r="V88" i="4"/>
  <c r="W88" i="4" s="1"/>
  <c r="X88" i="4" s="1"/>
  <c r="Y88" i="4" s="1"/>
  <c r="V114" i="4"/>
  <c r="W114" i="4" s="1"/>
  <c r="X114" i="4" s="1"/>
  <c r="Y114" i="4" s="1"/>
  <c r="U649" i="4"/>
  <c r="V926" i="4"/>
  <c r="V978" i="4"/>
  <c r="W978" i="4" s="1"/>
  <c r="V22" i="4"/>
  <c r="W22" i="4" s="1"/>
  <c r="X22" i="4" s="1"/>
  <c r="Y22" i="4" s="1"/>
  <c r="V51" i="4"/>
  <c r="V509" i="4"/>
  <c r="W509" i="4" s="1"/>
  <c r="V993" i="4"/>
  <c r="W993" i="4" s="1"/>
  <c r="X993" i="4" s="1"/>
  <c r="U573" i="4"/>
  <c r="W573" i="4" s="1"/>
  <c r="X573" i="4" s="1"/>
  <c r="V556" i="4"/>
  <c r="V366" i="4"/>
  <c r="W366" i="4" s="1"/>
  <c r="V942" i="4"/>
  <c r="W942" i="4" s="1"/>
  <c r="V338" i="4"/>
  <c r="W338" i="4" s="1"/>
  <c r="X338" i="4" s="1"/>
  <c r="U605" i="4"/>
  <c r="W605" i="4" s="1"/>
  <c r="X605" i="4" s="1"/>
  <c r="U713" i="4"/>
  <c r="W713" i="4" s="1"/>
  <c r="V515" i="4"/>
  <c r="W515" i="4" s="1"/>
  <c r="V589" i="4"/>
  <c r="W1001" i="4"/>
  <c r="U637" i="4"/>
  <c r="W46" i="4"/>
  <c r="U585" i="4"/>
  <c r="W585" i="4" s="1"/>
  <c r="V72" i="4"/>
  <c r="V256" i="4"/>
  <c r="W256" i="4" s="1"/>
  <c r="X256" i="4" s="1"/>
  <c r="V288" i="4"/>
  <c r="W288" i="4" s="1"/>
  <c r="X288" i="4" s="1"/>
  <c r="V320" i="4"/>
  <c r="W320" i="4" s="1"/>
  <c r="X320" i="4" s="1"/>
  <c r="W418" i="4"/>
  <c r="X418" i="4" s="1"/>
  <c r="Y418" i="4" s="1"/>
  <c r="W450" i="4"/>
  <c r="X450" i="4" s="1"/>
  <c r="W373" i="4"/>
  <c r="W546" i="4"/>
  <c r="X546" i="4" s="1"/>
  <c r="W37" i="4"/>
  <c r="X37" i="4" s="1"/>
  <c r="Y37" i="4" s="1"/>
  <c r="V681" i="4"/>
  <c r="W681" i="4" s="1"/>
  <c r="V745" i="4"/>
  <c r="W745" i="4" s="1"/>
  <c r="V777" i="4"/>
  <c r="W777" i="4" s="1"/>
  <c r="X777" i="4" s="1"/>
  <c r="Y777" i="4" s="1"/>
  <c r="V809" i="4"/>
  <c r="W809" i="4" s="1"/>
  <c r="X809" i="4" s="1"/>
  <c r="Y809" i="4" s="1"/>
  <c r="V841" i="4"/>
  <c r="W841" i="4" s="1"/>
  <c r="X841" i="4" s="1"/>
  <c r="Y841" i="4" s="1"/>
  <c r="V873" i="4"/>
  <c r="V905" i="4"/>
  <c r="W905" i="4" s="1"/>
  <c r="X905" i="4" s="1"/>
  <c r="Y905" i="4" s="1"/>
  <c r="V601" i="4"/>
  <c r="W601" i="4" s="1"/>
  <c r="W506" i="4"/>
  <c r="X506" i="4" s="1"/>
  <c r="W430" i="4"/>
  <c r="X430" i="4" s="1"/>
  <c r="Y430" i="4" s="1"/>
  <c r="W977" i="4"/>
  <c r="X977" i="4" s="1"/>
  <c r="U557" i="4"/>
  <c r="W557" i="4" s="1"/>
  <c r="X557" i="4" s="1"/>
  <c r="U589" i="4"/>
  <c r="U621" i="4"/>
  <c r="W621" i="4" s="1"/>
  <c r="X621" i="4" s="1"/>
  <c r="W35" i="4"/>
  <c r="X35" i="4" s="1"/>
  <c r="Y35" i="4" s="1"/>
  <c r="V374" i="4"/>
  <c r="W374" i="4" s="1"/>
  <c r="V523" i="4"/>
  <c r="V547" i="4"/>
  <c r="W547" i="4" s="1"/>
  <c r="V934" i="4"/>
  <c r="W934" i="4" s="1"/>
  <c r="V946" i="4"/>
  <c r="W946" i="4" s="1"/>
  <c r="V962" i="4"/>
  <c r="V529" i="4"/>
  <c r="W529" i="4" s="1"/>
  <c r="V974" i="4"/>
  <c r="W974" i="4" s="1"/>
  <c r="V982" i="4"/>
  <c r="W982" i="4" s="1"/>
  <c r="V990" i="4"/>
  <c r="V998" i="4"/>
  <c r="W998" i="4" s="1"/>
  <c r="V507" i="4"/>
  <c r="W507" i="4" s="1"/>
  <c r="X507" i="4" s="1"/>
  <c r="V74" i="4"/>
  <c r="V961" i="4"/>
  <c r="W961" i="4" s="1"/>
  <c r="X961" i="4" s="1"/>
  <c r="W510" i="4"/>
  <c r="X510" i="4" s="1"/>
  <c r="V248" i="4"/>
  <c r="W248" i="4" s="1"/>
  <c r="X248" i="4" s="1"/>
  <c r="W201" i="4"/>
  <c r="X201" i="4" s="1"/>
  <c r="Y201" i="4" s="1"/>
  <c r="AG201" i="4" s="1"/>
  <c r="V146" i="4"/>
  <c r="W146" i="4" s="1"/>
  <c r="X146" i="4" s="1"/>
  <c r="W127" i="4"/>
  <c r="V613" i="4"/>
  <c r="W613" i="4" s="1"/>
  <c r="V581" i="4"/>
  <c r="W581" i="4" s="1"/>
  <c r="X581" i="4" s="1"/>
  <c r="Y581" i="4" s="1"/>
  <c r="V59" i="4"/>
  <c r="W59" i="4" s="1"/>
  <c r="X59" i="4" s="1"/>
  <c r="Y59" i="4" s="1"/>
  <c r="V38" i="4"/>
  <c r="W38" i="4" s="1"/>
  <c r="X38" i="4" s="1"/>
  <c r="Y38" i="4" s="1"/>
  <c r="W23" i="4"/>
  <c r="X23" i="4" s="1"/>
  <c r="Y23" i="4" s="1"/>
  <c r="W29" i="4"/>
  <c r="X29" i="4" s="1"/>
  <c r="Y29" i="4" s="1"/>
  <c r="V28" i="4"/>
  <c r="W28" i="4" s="1"/>
  <c r="V653" i="4"/>
  <c r="W653" i="4" s="1"/>
  <c r="X653" i="4" s="1"/>
  <c r="V669" i="4"/>
  <c r="W669" i="4" s="1"/>
  <c r="X669" i="4" s="1"/>
  <c r="V685" i="4"/>
  <c r="W685" i="4" s="1"/>
  <c r="X685" i="4" s="1"/>
  <c r="V701" i="4"/>
  <c r="V717" i="4"/>
  <c r="W717" i="4" s="1"/>
  <c r="X717" i="4" s="1"/>
  <c r="V733" i="4"/>
  <c r="W733" i="4" s="1"/>
  <c r="X733" i="4" s="1"/>
  <c r="V749" i="4"/>
  <c r="W749" i="4" s="1"/>
  <c r="X749" i="4" s="1"/>
  <c r="V765" i="4"/>
  <c r="W765" i="4" s="1"/>
  <c r="V781" i="4"/>
  <c r="W781" i="4" s="1"/>
  <c r="X781" i="4" s="1"/>
  <c r="V797" i="4"/>
  <c r="W797" i="4" s="1"/>
  <c r="X797" i="4" s="1"/>
  <c r="V813" i="4"/>
  <c r="W813" i="4" s="1"/>
  <c r="X813" i="4" s="1"/>
  <c r="V829" i="4"/>
  <c r="W829" i="4" s="1"/>
  <c r="X829" i="4" s="1"/>
  <c r="V845" i="4"/>
  <c r="W845" i="4" s="1"/>
  <c r="X845" i="4" s="1"/>
  <c r="V861" i="4"/>
  <c r="W861" i="4" s="1"/>
  <c r="X861" i="4" s="1"/>
  <c r="V877" i="4"/>
  <c r="W877" i="4" s="1"/>
  <c r="X877" i="4" s="1"/>
  <c r="V893" i="4"/>
  <c r="V909" i="4"/>
  <c r="W909" i="4" s="1"/>
  <c r="X909" i="4" s="1"/>
  <c r="W115" i="4"/>
  <c r="X115" i="4" s="1"/>
  <c r="W173" i="4"/>
  <c r="X173" i="4" s="1"/>
  <c r="Y173" i="4" s="1"/>
  <c r="AK173" i="4" s="1"/>
  <c r="J5" i="3"/>
  <c r="Y510" i="4"/>
  <c r="V973" i="4"/>
  <c r="W973" i="4" s="1"/>
  <c r="W985" i="4"/>
  <c r="X985" i="4" s="1"/>
  <c r="V531" i="4"/>
  <c r="V555" i="4"/>
  <c r="W555" i="4" s="1"/>
  <c r="X555" i="4" s="1"/>
  <c r="V930" i="4"/>
  <c r="W930" i="4" s="1"/>
  <c r="X930" i="4" s="1"/>
  <c r="V938" i="4"/>
  <c r="W938" i="4" s="1"/>
  <c r="X938" i="4" s="1"/>
  <c r="V950" i="4"/>
  <c r="W950" i="4" s="1"/>
  <c r="X950" i="4" s="1"/>
  <c r="V958" i="4"/>
  <c r="W958" i="4" s="1"/>
  <c r="X958" i="4" s="1"/>
  <c r="V966" i="4"/>
  <c r="W966" i="4" s="1"/>
  <c r="X966" i="4" s="1"/>
  <c r="V521" i="4"/>
  <c r="W521" i="4" s="1"/>
  <c r="X521" i="4" s="1"/>
  <c r="V537" i="4"/>
  <c r="W537" i="4" s="1"/>
  <c r="X537" i="4" s="1"/>
  <c r="V553" i="4"/>
  <c r="W553" i="4" s="1"/>
  <c r="X553" i="4" s="1"/>
  <c r="V976" i="4"/>
  <c r="W976" i="4" s="1"/>
  <c r="X976" i="4" s="1"/>
  <c r="V980" i="4"/>
  <c r="W980" i="4" s="1"/>
  <c r="X980" i="4" s="1"/>
  <c r="V984" i="4"/>
  <c r="W984" i="4" s="1"/>
  <c r="X984" i="4" s="1"/>
  <c r="V988" i="4"/>
  <c r="W988" i="4" s="1"/>
  <c r="X988" i="4" s="1"/>
  <c r="V992" i="4"/>
  <c r="W992" i="4" s="1"/>
  <c r="X992" i="4" s="1"/>
  <c r="V996" i="4"/>
  <c r="W996" i="4" s="1"/>
  <c r="X996" i="4" s="1"/>
  <c r="V1000" i="4"/>
  <c r="W1000" i="4" s="1"/>
  <c r="X1000" i="4" s="1"/>
  <c r="V222" i="4"/>
  <c r="W222" i="4" s="1"/>
  <c r="X222" i="4" s="1"/>
  <c r="V102" i="4"/>
  <c r="W102" i="4" s="1"/>
  <c r="X102" i="4" s="1"/>
  <c r="V7" i="4"/>
  <c r="W7" i="4" s="1"/>
  <c r="V395" i="4"/>
  <c r="W395" i="4" s="1"/>
  <c r="X395" i="4" s="1"/>
  <c r="V503" i="4"/>
  <c r="W503" i="4" s="1"/>
  <c r="F5" i="3"/>
  <c r="I5" i="3"/>
  <c r="U391" i="4"/>
  <c r="W391" i="4" s="1"/>
  <c r="V106" i="4"/>
  <c r="W106" i="4" s="1"/>
  <c r="X106" i="4" s="1"/>
  <c r="V110" i="4"/>
  <c r="V148" i="4"/>
  <c r="W148" i="4" s="1"/>
  <c r="X148" i="4" s="1"/>
  <c r="V152" i="4"/>
  <c r="W152" i="4" s="1"/>
  <c r="X152" i="4" s="1"/>
  <c r="V234" i="4"/>
  <c r="V238" i="4"/>
  <c r="W238" i="4" s="1"/>
  <c r="V242" i="4"/>
  <c r="W242" i="4" s="1"/>
  <c r="X242" i="4" s="1"/>
  <c r="V246" i="4"/>
  <c r="W246" i="4" s="1"/>
  <c r="X246" i="4" s="1"/>
  <c r="V358" i="4"/>
  <c r="W358" i="4" s="1"/>
  <c r="X358" i="4" s="1"/>
  <c r="V362" i="4"/>
  <c r="W362" i="4" s="1"/>
  <c r="X362" i="4" s="1"/>
  <c r="V370" i="4"/>
  <c r="W370" i="4" s="1"/>
  <c r="X370" i="4" s="1"/>
  <c r="V378" i="4"/>
  <c r="W378" i="4" s="1"/>
  <c r="X378" i="4" s="1"/>
  <c r="U383" i="4"/>
  <c r="V70" i="4"/>
  <c r="V86" i="4"/>
  <c r="W86" i="4" s="1"/>
  <c r="X86" i="4" s="1"/>
  <c r="V214" i="4"/>
  <c r="W214" i="4" s="1"/>
  <c r="X214" i="4" s="1"/>
  <c r="V212" i="4"/>
  <c r="W212" i="4" s="1"/>
  <c r="X212" i="4" s="1"/>
  <c r="AH209" i="4"/>
  <c r="AG209" i="4"/>
  <c r="AH229" i="4"/>
  <c r="AG229" i="4"/>
  <c r="AG193" i="4"/>
  <c r="AH193" i="4"/>
  <c r="AG221" i="4"/>
  <c r="AH221" i="4"/>
  <c r="V18" i="4"/>
  <c r="W18" i="4" s="1"/>
  <c r="X18" i="4" s="1"/>
  <c r="Y18" i="4" s="1"/>
  <c r="AG161" i="4"/>
  <c r="AG185" i="4"/>
  <c r="AK193" i="4"/>
  <c r="AK209" i="4"/>
  <c r="AK221" i="4"/>
  <c r="AK229" i="4"/>
  <c r="W569" i="4"/>
  <c r="X569" i="4" s="1"/>
  <c r="W577" i="4"/>
  <c r="W593" i="4"/>
  <c r="W609" i="4"/>
  <c r="X609" i="4" s="1"/>
  <c r="W617" i="4"/>
  <c r="W625" i="4"/>
  <c r="W633" i="4"/>
  <c r="X633" i="4" s="1"/>
  <c r="W641" i="4"/>
  <c r="Y641" i="4" s="1"/>
  <c r="W649" i="4"/>
  <c r="X649" i="4" s="1"/>
  <c r="W657" i="4"/>
  <c r="W665" i="4"/>
  <c r="Y665" i="4" s="1"/>
  <c r="W673" i="4"/>
  <c r="X673" i="4" s="1"/>
  <c r="W689" i="4"/>
  <c r="Y689" i="4" s="1"/>
  <c r="W697" i="4"/>
  <c r="X697" i="4" s="1"/>
  <c r="W705" i="4"/>
  <c r="Y705" i="4" s="1"/>
  <c r="W721" i="4"/>
  <c r="W729" i="4"/>
  <c r="Y729" i="4" s="1"/>
  <c r="W737" i="4"/>
  <c r="X737" i="4" s="1"/>
  <c r="W753" i="4"/>
  <c r="Y753" i="4" s="1"/>
  <c r="W761" i="4"/>
  <c r="X761" i="4" s="1"/>
  <c r="Y761" i="4" s="1"/>
  <c r="W769" i="4"/>
  <c r="X769" i="4" s="1"/>
  <c r="Y769" i="4" s="1"/>
  <c r="W785" i="4"/>
  <c r="X785" i="4" s="1"/>
  <c r="Y785" i="4" s="1"/>
  <c r="V36" i="4"/>
  <c r="W36" i="4" s="1"/>
  <c r="X36" i="4" s="1"/>
  <c r="Y36" i="4" s="1"/>
  <c r="W51" i="4"/>
  <c r="X51" i="4" s="1"/>
  <c r="Y51" i="4" s="1"/>
  <c r="V124" i="4"/>
  <c r="W124" i="4" s="1"/>
  <c r="X124" i="4" s="1"/>
  <c r="V140" i="4"/>
  <c r="W140" i="4" s="1"/>
  <c r="X140" i="4" s="1"/>
  <c r="V164" i="4"/>
  <c r="W164" i="4" s="1"/>
  <c r="V180" i="4"/>
  <c r="W180" i="4" s="1"/>
  <c r="X180" i="4" s="1"/>
  <c r="V196" i="4"/>
  <c r="W196" i="4" s="1"/>
  <c r="X196" i="4" s="1"/>
  <c r="V26" i="4"/>
  <c r="W26" i="4" s="1"/>
  <c r="X26" i="4" s="1"/>
  <c r="Y26" i="4" s="1"/>
  <c r="V55" i="4"/>
  <c r="W55" i="4" s="1"/>
  <c r="X55" i="4" s="1"/>
  <c r="W793" i="4"/>
  <c r="W801" i="4"/>
  <c r="X801" i="4" s="1"/>
  <c r="Y801" i="4" s="1"/>
  <c r="W817" i="4"/>
  <c r="X817" i="4" s="1"/>
  <c r="Y817" i="4" s="1"/>
  <c r="W825" i="4"/>
  <c r="X825" i="4" s="1"/>
  <c r="Y825" i="4" s="1"/>
  <c r="W833" i="4"/>
  <c r="X833" i="4" s="1"/>
  <c r="Y833" i="4" s="1"/>
  <c r="W849" i="4"/>
  <c r="X849" i="4" s="1"/>
  <c r="Y849" i="4" s="1"/>
  <c r="W857" i="4"/>
  <c r="W865" i="4"/>
  <c r="X865" i="4" s="1"/>
  <c r="Y865" i="4" s="1"/>
  <c r="W873" i="4"/>
  <c r="W881" i="4"/>
  <c r="X881" i="4" s="1"/>
  <c r="Y881" i="4" s="1"/>
  <c r="W41" i="4"/>
  <c r="W71" i="4"/>
  <c r="X71" i="4" s="1"/>
  <c r="Y71" i="4" s="1"/>
  <c r="W79" i="4"/>
  <c r="X79" i="4" s="1"/>
  <c r="Y79" i="4" s="1"/>
  <c r="W87" i="4"/>
  <c r="X87" i="4" s="1"/>
  <c r="Y87" i="4" s="1"/>
  <c r="W923" i="4"/>
  <c r="W935" i="4"/>
  <c r="X935" i="4" s="1"/>
  <c r="Y935" i="4" s="1"/>
  <c r="W943" i="4"/>
  <c r="X943" i="4" s="1"/>
  <c r="Y943" i="4" s="1"/>
  <c r="V9" i="4"/>
  <c r="V941" i="4"/>
  <c r="U941" i="4"/>
  <c r="V514" i="4"/>
  <c r="U514" i="4"/>
  <c r="AH161" i="4"/>
  <c r="AH185" i="4"/>
  <c r="W72" i="4"/>
  <c r="X72" i="4" s="1"/>
  <c r="Y72" i="4" s="1"/>
  <c r="V34" i="4"/>
  <c r="W34" i="4" s="1"/>
  <c r="X34" i="4" s="1"/>
  <c r="Y34" i="4" s="1"/>
  <c r="V47" i="4"/>
  <c r="V63" i="4"/>
  <c r="W63" i="4" s="1"/>
  <c r="X63" i="4" s="1"/>
  <c r="Y63" i="4" s="1"/>
  <c r="U9" i="4"/>
  <c r="W889" i="4"/>
  <c r="X889" i="4" s="1"/>
  <c r="Y889" i="4" s="1"/>
  <c r="W897" i="4"/>
  <c r="W913" i="4"/>
  <c r="X913" i="4" s="1"/>
  <c r="Y913" i="4" s="1"/>
  <c r="W921" i="4"/>
  <c r="W95" i="4"/>
  <c r="X95" i="4" s="1"/>
  <c r="Y95" i="4" s="1"/>
  <c r="W103" i="4"/>
  <c r="X103" i="4" s="1"/>
  <c r="Y103" i="4" s="1"/>
  <c r="W111" i="4"/>
  <c r="W155" i="4"/>
  <c r="X155" i="4" s="1"/>
  <c r="Y155" i="4" s="1"/>
  <c r="W951" i="4"/>
  <c r="X951" i="4" s="1"/>
  <c r="Y951" i="4" s="1"/>
  <c r="W955" i="4"/>
  <c r="X955" i="4" s="1"/>
  <c r="Y955" i="4" s="1"/>
  <c r="W963" i="4"/>
  <c r="X963" i="4" s="1"/>
  <c r="Y963" i="4" s="1"/>
  <c r="W971" i="4"/>
  <c r="X971" i="4" s="1"/>
  <c r="Y971" i="4" s="1"/>
  <c r="W516" i="4"/>
  <c r="X516" i="4" s="1"/>
  <c r="Y516" i="4" s="1"/>
  <c r="W532" i="4"/>
  <c r="X532" i="4" s="1"/>
  <c r="Y532" i="4" s="1"/>
  <c r="W548" i="4"/>
  <c r="W565" i="4"/>
  <c r="X565" i="4" s="1"/>
  <c r="Y565" i="4" s="1"/>
  <c r="W597" i="4"/>
  <c r="X597" i="4" s="1"/>
  <c r="Y597" i="4" s="1"/>
  <c r="W629" i="4"/>
  <c r="W645" i="4"/>
  <c r="X645" i="4" s="1"/>
  <c r="W661" i="4"/>
  <c r="X661" i="4" s="1"/>
  <c r="V501" i="4"/>
  <c r="W501" i="4" s="1"/>
  <c r="X501" i="4" s="1"/>
  <c r="Y501" i="4" s="1"/>
  <c r="V5" i="4"/>
  <c r="W5" i="4" s="1"/>
  <c r="X5" i="4" s="1"/>
  <c r="Y5" i="4" s="1"/>
  <c r="AG390" i="4"/>
  <c r="AH390" i="4"/>
  <c r="AK390" i="4"/>
  <c r="AH418" i="4"/>
  <c r="AK418" i="4"/>
  <c r="AG434" i="4"/>
  <c r="AH434" i="4"/>
  <c r="AK434" i="4"/>
  <c r="AG466" i="4"/>
  <c r="AH466" i="4"/>
  <c r="AK466" i="4"/>
  <c r="AK490" i="4"/>
  <c r="AG490" i="4"/>
  <c r="AH490" i="4"/>
  <c r="AK123" i="4"/>
  <c r="AG123" i="4"/>
  <c r="AH123" i="4"/>
  <c r="AG139" i="4"/>
  <c r="AH139" i="4"/>
  <c r="AK139" i="4"/>
  <c r="AG197" i="4"/>
  <c r="AH197" i="4"/>
  <c r="AK197" i="4"/>
  <c r="AJ528" i="4"/>
  <c r="AF528" i="4"/>
  <c r="AK528" i="4"/>
  <c r="AK398" i="4"/>
  <c r="AG398" i="4"/>
  <c r="AH398" i="4"/>
  <c r="AK426" i="4"/>
  <c r="AG426" i="4"/>
  <c r="AH426" i="4"/>
  <c r="AK442" i="4"/>
  <c r="AG442" i="4"/>
  <c r="AH442" i="4"/>
  <c r="AG458" i="4"/>
  <c r="AH458" i="4"/>
  <c r="AK458" i="4"/>
  <c r="AK474" i="4"/>
  <c r="AG474" i="4"/>
  <c r="AH474" i="4"/>
  <c r="AG131" i="4"/>
  <c r="AH131" i="4"/>
  <c r="AK131" i="4"/>
  <c r="AK147" i="4"/>
  <c r="AG147" i="4"/>
  <c r="AH147" i="4"/>
  <c r="AK165" i="4"/>
  <c r="AG165" i="4"/>
  <c r="AH165" i="4"/>
  <c r="AG217" i="4"/>
  <c r="AH217" i="4"/>
  <c r="AK217" i="4"/>
  <c r="AF554" i="4"/>
  <c r="AK554" i="4"/>
  <c r="AJ554" i="4"/>
  <c r="AF544" i="4"/>
  <c r="AK544" i="4"/>
  <c r="AJ544" i="4"/>
  <c r="W677" i="4"/>
  <c r="W701" i="4"/>
  <c r="X701" i="4" s="1"/>
  <c r="W853" i="4"/>
  <c r="X853" i="4" s="1"/>
  <c r="W869" i="4"/>
  <c r="X869" i="4" s="1"/>
  <c r="W885" i="4"/>
  <c r="W901" i="4"/>
  <c r="W917" i="4"/>
  <c r="X917" i="4" s="1"/>
  <c r="W74" i="4"/>
  <c r="X74" i="4" s="1"/>
  <c r="W90" i="4"/>
  <c r="X90" i="4" s="1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V469" i="4"/>
  <c r="W469" i="4" s="1"/>
  <c r="X469" i="4" s="1"/>
  <c r="Y469" i="4" s="1"/>
  <c r="AG469" i="4" s="1"/>
  <c r="V485" i="4"/>
  <c r="W485" i="4" s="1"/>
  <c r="V513" i="4"/>
  <c r="W513" i="4" s="1"/>
  <c r="X513" i="4" s="1"/>
  <c r="Y513" i="4" s="1"/>
  <c r="AG513" i="4" s="1"/>
  <c r="AG394" i="4"/>
  <c r="AG402" i="4"/>
  <c r="W110" i="4"/>
  <c r="X110" i="4" s="1"/>
  <c r="W234" i="4"/>
  <c r="X234" i="4" s="1"/>
  <c r="W531" i="4"/>
  <c r="X531" i="4" s="1"/>
  <c r="W236" i="4"/>
  <c r="X236" i="4" s="1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245" i="4"/>
  <c r="AF245" i="4"/>
  <c r="AK245" i="4"/>
  <c r="AJ530" i="4"/>
  <c r="AK530" i="4"/>
  <c r="AJ925" i="4"/>
  <c r="AF925" i="4"/>
  <c r="AK925" i="4"/>
  <c r="AJ957" i="4"/>
  <c r="AF957" i="4"/>
  <c r="AK957" i="4"/>
  <c r="AJ520" i="4"/>
  <c r="AF520" i="4"/>
  <c r="AK520" i="4"/>
  <c r="AJ552" i="4"/>
  <c r="AF552" i="4"/>
  <c r="AK552" i="4"/>
  <c r="AJ153" i="4"/>
  <c r="AF153" i="4"/>
  <c r="AK153" i="4"/>
  <c r="AK406" i="4"/>
  <c r="AG406" i="4"/>
  <c r="AH406" i="4"/>
  <c r="AK494" i="4"/>
  <c r="AG494" i="4"/>
  <c r="AH494" i="4"/>
  <c r="AJ105" i="4"/>
  <c r="AF105" i="4"/>
  <c r="AK105" i="4"/>
  <c r="AF369" i="4"/>
  <c r="AK369" i="4"/>
  <c r="AJ369" i="4"/>
  <c r="AJ538" i="4"/>
  <c r="AF538" i="4"/>
  <c r="AK538" i="4"/>
  <c r="AJ937" i="4"/>
  <c r="AF937" i="4"/>
  <c r="AK937" i="4"/>
  <c r="AJ39" i="4"/>
  <c r="AF39" i="4"/>
  <c r="AG39" i="4"/>
  <c r="AF149" i="4"/>
  <c r="AK149" i="4"/>
  <c r="AJ149" i="4"/>
  <c r="AF933" i="4"/>
  <c r="AK933" i="4"/>
  <c r="AJ933" i="4"/>
  <c r="AF949" i="4"/>
  <c r="AK949" i="4"/>
  <c r="AJ949" i="4"/>
  <c r="AF965" i="4"/>
  <c r="AK965" i="4"/>
  <c r="AJ965" i="4"/>
  <c r="AF536" i="4"/>
  <c r="AK536" i="4"/>
  <c r="AJ536" i="4"/>
  <c r="AF62" i="4"/>
  <c r="AG62" i="4"/>
  <c r="AJ62" i="4"/>
  <c r="AG478" i="4"/>
  <c r="AH478" i="4"/>
  <c r="AK478" i="4"/>
  <c r="AG502" i="4"/>
  <c r="AH502" i="4"/>
  <c r="AK502" i="4"/>
  <c r="X509" i="4"/>
  <c r="Y509" i="4"/>
  <c r="W80" i="4"/>
  <c r="X80" i="4" s="1"/>
  <c r="W346" i="4"/>
  <c r="X346" i="4" s="1"/>
  <c r="W210" i="4"/>
  <c r="X210" i="4" s="1"/>
  <c r="W226" i="4"/>
  <c r="X226" i="4" s="1"/>
  <c r="W82" i="4"/>
  <c r="X82" i="4" s="1"/>
  <c r="W47" i="4"/>
  <c r="X47" i="4" s="1"/>
  <c r="U6" i="4"/>
  <c r="V6" i="4"/>
  <c r="U16" i="4"/>
  <c r="V16" i="4"/>
  <c r="W997" i="4"/>
  <c r="X997" i="4" s="1"/>
  <c r="AI406" i="4"/>
  <c r="AI478" i="4"/>
  <c r="AI494" i="4"/>
  <c r="AI502" i="4"/>
  <c r="W387" i="4"/>
  <c r="X387" i="4" s="1"/>
  <c r="W15" i="4"/>
  <c r="X15" i="4" s="1"/>
  <c r="W70" i="4"/>
  <c r="X70" i="4" s="1"/>
  <c r="W78" i="4"/>
  <c r="X78" i="4" s="1"/>
  <c r="W94" i="4"/>
  <c r="X94" i="4" s="1"/>
  <c r="W230" i="4"/>
  <c r="X230" i="4" s="1"/>
  <c r="W342" i="4"/>
  <c r="X342" i="4" s="1"/>
  <c r="W350" i="4"/>
  <c r="X350" i="4" s="1"/>
  <c r="V122" i="4"/>
  <c r="W122" i="4" s="1"/>
  <c r="V138" i="4"/>
  <c r="W138" i="4" s="1"/>
  <c r="V344" i="4"/>
  <c r="W344" i="4" s="1"/>
  <c r="X344" i="4" s="1"/>
  <c r="W218" i="4"/>
  <c r="X218" i="4" s="1"/>
  <c r="W354" i="4"/>
  <c r="X354" i="4" s="1"/>
  <c r="V13" i="4"/>
  <c r="W13" i="4" s="1"/>
  <c r="W66" i="4"/>
  <c r="U8" i="4"/>
  <c r="V8" i="4"/>
  <c r="U10" i="4"/>
  <c r="V10" i="4"/>
  <c r="AG169" i="4"/>
  <c r="AG189" i="4"/>
  <c r="AG213" i="4"/>
  <c r="AI438" i="4"/>
  <c r="AI454" i="4"/>
  <c r="AI470" i="4"/>
  <c r="AG143" i="4"/>
  <c r="AG205" i="4"/>
  <c r="AG414" i="4"/>
  <c r="AG498" i="4"/>
  <c r="W19" i="4"/>
  <c r="X19" i="4" s="1"/>
  <c r="W65" i="4"/>
  <c r="X65" i="4" s="1"/>
  <c r="Y65" i="4" s="1"/>
  <c r="AJ65" i="4" s="1"/>
  <c r="W75" i="4"/>
  <c r="X75" i="4" s="1"/>
  <c r="W83" i="4"/>
  <c r="X83" i="4" s="1"/>
  <c r="Y83" i="4" s="1"/>
  <c r="AJ83" i="4" s="1"/>
  <c r="W91" i="4"/>
  <c r="X91" i="4" s="1"/>
  <c r="W99" i="4"/>
  <c r="X99" i="4" s="1"/>
  <c r="Y99" i="4" s="1"/>
  <c r="AJ99" i="4" s="1"/>
  <c r="W107" i="4"/>
  <c r="X107" i="4" s="1"/>
  <c r="W151" i="4"/>
  <c r="X151" i="4" s="1"/>
  <c r="Y151" i="4" s="1"/>
  <c r="AJ151" i="4" s="1"/>
  <c r="W526" i="4"/>
  <c r="W542" i="4"/>
  <c r="W927" i="4"/>
  <c r="Y927" i="4" s="1"/>
  <c r="W931" i="4"/>
  <c r="X931" i="4" s="1"/>
  <c r="W939" i="4"/>
  <c r="X939" i="4" s="1"/>
  <c r="W947" i="4"/>
  <c r="X947" i="4" s="1"/>
  <c r="W959" i="4"/>
  <c r="X959" i="4" s="1"/>
  <c r="W967" i="4"/>
  <c r="X967" i="4" s="1"/>
  <c r="W637" i="4"/>
  <c r="X637" i="4" s="1"/>
  <c r="W693" i="4"/>
  <c r="W709" i="4"/>
  <c r="X709" i="4" s="1"/>
  <c r="W725" i="4"/>
  <c r="X725" i="4" s="1"/>
  <c r="W741" i="4"/>
  <c r="X741" i="4" s="1"/>
  <c r="W757" i="4"/>
  <c r="X757" i="4" s="1"/>
  <c r="W773" i="4"/>
  <c r="X773" i="4" s="1"/>
  <c r="W789" i="4"/>
  <c r="X789" i="4" s="1"/>
  <c r="W805" i="4"/>
  <c r="X805" i="4" s="1"/>
  <c r="W821" i="4"/>
  <c r="X821" i="4" s="1"/>
  <c r="W837" i="4"/>
  <c r="X837" i="4" s="1"/>
  <c r="W893" i="4"/>
  <c r="X893" i="4" s="1"/>
  <c r="X28" i="4"/>
  <c r="Y28" i="4" s="1"/>
  <c r="X120" i="4"/>
  <c r="Y120" i="4" s="1"/>
  <c r="X136" i="4"/>
  <c r="Y136" i="4" s="1"/>
  <c r="X160" i="4"/>
  <c r="Y160" i="4" s="1"/>
  <c r="X176" i="4"/>
  <c r="Y176" i="4" s="1"/>
  <c r="X192" i="4"/>
  <c r="Y192" i="4" s="1"/>
  <c r="X208" i="4"/>
  <c r="Y208" i="4" s="1"/>
  <c r="X224" i="4"/>
  <c r="Y224" i="4" s="1"/>
  <c r="X30" i="4"/>
  <c r="Y30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116" i="4"/>
  <c r="Y116" i="4" s="1"/>
  <c r="X132" i="4"/>
  <c r="Y132" i="4" s="1"/>
  <c r="X156" i="4"/>
  <c r="Y156" i="4" s="1"/>
  <c r="X172" i="4"/>
  <c r="Y172" i="4" s="1"/>
  <c r="X188" i="4"/>
  <c r="Y188" i="4" s="1"/>
  <c r="X204" i="4"/>
  <c r="Y204" i="4" s="1"/>
  <c r="X220" i="4"/>
  <c r="Y220" i="4" s="1"/>
  <c r="X252" i="4"/>
  <c r="Y252" i="4" s="1"/>
  <c r="X260" i="4"/>
  <c r="Y260" i="4" s="1"/>
  <c r="X268" i="4"/>
  <c r="Y268" i="4" s="1"/>
  <c r="X276" i="4"/>
  <c r="Y276" i="4" s="1"/>
  <c r="X284" i="4"/>
  <c r="Y284" i="4" s="1"/>
  <c r="X292" i="4"/>
  <c r="Y292" i="4" s="1"/>
  <c r="X300" i="4"/>
  <c r="Y300" i="4" s="1"/>
  <c r="X308" i="4"/>
  <c r="Y308" i="4" s="1"/>
  <c r="X316" i="4"/>
  <c r="Y316" i="4" s="1"/>
  <c r="X324" i="4"/>
  <c r="Y324" i="4" s="1"/>
  <c r="X332" i="4"/>
  <c r="Y332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397" i="4"/>
  <c r="W397" i="4" s="1"/>
  <c r="V405" i="4"/>
  <c r="W405" i="4" s="1"/>
  <c r="V413" i="4"/>
  <c r="W413" i="4" s="1"/>
  <c r="V421" i="4"/>
  <c r="W421" i="4" s="1"/>
  <c r="V429" i="4"/>
  <c r="W429" i="4" s="1"/>
  <c r="V437" i="4"/>
  <c r="W437" i="4" s="1"/>
  <c r="V445" i="4"/>
  <c r="W445" i="4" s="1"/>
  <c r="V453" i="4"/>
  <c r="W453" i="4" s="1"/>
  <c r="V505" i="4"/>
  <c r="W505" i="4" s="1"/>
  <c r="W98" i="4"/>
  <c r="W14" i="4"/>
  <c r="X112" i="4"/>
  <c r="Y112" i="4" s="1"/>
  <c r="X128" i="4"/>
  <c r="Y128" i="4" s="1"/>
  <c r="X144" i="4"/>
  <c r="Y144" i="4" s="1"/>
  <c r="X168" i="4"/>
  <c r="Y168" i="4" s="1"/>
  <c r="X184" i="4"/>
  <c r="Y184" i="4" s="1"/>
  <c r="X200" i="4"/>
  <c r="Y200" i="4" s="1"/>
  <c r="X216" i="4"/>
  <c r="Y216" i="4" s="1"/>
  <c r="X232" i="4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164" i="4"/>
  <c r="X228" i="4"/>
  <c r="X264" i="4"/>
  <c r="X272" i="4"/>
  <c r="X280" i="4"/>
  <c r="X296" i="4"/>
  <c r="X304" i="4"/>
  <c r="X312" i="4"/>
  <c r="X328" i="4"/>
  <c r="X336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AH43" i="4"/>
  <c r="AH105" i="4"/>
  <c r="AI161" i="4"/>
  <c r="AI185" i="4"/>
  <c r="AI193" i="4"/>
  <c r="AI209" i="4"/>
  <c r="AI221" i="4"/>
  <c r="AI229" i="4"/>
  <c r="AH241" i="4"/>
  <c r="AH369" i="4"/>
  <c r="AH377" i="4"/>
  <c r="AH538" i="4"/>
  <c r="AH929" i="4"/>
  <c r="AH937" i="4"/>
  <c r="AH945" i="4"/>
  <c r="AH969" i="4"/>
  <c r="AI123" i="4"/>
  <c r="AI131" i="4"/>
  <c r="AI139" i="4"/>
  <c r="AI147" i="4"/>
  <c r="W981" i="4"/>
  <c r="X981" i="4" s="1"/>
  <c r="AI165" i="4"/>
  <c r="AI197" i="4"/>
  <c r="AI217" i="4"/>
  <c r="W67" i="4"/>
  <c r="X67" i="4" s="1"/>
  <c r="Y67" i="4" s="1"/>
  <c r="W73" i="4"/>
  <c r="W77" i="4"/>
  <c r="X77" i="4" s="1"/>
  <c r="Y77" i="4" s="1"/>
  <c r="W81" i="4"/>
  <c r="X81" i="4" s="1"/>
  <c r="Y81" i="4" s="1"/>
  <c r="W85" i="4"/>
  <c r="X85" i="4" s="1"/>
  <c r="Y85" i="4" s="1"/>
  <c r="W89" i="4"/>
  <c r="W93" i="4"/>
  <c r="X93" i="4" s="1"/>
  <c r="Y93" i="4" s="1"/>
  <c r="W97" i="4"/>
  <c r="X97" i="4" s="1"/>
  <c r="Y97" i="4" s="1"/>
  <c r="W101" i="4"/>
  <c r="X101" i="4" s="1"/>
  <c r="Y101" i="4" s="1"/>
  <c r="W64" i="4"/>
  <c r="W235" i="4"/>
  <c r="X235" i="4" s="1"/>
  <c r="Y235" i="4" s="1"/>
  <c r="W239" i="4"/>
  <c r="X239" i="4" s="1"/>
  <c r="Y239" i="4" s="1"/>
  <c r="W243" i="4"/>
  <c r="X243" i="4" s="1"/>
  <c r="Y243" i="4" s="1"/>
  <c r="W359" i="4"/>
  <c r="W363" i="4"/>
  <c r="X363" i="4" s="1"/>
  <c r="Y363" i="4" s="1"/>
  <c r="W367" i="4"/>
  <c r="W371" i="4"/>
  <c r="X371" i="4" s="1"/>
  <c r="Y371" i="4" s="1"/>
  <c r="W375" i="4"/>
  <c r="W379" i="4"/>
  <c r="X379" i="4" s="1"/>
  <c r="Y379" i="4" s="1"/>
  <c r="W518" i="4"/>
  <c r="X518" i="4" s="1"/>
  <c r="W534" i="4"/>
  <c r="W550" i="4"/>
  <c r="W524" i="4"/>
  <c r="W540" i="4"/>
  <c r="W561" i="4"/>
  <c r="X561" i="4" s="1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33" i="4"/>
  <c r="W433" i="4" s="1"/>
  <c r="V441" i="4"/>
  <c r="W441" i="4" s="1"/>
  <c r="V449" i="4"/>
  <c r="W449" i="4" s="1"/>
  <c r="V457" i="4"/>
  <c r="W457" i="4" s="1"/>
  <c r="X1001" i="4"/>
  <c r="Y1001" i="4"/>
  <c r="AF1001" i="4" s="1"/>
  <c r="X386" i="4"/>
  <c r="X422" i="4"/>
  <c r="V563" i="4"/>
  <c r="U563" i="4"/>
  <c r="V579" i="4"/>
  <c r="U579" i="4"/>
  <c r="V595" i="4"/>
  <c r="U595" i="4"/>
  <c r="V611" i="4"/>
  <c r="U611" i="4"/>
  <c r="V627" i="4"/>
  <c r="U627" i="4"/>
  <c r="V647" i="4"/>
  <c r="U647" i="4"/>
  <c r="X127" i="4"/>
  <c r="U154" i="4"/>
  <c r="V154" i="4"/>
  <c r="V979" i="4"/>
  <c r="U979" i="4"/>
  <c r="V987" i="4"/>
  <c r="U987" i="4"/>
  <c r="V995" i="4"/>
  <c r="U995" i="4"/>
  <c r="X21" i="4"/>
  <c r="Y21" i="4" s="1"/>
  <c r="X157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AD114" i="4"/>
  <c r="AH114" i="4"/>
  <c r="AJ114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AB37" i="4"/>
  <c r="AD37" i="4"/>
  <c r="AE37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238" i="4"/>
  <c r="X693" i="4"/>
  <c r="X27" i="4"/>
  <c r="Y27" i="4" s="1"/>
  <c r="X373" i="4"/>
  <c r="Y373" i="4" s="1"/>
  <c r="X382" i="4"/>
  <c r="X953" i="4"/>
  <c r="Y953" i="4"/>
  <c r="AA390" i="4"/>
  <c r="AC390" i="4"/>
  <c r="AE390" i="4"/>
  <c r="Z390" i="4"/>
  <c r="AB390" i="4"/>
  <c r="AD390" i="4"/>
  <c r="AA398" i="4"/>
  <c r="AC398" i="4"/>
  <c r="AE398" i="4"/>
  <c r="Z398" i="4"/>
  <c r="AB398" i="4"/>
  <c r="AD398" i="4"/>
  <c r="AE418" i="4"/>
  <c r="AD418" i="4"/>
  <c r="AA426" i="4"/>
  <c r="AC426" i="4"/>
  <c r="AE426" i="4"/>
  <c r="Z426" i="4"/>
  <c r="AB426" i="4"/>
  <c r="AD426" i="4"/>
  <c r="AA434" i="4"/>
  <c r="AM434" i="4" s="1"/>
  <c r="AS434" i="4" s="1"/>
  <c r="AC434" i="4"/>
  <c r="AE434" i="4"/>
  <c r="Z434" i="4"/>
  <c r="AB434" i="4"/>
  <c r="AD434" i="4"/>
  <c r="AA442" i="4"/>
  <c r="AC442" i="4"/>
  <c r="AE442" i="4"/>
  <c r="AQ442" i="4" s="1"/>
  <c r="AW442" i="4" s="1"/>
  <c r="Z442" i="4"/>
  <c r="AB442" i="4"/>
  <c r="AD442" i="4"/>
  <c r="AA458" i="4"/>
  <c r="AC458" i="4"/>
  <c r="AE458" i="4"/>
  <c r="Z458" i="4"/>
  <c r="AB458" i="4"/>
  <c r="AD458" i="4"/>
  <c r="AA466" i="4"/>
  <c r="AC466" i="4"/>
  <c r="AE466" i="4"/>
  <c r="Z466" i="4"/>
  <c r="AB466" i="4"/>
  <c r="AD466" i="4"/>
  <c r="AA474" i="4"/>
  <c r="AC474" i="4"/>
  <c r="AE474" i="4"/>
  <c r="Z474" i="4"/>
  <c r="AB474" i="4"/>
  <c r="AD474" i="4"/>
  <c r="AA490" i="4"/>
  <c r="AC490" i="4"/>
  <c r="AE490" i="4"/>
  <c r="Z490" i="4"/>
  <c r="AB490" i="4"/>
  <c r="AD490" i="4"/>
  <c r="Z39" i="4"/>
  <c r="AB39" i="4"/>
  <c r="AD39" i="4"/>
  <c r="AA39" i="4"/>
  <c r="AE39" i="4"/>
  <c r="AC39" i="4"/>
  <c r="Z109" i="4"/>
  <c r="AB109" i="4"/>
  <c r="AD109" i="4"/>
  <c r="AP109" i="4" s="1"/>
  <c r="AV109" i="4" s="1"/>
  <c r="AC109" i="4"/>
  <c r="AA109" i="4"/>
  <c r="AE109" i="4"/>
  <c r="Z149" i="4"/>
  <c r="AB149" i="4"/>
  <c r="AD149" i="4"/>
  <c r="AC149" i="4"/>
  <c r="AA149" i="4"/>
  <c r="AE149" i="4"/>
  <c r="AQ149" i="4" s="1"/>
  <c r="AW149" i="4" s="1"/>
  <c r="Z245" i="4"/>
  <c r="AB245" i="4"/>
  <c r="AD245" i="4"/>
  <c r="AC245" i="4"/>
  <c r="AA245" i="4"/>
  <c r="AE245" i="4"/>
  <c r="Z530" i="4"/>
  <c r="AB530" i="4"/>
  <c r="AD530" i="4"/>
  <c r="AA530" i="4"/>
  <c r="AE530" i="4"/>
  <c r="AC530" i="4"/>
  <c r="Z925" i="4"/>
  <c r="AL925" i="4" s="1"/>
  <c r="AR925" i="4" s="1"/>
  <c r="AB925" i="4"/>
  <c r="AD925" i="4"/>
  <c r="AV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Z957" i="4"/>
  <c r="AB957" i="4"/>
  <c r="AD957" i="4"/>
  <c r="AV957" i="4"/>
  <c r="AC957" i="4"/>
  <c r="AA957" i="4"/>
  <c r="AE957" i="4"/>
  <c r="Z965" i="4"/>
  <c r="AB965" i="4"/>
  <c r="AD965" i="4"/>
  <c r="AC965" i="4"/>
  <c r="AA965" i="4"/>
  <c r="AE965" i="4"/>
  <c r="AQ965" i="4" s="1"/>
  <c r="AW965" i="4" s="1"/>
  <c r="Z520" i="4"/>
  <c r="AB520" i="4"/>
  <c r="AD520" i="4"/>
  <c r="AA520" i="4"/>
  <c r="AE520" i="4"/>
  <c r="AC520" i="4"/>
  <c r="Z536" i="4"/>
  <c r="AB536" i="4"/>
  <c r="AD536" i="4"/>
  <c r="AA536" i="4"/>
  <c r="AE536" i="4"/>
  <c r="AC536" i="4"/>
  <c r="Z552" i="4"/>
  <c r="AB552" i="4"/>
  <c r="AD552" i="4"/>
  <c r="AA552" i="4"/>
  <c r="AE552" i="4"/>
  <c r="AC552" i="4"/>
  <c r="Z62" i="4"/>
  <c r="AB62" i="4"/>
  <c r="AD62" i="4"/>
  <c r="AA62" i="4"/>
  <c r="AE62" i="4"/>
  <c r="AC62" i="4"/>
  <c r="Z153" i="4"/>
  <c r="AB153" i="4"/>
  <c r="AD153" i="4"/>
  <c r="AP153" i="4" s="1"/>
  <c r="AV153" i="4" s="1"/>
  <c r="AC153" i="4"/>
  <c r="AA153" i="4"/>
  <c r="AE153" i="4"/>
  <c r="Z554" i="4"/>
  <c r="AB554" i="4"/>
  <c r="AD554" i="4"/>
  <c r="AA554" i="4"/>
  <c r="AE554" i="4"/>
  <c r="AC554" i="4"/>
  <c r="Z528" i="4"/>
  <c r="AB528" i="4"/>
  <c r="AD528" i="4"/>
  <c r="AA528" i="4"/>
  <c r="AE528" i="4"/>
  <c r="AC528" i="4"/>
  <c r="Z544" i="4"/>
  <c r="AB544" i="4"/>
  <c r="AD544" i="4"/>
  <c r="AA544" i="4"/>
  <c r="AE544" i="4"/>
  <c r="AC544" i="4"/>
  <c r="AH169" i="4"/>
  <c r="AK169" i="4"/>
  <c r="AH181" i="4"/>
  <c r="AK181" i="4"/>
  <c r="AH189" i="4"/>
  <c r="AK189" i="4"/>
  <c r="AH201" i="4"/>
  <c r="AH213" i="4"/>
  <c r="AK213" i="4"/>
  <c r="AH225" i="4"/>
  <c r="AK225" i="4"/>
  <c r="AJ438" i="4"/>
  <c r="AF438" i="4"/>
  <c r="AJ446" i="4"/>
  <c r="AF446" i="4"/>
  <c r="AJ454" i="4"/>
  <c r="AF454" i="4"/>
  <c r="AJ462" i="4"/>
  <c r="AF462" i="4"/>
  <c r="AJ470" i="4"/>
  <c r="AF470" i="4"/>
  <c r="AJ482" i="4"/>
  <c r="AF482" i="4"/>
  <c r="AH135" i="4"/>
  <c r="AK135" i="4"/>
  <c r="AH143" i="4"/>
  <c r="AK143" i="4"/>
  <c r="AF37" i="4"/>
  <c r="AI69" i="4"/>
  <c r="AJ69" i="4"/>
  <c r="AF69" i="4"/>
  <c r="AH205" i="4"/>
  <c r="AK205" i="4"/>
  <c r="AJ233" i="4"/>
  <c r="AF233" i="4"/>
  <c r="AK361" i="4"/>
  <c r="AJ361" i="4"/>
  <c r="AF361" i="4"/>
  <c r="AH394" i="4"/>
  <c r="AK394" i="4"/>
  <c r="AH402" i="4"/>
  <c r="AK402" i="4"/>
  <c r="AH414" i="4"/>
  <c r="AK414" i="4"/>
  <c r="AH486" i="4"/>
  <c r="AK486" i="4"/>
  <c r="AH498" i="4"/>
  <c r="AK498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556" i="4"/>
  <c r="W523" i="4"/>
  <c r="W926" i="4"/>
  <c r="W954" i="4"/>
  <c r="W962" i="4"/>
  <c r="W970" i="4"/>
  <c r="W545" i="4"/>
  <c r="W986" i="4"/>
  <c r="W990" i="4"/>
  <c r="W994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119" i="4"/>
  <c r="Y119" i="4" s="1"/>
  <c r="X237" i="4"/>
  <c r="Y237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X25" i="4"/>
  <c r="Y25" i="4" s="1"/>
  <c r="X33" i="4"/>
  <c r="Y33" i="4" s="1"/>
  <c r="U108" i="4"/>
  <c r="V108" i="4"/>
  <c r="U150" i="4"/>
  <c r="V150" i="4"/>
  <c r="X177" i="4"/>
  <c r="Y177" i="4" s="1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AA181" i="4"/>
  <c r="AM181" i="4" s="1"/>
  <c r="AS181" i="4" s="1"/>
  <c r="AC181" i="4"/>
  <c r="AE181" i="4"/>
  <c r="Z181" i="4"/>
  <c r="AB181" i="4"/>
  <c r="AD181" i="4"/>
  <c r="AA189" i="4"/>
  <c r="AM189" i="4" s="1"/>
  <c r="AS189" i="4" s="1"/>
  <c r="AC189" i="4"/>
  <c r="AE189" i="4"/>
  <c r="Z189" i="4"/>
  <c r="AB189" i="4"/>
  <c r="AD189" i="4"/>
  <c r="AE201" i="4"/>
  <c r="AA213" i="4"/>
  <c r="AC213" i="4"/>
  <c r="AE213" i="4"/>
  <c r="Z213" i="4"/>
  <c r="AB213" i="4"/>
  <c r="AD213" i="4"/>
  <c r="AA225" i="4"/>
  <c r="AM225" i="4" s="1"/>
  <c r="AS225" i="4" s="1"/>
  <c r="AC225" i="4"/>
  <c r="AE225" i="4"/>
  <c r="Z225" i="4"/>
  <c r="AB225" i="4"/>
  <c r="AD225" i="4"/>
  <c r="AA438" i="4"/>
  <c r="AC438" i="4"/>
  <c r="AE438" i="4"/>
  <c r="Z438" i="4"/>
  <c r="AB438" i="4"/>
  <c r="AD438" i="4"/>
  <c r="AA446" i="4"/>
  <c r="AC446" i="4"/>
  <c r="AO446" i="4" s="1"/>
  <c r="AE446" i="4"/>
  <c r="AU446" i="4"/>
  <c r="Z446" i="4"/>
  <c r="AB446" i="4"/>
  <c r="AD446" i="4"/>
  <c r="AA454" i="4"/>
  <c r="AC454" i="4"/>
  <c r="AE454" i="4"/>
  <c r="Z454" i="4"/>
  <c r="AB454" i="4"/>
  <c r="AD454" i="4"/>
  <c r="AA462" i="4"/>
  <c r="AC462" i="4"/>
  <c r="AO462" i="4" s="1"/>
  <c r="AE462" i="4"/>
  <c r="AU462" i="4"/>
  <c r="Z462" i="4"/>
  <c r="AB462" i="4"/>
  <c r="AD462" i="4"/>
  <c r="AA470" i="4"/>
  <c r="AC470" i="4"/>
  <c r="AE470" i="4"/>
  <c r="Z470" i="4"/>
  <c r="AB470" i="4"/>
  <c r="AD470" i="4"/>
  <c r="AA482" i="4"/>
  <c r="AC482" i="4"/>
  <c r="AO482" i="4" s="1"/>
  <c r="AE482" i="4"/>
  <c r="AU482" i="4"/>
  <c r="Z482" i="4"/>
  <c r="AB482" i="4"/>
  <c r="AD482" i="4"/>
  <c r="AA135" i="4"/>
  <c r="AM135" i="4" s="1"/>
  <c r="AS135" i="4" s="1"/>
  <c r="AC135" i="4"/>
  <c r="AE135" i="4"/>
  <c r="Z135" i="4"/>
  <c r="AB135" i="4"/>
  <c r="AD135" i="4"/>
  <c r="AA143" i="4"/>
  <c r="AC143" i="4"/>
  <c r="AE143" i="4"/>
  <c r="Z143" i="4"/>
  <c r="AB143" i="4"/>
  <c r="AD143" i="4"/>
  <c r="AG63" i="4"/>
  <c r="AA205" i="4"/>
  <c r="AM205" i="4" s="1"/>
  <c r="AS205" i="4" s="1"/>
  <c r="AC205" i="4"/>
  <c r="AE205" i="4"/>
  <c r="Z205" i="4"/>
  <c r="AB205" i="4"/>
  <c r="AD205" i="4"/>
  <c r="AA233" i="4"/>
  <c r="AM233" i="4" s="1"/>
  <c r="AC233" i="4"/>
  <c r="AE233" i="4"/>
  <c r="Z233" i="4"/>
  <c r="AL233" i="4" s="1"/>
  <c r="AR233" i="4" s="1"/>
  <c r="AB233" i="4"/>
  <c r="AD233" i="4"/>
  <c r="AS233" i="4"/>
  <c r="AA394" i="4"/>
  <c r="AC394" i="4"/>
  <c r="AE394" i="4"/>
  <c r="Z394" i="4"/>
  <c r="AB394" i="4"/>
  <c r="AD394" i="4"/>
  <c r="AA402" i="4"/>
  <c r="AM402" i="4" s="1"/>
  <c r="AS402" i="4" s="1"/>
  <c r="AC402" i="4"/>
  <c r="AE402" i="4"/>
  <c r="Z402" i="4"/>
  <c r="AB402" i="4"/>
  <c r="AD402" i="4"/>
  <c r="AA414" i="4"/>
  <c r="AC414" i="4"/>
  <c r="AE414" i="4"/>
  <c r="Z414" i="4"/>
  <c r="AB414" i="4"/>
  <c r="AN414" i="4" s="1"/>
  <c r="AD414" i="4"/>
  <c r="AT414" i="4"/>
  <c r="AA486" i="4"/>
  <c r="AM486" i="4" s="1"/>
  <c r="AC486" i="4"/>
  <c r="AE486" i="4"/>
  <c r="AS486" i="4"/>
  <c r="Z486" i="4"/>
  <c r="AB486" i="4"/>
  <c r="AD486" i="4"/>
  <c r="AA498" i="4"/>
  <c r="AC498" i="4"/>
  <c r="AE498" i="4"/>
  <c r="Z498" i="4"/>
  <c r="AB498" i="4"/>
  <c r="AD498" i="4"/>
  <c r="X31" i="4"/>
  <c r="Y31" i="4" s="1"/>
  <c r="X46" i="4"/>
  <c r="Y46" i="4" s="1"/>
  <c r="X54" i="4"/>
  <c r="Y54" i="4" s="1"/>
  <c r="X249" i="4"/>
  <c r="Y249" i="4" s="1"/>
  <c r="X257" i="4"/>
  <c r="Y257" i="4" s="1"/>
  <c r="X265" i="4"/>
  <c r="Y265" i="4" s="1"/>
  <c r="X273" i="4"/>
  <c r="Y273" i="4" s="1"/>
  <c r="X281" i="4"/>
  <c r="Y281" i="4" s="1"/>
  <c r="X289" i="4"/>
  <c r="Y289" i="4" s="1"/>
  <c r="X297" i="4"/>
  <c r="Y297" i="4" s="1"/>
  <c r="X305" i="4"/>
  <c r="Y305" i="4" s="1"/>
  <c r="X313" i="4"/>
  <c r="Y313" i="4" s="1"/>
  <c r="X321" i="4"/>
  <c r="Y321" i="4" s="1"/>
  <c r="X329" i="4"/>
  <c r="Y329" i="4" s="1"/>
  <c r="X337" i="4"/>
  <c r="Y337" i="4" s="1"/>
  <c r="X345" i="4"/>
  <c r="Y345" i="4" s="1"/>
  <c r="X353" i="4"/>
  <c r="Y353" i="4" s="1"/>
  <c r="X365" i="4"/>
  <c r="Y365" i="4" s="1"/>
  <c r="U244" i="4"/>
  <c r="V244" i="4"/>
  <c r="U364" i="4"/>
  <c r="V364" i="4"/>
  <c r="U372" i="4"/>
  <c r="V372" i="4"/>
  <c r="X522" i="4"/>
  <c r="Y522" i="4"/>
  <c r="Z43" i="4"/>
  <c r="AL43" i="4" s="1"/>
  <c r="AR43" i="4" s="1"/>
  <c r="AB43" i="4"/>
  <c r="AD43" i="4"/>
  <c r="AA43" i="4"/>
  <c r="AM43" i="4" s="1"/>
  <c r="AS43" i="4" s="1"/>
  <c r="AE43" i="4"/>
  <c r="AC43" i="4"/>
  <c r="Z105" i="4"/>
  <c r="AL105" i="4" s="1"/>
  <c r="AR105" i="4" s="1"/>
  <c r="AB105" i="4"/>
  <c r="AD105" i="4"/>
  <c r="AP105" i="4" s="1"/>
  <c r="AV105" i="4" s="1"/>
  <c r="AC105" i="4"/>
  <c r="AA105" i="4"/>
  <c r="AE105" i="4"/>
  <c r="AA161" i="4"/>
  <c r="AC161" i="4"/>
  <c r="AE161" i="4"/>
  <c r="AQ161" i="4" s="1"/>
  <c r="AW161" i="4" s="1"/>
  <c r="Z161" i="4"/>
  <c r="AB161" i="4"/>
  <c r="AD161" i="4"/>
  <c r="AB173" i="4"/>
  <c r="AA185" i="4"/>
  <c r="AC185" i="4"/>
  <c r="AE185" i="4"/>
  <c r="AQ185" i="4" s="1"/>
  <c r="AW185" i="4" s="1"/>
  <c r="Z185" i="4"/>
  <c r="AB185" i="4"/>
  <c r="AD185" i="4"/>
  <c r="AA193" i="4"/>
  <c r="AC193" i="4"/>
  <c r="AE193" i="4"/>
  <c r="Z193" i="4"/>
  <c r="AB193" i="4"/>
  <c r="AD193" i="4"/>
  <c r="AA209" i="4"/>
  <c r="AC209" i="4"/>
  <c r="AO209" i="4" s="1"/>
  <c r="AU209" i="4" s="1"/>
  <c r="AE209" i="4"/>
  <c r="Z209" i="4"/>
  <c r="AB209" i="4"/>
  <c r="AN209" i="4" s="1"/>
  <c r="AT209" i="4" s="1"/>
  <c r="AD209" i="4"/>
  <c r="AA221" i="4"/>
  <c r="AC221" i="4"/>
  <c r="AE221" i="4"/>
  <c r="AQ221" i="4" s="1"/>
  <c r="AW221" i="4" s="1"/>
  <c r="Z221" i="4"/>
  <c r="AB221" i="4"/>
  <c r="AD221" i="4"/>
  <c r="AA229" i="4"/>
  <c r="AC229" i="4"/>
  <c r="AE229" i="4"/>
  <c r="Z229" i="4"/>
  <c r="AB229" i="4"/>
  <c r="AD229" i="4"/>
  <c r="Z241" i="4"/>
  <c r="AL241" i="4" s="1"/>
  <c r="AR241" i="4" s="1"/>
  <c r="AB241" i="4"/>
  <c r="AD241" i="4"/>
  <c r="AC241" i="4"/>
  <c r="AA241" i="4"/>
  <c r="AE241" i="4"/>
  <c r="Z369" i="4"/>
  <c r="AB369" i="4"/>
  <c r="AN369" i="4" s="1"/>
  <c r="AD369" i="4"/>
  <c r="AT369" i="4"/>
  <c r="AC369" i="4"/>
  <c r="AA369" i="4"/>
  <c r="AE369" i="4"/>
  <c r="AQ369" i="4" s="1"/>
  <c r="AW369" i="4" s="1"/>
  <c r="Z377" i="4"/>
  <c r="AB377" i="4"/>
  <c r="AD377" i="4"/>
  <c r="AC377" i="4"/>
  <c r="AA377" i="4"/>
  <c r="AE377" i="4"/>
  <c r="AQ377" i="4" s="1"/>
  <c r="AW377" i="4" s="1"/>
  <c r="Z538" i="4"/>
  <c r="AB538" i="4"/>
  <c r="AD538" i="4"/>
  <c r="AA538" i="4"/>
  <c r="AE538" i="4"/>
  <c r="AQ538" i="4" s="1"/>
  <c r="AC538" i="4"/>
  <c r="AW538" i="4"/>
  <c r="Z929" i="4"/>
  <c r="AB929" i="4"/>
  <c r="AD929" i="4"/>
  <c r="AT929" i="4"/>
  <c r="AV929" i="4"/>
  <c r="AC929" i="4"/>
  <c r="AA929" i="4"/>
  <c r="AE929" i="4"/>
  <c r="Z937" i="4"/>
  <c r="AB937" i="4"/>
  <c r="AN937" i="4" s="1"/>
  <c r="AD937" i="4"/>
  <c r="AT937" i="4"/>
  <c r="AV937" i="4"/>
  <c r="AC937" i="4"/>
  <c r="AA937" i="4"/>
  <c r="AE937" i="4"/>
  <c r="Z945" i="4"/>
  <c r="AL945" i="4" s="1"/>
  <c r="AR945" i="4" s="1"/>
  <c r="AB945" i="4"/>
  <c r="AD945" i="4"/>
  <c r="AT945" i="4"/>
  <c r="AV945" i="4"/>
  <c r="AC945" i="4"/>
  <c r="AA945" i="4"/>
  <c r="AE945" i="4"/>
  <c r="AV961" i="4"/>
  <c r="Z969" i="4"/>
  <c r="AB969" i="4"/>
  <c r="AD969" i="4"/>
  <c r="AT969" i="4"/>
  <c r="AV969" i="4"/>
  <c r="AC969" i="4"/>
  <c r="AA969" i="4"/>
  <c r="AE969" i="4"/>
  <c r="AQ969" i="4" s="1"/>
  <c r="AW969" i="4" s="1"/>
  <c r="AA123" i="4"/>
  <c r="AC123" i="4"/>
  <c r="AE123" i="4"/>
  <c r="Z123" i="4"/>
  <c r="AB123" i="4"/>
  <c r="AD123" i="4"/>
  <c r="AA131" i="4"/>
  <c r="AM131" i="4" s="1"/>
  <c r="AS131" i="4" s="1"/>
  <c r="AC131" i="4"/>
  <c r="AO131" i="4" s="1"/>
  <c r="AU131" i="4" s="1"/>
  <c r="AE131" i="4"/>
  <c r="AQ131" i="4" s="1"/>
  <c r="AW131" i="4" s="1"/>
  <c r="Z131" i="4"/>
  <c r="AB131" i="4"/>
  <c r="AD131" i="4"/>
  <c r="AA139" i="4"/>
  <c r="AC139" i="4"/>
  <c r="AE139" i="4"/>
  <c r="Z139" i="4"/>
  <c r="AB139" i="4"/>
  <c r="AD139" i="4"/>
  <c r="AA147" i="4"/>
  <c r="AM147" i="4" s="1"/>
  <c r="AS147" i="4" s="1"/>
  <c r="AC147" i="4"/>
  <c r="AO147" i="4" s="1"/>
  <c r="AU147" i="4" s="1"/>
  <c r="AE147" i="4"/>
  <c r="Z147" i="4"/>
  <c r="AB147" i="4"/>
  <c r="AD147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A165" i="4"/>
  <c r="AC165" i="4"/>
  <c r="AO165" i="4" s="1"/>
  <c r="AU165" i="4" s="1"/>
  <c r="AE165" i="4"/>
  <c r="AQ165" i="4" s="1"/>
  <c r="AW165" i="4" s="1"/>
  <c r="Z165" i="4"/>
  <c r="AB165" i="4"/>
  <c r="AN165" i="4" s="1"/>
  <c r="AT165" i="4" s="1"/>
  <c r="AD165" i="4"/>
  <c r="AA197" i="4"/>
  <c r="AC197" i="4"/>
  <c r="AE197" i="4"/>
  <c r="Z197" i="4"/>
  <c r="AB197" i="4"/>
  <c r="AD197" i="4"/>
  <c r="AA217" i="4"/>
  <c r="AC217" i="4"/>
  <c r="AE217" i="4"/>
  <c r="Z217" i="4"/>
  <c r="AB217" i="4"/>
  <c r="AD217" i="4"/>
  <c r="AA406" i="4"/>
  <c r="AC406" i="4"/>
  <c r="AO406" i="4" s="1"/>
  <c r="AE406" i="4"/>
  <c r="AU406" i="4"/>
  <c r="Z406" i="4"/>
  <c r="AB406" i="4"/>
  <c r="AN406" i="4" s="1"/>
  <c r="AD406" i="4"/>
  <c r="AT406" i="4"/>
  <c r="AA478" i="4"/>
  <c r="AC478" i="4"/>
  <c r="AE478" i="4"/>
  <c r="Z478" i="4"/>
  <c r="AB478" i="4"/>
  <c r="AD478" i="4"/>
  <c r="AA494" i="4"/>
  <c r="AC494" i="4"/>
  <c r="AE494" i="4"/>
  <c r="AQ494" i="4" s="1"/>
  <c r="AW494" i="4" s="1"/>
  <c r="Z494" i="4"/>
  <c r="AB494" i="4"/>
  <c r="AD494" i="4"/>
  <c r="AA502" i="4"/>
  <c r="AC502" i="4"/>
  <c r="AE502" i="4"/>
  <c r="Z502" i="4"/>
  <c r="AB502" i="4"/>
  <c r="AD502" i="4"/>
  <c r="AA42" i="4"/>
  <c r="AC42" i="4"/>
  <c r="AE42" i="4"/>
  <c r="AB42" i="4"/>
  <c r="Z42" i="4"/>
  <c r="AD42" i="4"/>
  <c r="AI42" i="4"/>
  <c r="AF42" i="4"/>
  <c r="AH42" i="4"/>
  <c r="AG42" i="4"/>
  <c r="AK42" i="4"/>
  <c r="AJ42" i="4"/>
  <c r="X73" i="4"/>
  <c r="Y73" i="4" s="1"/>
  <c r="X89" i="4"/>
  <c r="Y89" i="4" s="1"/>
  <c r="X64" i="4"/>
  <c r="Y64" i="4" s="1"/>
  <c r="X359" i="4"/>
  <c r="Y359" i="4" s="1"/>
  <c r="X367" i="4"/>
  <c r="Y367" i="4" s="1"/>
  <c r="X375" i="4"/>
  <c r="Y375" i="4" s="1"/>
  <c r="X550" i="4"/>
  <c r="Y550" i="4" s="1"/>
  <c r="X577" i="4"/>
  <c r="Y609" i="4"/>
  <c r="X617" i="4"/>
  <c r="X641" i="4"/>
  <c r="Y649" i="4"/>
  <c r="X665" i="4"/>
  <c r="Y673" i="4"/>
  <c r="X689" i="4"/>
  <c r="X705" i="4"/>
  <c r="X793" i="4"/>
  <c r="Y793" i="4" s="1"/>
  <c r="X857" i="4"/>
  <c r="Y857" i="4" s="1"/>
  <c r="X873" i="4"/>
  <c r="Y873" i="4" s="1"/>
  <c r="X897" i="4"/>
  <c r="Y897" i="4" s="1"/>
  <c r="X921" i="4"/>
  <c r="Y921" i="4" s="1"/>
  <c r="X41" i="4"/>
  <c r="Y41" i="4" s="1"/>
  <c r="X111" i="4"/>
  <c r="Y111" i="4" s="1"/>
  <c r="X923" i="4"/>
  <c r="Y923" i="4" s="1"/>
  <c r="X548" i="4"/>
  <c r="Y548" i="4" s="1"/>
  <c r="X613" i="4"/>
  <c r="Y613" i="4" s="1"/>
  <c r="X629" i="4"/>
  <c r="Y629" i="4" s="1"/>
  <c r="X677" i="4"/>
  <c r="X765" i="4"/>
  <c r="X885" i="4"/>
  <c r="X901" i="4"/>
  <c r="AK43" i="4"/>
  <c r="AI43" i="4"/>
  <c r="AI105" i="4"/>
  <c r="AG105" i="4"/>
  <c r="AJ161" i="4"/>
  <c r="AF161" i="4"/>
  <c r="AJ185" i="4"/>
  <c r="AF185" i="4"/>
  <c r="AJ193" i="4"/>
  <c r="AF193" i="4"/>
  <c r="AJ209" i="4"/>
  <c r="AF209" i="4"/>
  <c r="AJ221" i="4"/>
  <c r="AF221" i="4"/>
  <c r="AJ229" i="4"/>
  <c r="AF229" i="4"/>
  <c r="AI241" i="4"/>
  <c r="AG241" i="4"/>
  <c r="AI369" i="4"/>
  <c r="AG369" i="4"/>
  <c r="AI377" i="4"/>
  <c r="AG377" i="4"/>
  <c r="AJ390" i="4"/>
  <c r="AF390" i="4"/>
  <c r="AI390" i="4"/>
  <c r="AJ398" i="4"/>
  <c r="AF398" i="4"/>
  <c r="AI398" i="4"/>
  <c r="AJ418" i="4"/>
  <c r="AJ426" i="4"/>
  <c r="AF426" i="4"/>
  <c r="AI426" i="4"/>
  <c r="AJ434" i="4"/>
  <c r="AF434" i="4"/>
  <c r="AI434" i="4"/>
  <c r="AJ442" i="4"/>
  <c r="AF442" i="4"/>
  <c r="AI442" i="4"/>
  <c r="AJ458" i="4"/>
  <c r="AF458" i="4"/>
  <c r="AI458" i="4"/>
  <c r="AJ466" i="4"/>
  <c r="AF466" i="4"/>
  <c r="AI466" i="4"/>
  <c r="AJ474" i="4"/>
  <c r="AF474" i="4"/>
  <c r="AI474" i="4"/>
  <c r="AJ490" i="4"/>
  <c r="AF490" i="4"/>
  <c r="AI490" i="4"/>
  <c r="AG538" i="4"/>
  <c r="AI538" i="4"/>
  <c r="AI929" i="4"/>
  <c r="AG929" i="4"/>
  <c r="AI937" i="4"/>
  <c r="AG937" i="4"/>
  <c r="AI945" i="4"/>
  <c r="AG945" i="4"/>
  <c r="AI969" i="4"/>
  <c r="AG969" i="4"/>
  <c r="AK39" i="4"/>
  <c r="AI39" i="4"/>
  <c r="AH39" i="4"/>
  <c r="AI109" i="4"/>
  <c r="AG109" i="4"/>
  <c r="AH109" i="4"/>
  <c r="AJ123" i="4"/>
  <c r="AF123" i="4"/>
  <c r="AJ131" i="4"/>
  <c r="AF131" i="4"/>
  <c r="AJ139" i="4"/>
  <c r="AF139" i="4"/>
  <c r="AJ147" i="4"/>
  <c r="AF147" i="4"/>
  <c r="AI149" i="4"/>
  <c r="AG149" i="4"/>
  <c r="AH149" i="4"/>
  <c r="AI245" i="4"/>
  <c r="AG245" i="4"/>
  <c r="AH245" i="4"/>
  <c r="AG530" i="4"/>
  <c r="AI530" i="4"/>
  <c r="AH530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G520" i="4"/>
  <c r="AI520" i="4"/>
  <c r="AH520" i="4"/>
  <c r="AG536" i="4"/>
  <c r="AI536" i="4"/>
  <c r="AH536" i="4"/>
  <c r="AG552" i="4"/>
  <c r="AI552" i="4"/>
  <c r="AH552" i="4"/>
  <c r="AK62" i="4"/>
  <c r="AI62" i="4"/>
  <c r="AH62" i="4"/>
  <c r="AI153" i="4"/>
  <c r="AG153" i="4"/>
  <c r="AH153" i="4"/>
  <c r="AJ165" i="4"/>
  <c r="AF165" i="4"/>
  <c r="AJ197" i="4"/>
  <c r="AF197" i="4"/>
  <c r="AJ217" i="4"/>
  <c r="AF217" i="4"/>
  <c r="AJ406" i="4"/>
  <c r="AF406" i="4"/>
  <c r="AJ478" i="4"/>
  <c r="AF478" i="4"/>
  <c r="AJ494" i="4"/>
  <c r="AF494" i="4"/>
  <c r="AJ502" i="4"/>
  <c r="AF502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69" i="4"/>
  <c r="AF169" i="4"/>
  <c r="AI169" i="4"/>
  <c r="AJ181" i="4"/>
  <c r="AF181" i="4"/>
  <c r="AI181" i="4"/>
  <c r="AJ189" i="4"/>
  <c r="AF189" i="4"/>
  <c r="AI189" i="4"/>
  <c r="AJ213" i="4"/>
  <c r="AF213" i="4"/>
  <c r="AI213" i="4"/>
  <c r="AJ225" i="4"/>
  <c r="AF225" i="4"/>
  <c r="AI225" i="4"/>
  <c r="AH438" i="4"/>
  <c r="AK438" i="4"/>
  <c r="AG438" i="4"/>
  <c r="AH446" i="4"/>
  <c r="AK446" i="4"/>
  <c r="AG446" i="4"/>
  <c r="AH454" i="4"/>
  <c r="AK454" i="4"/>
  <c r="AG454" i="4"/>
  <c r="AH462" i="4"/>
  <c r="AK462" i="4"/>
  <c r="AG462" i="4"/>
  <c r="AH470" i="4"/>
  <c r="AK470" i="4"/>
  <c r="AG470" i="4"/>
  <c r="AH482" i="4"/>
  <c r="AK482" i="4"/>
  <c r="AG482" i="4"/>
  <c r="AJ135" i="4"/>
  <c r="AF135" i="4"/>
  <c r="AI135" i="4"/>
  <c r="AJ143" i="4"/>
  <c r="AF143" i="4"/>
  <c r="AI143" i="4"/>
  <c r="AK37" i="4"/>
  <c r="AG37" i="4"/>
  <c r="AK69" i="4"/>
  <c r="AG69" i="4"/>
  <c r="AH69" i="4"/>
  <c r="AJ205" i="4"/>
  <c r="AF205" i="4"/>
  <c r="AI205" i="4"/>
  <c r="AK233" i="4"/>
  <c r="AH233" i="4"/>
  <c r="AI233" i="4"/>
  <c r="AI361" i="4"/>
  <c r="AG361" i="4"/>
  <c r="AH361" i="4"/>
  <c r="AJ394" i="4"/>
  <c r="AF394" i="4"/>
  <c r="AI394" i="4"/>
  <c r="AJ402" i="4"/>
  <c r="AF402" i="4"/>
  <c r="AI402" i="4"/>
  <c r="AJ414" i="4"/>
  <c r="AF414" i="4"/>
  <c r="AI414" i="4"/>
  <c r="AJ486" i="4"/>
  <c r="AF486" i="4"/>
  <c r="AI486" i="4"/>
  <c r="AJ498" i="4"/>
  <c r="AF498" i="4"/>
  <c r="AI498" i="4"/>
  <c r="W50" i="4"/>
  <c r="W253" i="4"/>
  <c r="W269" i="4"/>
  <c r="W285" i="4"/>
  <c r="W301" i="4"/>
  <c r="W317" i="4"/>
  <c r="W333" i="4"/>
  <c r="W349" i="4"/>
  <c r="K6" i="3"/>
  <c r="D7" i="3"/>
  <c r="AP482" i="4" l="1"/>
  <c r="AV482" i="4" s="1"/>
  <c r="AP554" i="4"/>
  <c r="AV554" i="4" s="1"/>
  <c r="AL554" i="4"/>
  <c r="AR554" i="4" s="1"/>
  <c r="AP530" i="4"/>
  <c r="AV530" i="4" s="1"/>
  <c r="X542" i="4"/>
  <c r="Y542" i="4" s="1"/>
  <c r="AF530" i="4"/>
  <c r="Y617" i="4"/>
  <c r="Y577" i="4"/>
  <c r="W589" i="4"/>
  <c r="X589" i="4" s="1"/>
  <c r="AQ474" i="4"/>
  <c r="AW474" i="4" s="1"/>
  <c r="AM390" i="4"/>
  <c r="AS390" i="4" s="1"/>
  <c r="X585" i="4"/>
  <c r="Y585" i="4"/>
  <c r="Y745" i="4"/>
  <c r="X745" i="4"/>
  <c r="AQ123" i="4"/>
  <c r="AW123" i="4" s="1"/>
  <c r="AP241" i="4"/>
  <c r="AV241" i="4" s="1"/>
  <c r="AL957" i="4"/>
  <c r="AR957" i="4" s="1"/>
  <c r="AF114" i="4"/>
  <c r="AL114" i="4" s="1"/>
  <c r="AR114" i="4" s="1"/>
  <c r="AE114" i="4"/>
  <c r="Y518" i="4"/>
  <c r="AN442" i="4"/>
  <c r="AT442" i="4" s="1"/>
  <c r="AB114" i="4"/>
  <c r="X540" i="4"/>
  <c r="Y540" i="4" s="1"/>
  <c r="AM426" i="4"/>
  <c r="AS426" i="4" s="1"/>
  <c r="AQ390" i="4"/>
  <c r="AW390" i="4" s="1"/>
  <c r="AK114" i="4"/>
  <c r="AC114" i="4"/>
  <c r="Z114" i="4"/>
  <c r="X625" i="4"/>
  <c r="Y625" i="4" s="1"/>
  <c r="AP949" i="4"/>
  <c r="AV949" i="4" s="1"/>
  <c r="AQ466" i="4"/>
  <c r="AW466" i="4" s="1"/>
  <c r="Y697" i="4"/>
  <c r="AQ197" i="4"/>
  <c r="AW197" i="4" s="1"/>
  <c r="AN139" i="4"/>
  <c r="AT139" i="4" s="1"/>
  <c r="AM221" i="4"/>
  <c r="AS221" i="4" s="1"/>
  <c r="AQ544" i="4"/>
  <c r="AW544" i="4" s="1"/>
  <c r="AQ520" i="4"/>
  <c r="AW520" i="4" s="1"/>
  <c r="AQ109" i="4"/>
  <c r="AW109" i="4" s="1"/>
  <c r="AQ398" i="4"/>
  <c r="AW398" i="4" s="1"/>
  <c r="AI114" i="4"/>
  <c r="AG114" i="4"/>
  <c r="AA114" i="4"/>
  <c r="W383" i="4"/>
  <c r="X713" i="4"/>
  <c r="Y713" i="4"/>
  <c r="AQ217" i="4"/>
  <c r="AW217" i="4" s="1"/>
  <c r="AN221" i="4"/>
  <c r="AT221" i="4" s="1"/>
  <c r="AP43" i="4"/>
  <c r="AV43" i="4" s="1"/>
  <c r="AA201" i="4"/>
  <c r="AM201" i="4" s="1"/>
  <c r="AS201" i="4" s="1"/>
  <c r="AQ949" i="4"/>
  <c r="AW949" i="4" s="1"/>
  <c r="AN458" i="4"/>
  <c r="AT458" i="4" s="1"/>
  <c r="AJ201" i="4"/>
  <c r="AI418" i="4"/>
  <c r="X729" i="4"/>
  <c r="Y569" i="4"/>
  <c r="AN478" i="4"/>
  <c r="AT478" i="4" s="1"/>
  <c r="AO217" i="4"/>
  <c r="AU217" i="4" s="1"/>
  <c r="AL937" i="4"/>
  <c r="AR937" i="4" s="1"/>
  <c r="AN538" i="4"/>
  <c r="AT538" i="4" s="1"/>
  <c r="AO229" i="4"/>
  <c r="AU229" i="4" s="1"/>
  <c r="AO185" i="4"/>
  <c r="AU185" i="4" s="1"/>
  <c r="AN43" i="4"/>
  <c r="AT43" i="4" s="1"/>
  <c r="AC63" i="4"/>
  <c r="AP446" i="4"/>
  <c r="AV446" i="4" s="1"/>
  <c r="AJ37" i="4"/>
  <c r="AL528" i="4"/>
  <c r="AR528" i="4" s="1"/>
  <c r="AL949" i="4"/>
  <c r="AR949" i="4" s="1"/>
  <c r="AM39" i="4"/>
  <c r="AS39" i="4" s="1"/>
  <c r="AM490" i="4"/>
  <c r="AS490" i="4" s="1"/>
  <c r="AM466" i="4"/>
  <c r="AS466" i="4" s="1"/>
  <c r="AB418" i="4"/>
  <c r="AN418" i="4" s="1"/>
  <c r="AT418" i="4" s="1"/>
  <c r="AC418" i="4"/>
  <c r="AN398" i="4"/>
  <c r="AT398" i="4" s="1"/>
  <c r="AC37" i="4"/>
  <c r="Z37" i="4"/>
  <c r="Y985" i="4"/>
  <c r="AG418" i="4"/>
  <c r="Y506" i="4"/>
  <c r="AK506" i="4" s="1"/>
  <c r="AI201" i="4"/>
  <c r="AQ502" i="4"/>
  <c r="AW502" i="4" s="1"/>
  <c r="AM197" i="4"/>
  <c r="AS197" i="4" s="1"/>
  <c r="AN123" i="4"/>
  <c r="AT123" i="4" s="1"/>
  <c r="AN474" i="4"/>
  <c r="AT474" i="4" s="1"/>
  <c r="AH37" i="4"/>
  <c r="AN37" i="4" s="1"/>
  <c r="AT37" i="4" s="1"/>
  <c r="AF418" i="4"/>
  <c r="Y633" i="4"/>
  <c r="X601" i="4"/>
  <c r="Y601" i="4" s="1"/>
  <c r="X534" i="4"/>
  <c r="Y534" i="4" s="1"/>
  <c r="AO478" i="4"/>
  <c r="AU478" i="4" s="1"/>
  <c r="AN217" i="4"/>
  <c r="AT217" i="4" s="1"/>
  <c r="AN229" i="4"/>
  <c r="AT229" i="4" s="1"/>
  <c r="AQ105" i="4"/>
  <c r="AW105" i="4" s="1"/>
  <c r="AN486" i="4"/>
  <c r="AT486" i="4" s="1"/>
  <c r="AL462" i="4"/>
  <c r="AR462" i="4" s="1"/>
  <c r="E462" i="4" s="1"/>
  <c r="I462" i="4" s="1"/>
  <c r="L463" i="2" s="1"/>
  <c r="AB201" i="4"/>
  <c r="AI37" i="4"/>
  <c r="AP965" i="4"/>
  <c r="AV965" i="4" s="1"/>
  <c r="AQ434" i="4"/>
  <c r="AW434" i="4" s="1"/>
  <c r="Z418" i="4"/>
  <c r="AA418" i="4"/>
  <c r="AA37" i="4"/>
  <c r="X524" i="4"/>
  <c r="Y524" i="4" s="1"/>
  <c r="X526" i="4"/>
  <c r="Y526" i="4" s="1"/>
  <c r="Y721" i="4"/>
  <c r="X721" i="4"/>
  <c r="AI506" i="4"/>
  <c r="AJ506" i="4"/>
  <c r="Z506" i="4"/>
  <c r="Y681" i="4"/>
  <c r="X681" i="4"/>
  <c r="Y546" i="4"/>
  <c r="AK546" i="4" s="1"/>
  <c r="Y450" i="4"/>
  <c r="AG450" i="4" s="1"/>
  <c r="AE450" i="4"/>
  <c r="AF450" i="4"/>
  <c r="X753" i="4"/>
  <c r="Y737" i="4"/>
  <c r="Y561" i="4"/>
  <c r="AM414" i="4"/>
  <c r="AS414" i="4" s="1"/>
  <c r="AM394" i="4"/>
  <c r="AS394" i="4" s="1"/>
  <c r="AD506" i="4"/>
  <c r="AP528" i="4"/>
  <c r="AV528" i="4" s="1"/>
  <c r="AB450" i="4"/>
  <c r="AK450" i="4"/>
  <c r="Y657" i="4"/>
  <c r="X657" i="4"/>
  <c r="X593" i="4"/>
  <c r="Y593" i="4" s="1"/>
  <c r="Y115" i="4"/>
  <c r="AH115" i="4" s="1"/>
  <c r="AI115" i="4"/>
  <c r="AC115" i="4"/>
  <c r="Z115" i="4"/>
  <c r="AD115" i="4"/>
  <c r="Y146" i="4"/>
  <c r="Y961" i="4"/>
  <c r="AJ961" i="4"/>
  <c r="AK961" i="4"/>
  <c r="AQ961" i="4" s="1"/>
  <c r="AW961" i="4" s="1"/>
  <c r="AH961" i="4"/>
  <c r="AB961" i="4"/>
  <c r="AT961" i="4"/>
  <c r="AC961" i="4"/>
  <c r="AE961" i="4"/>
  <c r="AQ139" i="4"/>
  <c r="AW139" i="4" s="1"/>
  <c r="AQ945" i="4"/>
  <c r="AW945" i="4" s="1"/>
  <c r="AQ937" i="4"/>
  <c r="AW937" i="4" s="1"/>
  <c r="AL538" i="4"/>
  <c r="AR538" i="4" s="1"/>
  <c r="AL377" i="4"/>
  <c r="AR377" i="4" s="1"/>
  <c r="AP369" i="4"/>
  <c r="AV369" i="4" s="1"/>
  <c r="AL369" i="4"/>
  <c r="AR369" i="4" s="1"/>
  <c r="AQ209" i="4"/>
  <c r="AW209" i="4" s="1"/>
  <c r="AM193" i="4"/>
  <c r="AS193" i="4" s="1"/>
  <c r="AM143" i="4"/>
  <c r="AS143" i="4" s="1"/>
  <c r="AO454" i="4"/>
  <c r="AU454" i="4" s="1"/>
  <c r="AA510" i="4"/>
  <c r="Z510" i="4"/>
  <c r="AH510" i="4"/>
  <c r="Y973" i="4"/>
  <c r="X973" i="4"/>
  <c r="AG506" i="4"/>
  <c r="AH506" i="4"/>
  <c r="AF201" i="4"/>
  <c r="AJ173" i="4"/>
  <c r="AN502" i="4"/>
  <c r="AT502" i="4" s="1"/>
  <c r="AN494" i="4"/>
  <c r="AT494" i="4" s="1"/>
  <c r="AO494" i="4"/>
  <c r="AU494" i="4" s="1"/>
  <c r="AQ478" i="4"/>
  <c r="AW478" i="4" s="1"/>
  <c r="AM478" i="4"/>
  <c r="AS478" i="4" s="1"/>
  <c r="AM406" i="4"/>
  <c r="AS406" i="4" s="1"/>
  <c r="AK1001" i="4"/>
  <c r="AQ147" i="4"/>
  <c r="AW147" i="4" s="1"/>
  <c r="AM123" i="4"/>
  <c r="AS123" i="4" s="1"/>
  <c r="AP969" i="4"/>
  <c r="AL969" i="4"/>
  <c r="AR969" i="4" s="1"/>
  <c r="AP937" i="4"/>
  <c r="AP929" i="4"/>
  <c r="AL929" i="4"/>
  <c r="AR929" i="4" s="1"/>
  <c r="AN377" i="4"/>
  <c r="AT377" i="4" s="1"/>
  <c r="AQ241" i="4"/>
  <c r="AW241" i="4" s="1"/>
  <c r="AN241" i="4"/>
  <c r="AT241" i="4" s="1"/>
  <c r="AO221" i="4"/>
  <c r="AU221" i="4" s="1"/>
  <c r="AM209" i="4"/>
  <c r="AS209" i="4" s="1"/>
  <c r="AN193" i="4"/>
  <c r="AT193" i="4" s="1"/>
  <c r="AQ193" i="4"/>
  <c r="AW193" i="4" s="1"/>
  <c r="AA173" i="4"/>
  <c r="AO161" i="4"/>
  <c r="AU161" i="4" s="1"/>
  <c r="AQ498" i="4"/>
  <c r="AW498" i="4" s="1"/>
  <c r="AD63" i="4"/>
  <c r="AB506" i="4"/>
  <c r="AE506" i="4"/>
  <c r="AQ506" i="4" s="1"/>
  <c r="AW506" i="4" s="1"/>
  <c r="AA506" i="4"/>
  <c r="AO470" i="4"/>
  <c r="AU470" i="4" s="1"/>
  <c r="AO438" i="4"/>
  <c r="AU438" i="4" s="1"/>
  <c r="AD201" i="4"/>
  <c r="Z201" i="4"/>
  <c r="AC201" i="4"/>
  <c r="AO201" i="4" s="1"/>
  <c r="AU201" i="4" s="1"/>
  <c r="AF506" i="4"/>
  <c r="AK201" i="4"/>
  <c r="AQ153" i="4"/>
  <c r="AW153" i="4" s="1"/>
  <c r="AL552" i="4"/>
  <c r="AR552" i="4" s="1"/>
  <c r="AP520" i="4"/>
  <c r="AV520" i="4" s="1"/>
  <c r="AQ933" i="4"/>
  <c r="AW933" i="4" s="1"/>
  <c r="AQ925" i="4"/>
  <c r="AW925" i="4" s="1"/>
  <c r="AP925" i="4"/>
  <c r="AL530" i="4"/>
  <c r="AR530" i="4" s="1"/>
  <c r="AP245" i="4"/>
  <c r="AV245" i="4" s="1"/>
  <c r="AP39" i="4"/>
  <c r="AV39" i="4" s="1"/>
  <c r="AN434" i="4"/>
  <c r="AT434" i="4" s="1"/>
  <c r="Z173" i="4"/>
  <c r="AM165" i="4"/>
  <c r="AS165" i="4" s="1"/>
  <c r="AE173" i="4"/>
  <c r="AQ173" i="4" s="1"/>
  <c r="AW173" i="4" s="1"/>
  <c r="AN161" i="4"/>
  <c r="AT161" i="4" s="1"/>
  <c r="AI173" i="4"/>
  <c r="AF173" i="4"/>
  <c r="AD173" i="4"/>
  <c r="AP173" i="4" s="1"/>
  <c r="AV173" i="4" s="1"/>
  <c r="AC173" i="4"/>
  <c r="AM161" i="4"/>
  <c r="AS161" i="4" s="1"/>
  <c r="AH173" i="4"/>
  <c r="AN173" i="4" s="1"/>
  <c r="AT173" i="4" s="1"/>
  <c r="AG173" i="4"/>
  <c r="AJ510" i="4"/>
  <c r="AJ1001" i="4"/>
  <c r="AQ929" i="4"/>
  <c r="AW929" i="4" s="1"/>
  <c r="AM229" i="4"/>
  <c r="AS229" i="4" s="1"/>
  <c r="AN105" i="4"/>
  <c r="AT105" i="4" s="1"/>
  <c r="AM498" i="4"/>
  <c r="AS498" i="4" s="1"/>
  <c r="AH63" i="4"/>
  <c r="Z63" i="4"/>
  <c r="AA63" i="4"/>
  <c r="AM213" i="4"/>
  <c r="AS213" i="4" s="1"/>
  <c r="AG510" i="4"/>
  <c r="AO502" i="4"/>
  <c r="AU502" i="4" s="1"/>
  <c r="AQ406" i="4"/>
  <c r="AW406" i="4" s="1"/>
  <c r="AN197" i="4"/>
  <c r="AT197" i="4" s="1"/>
  <c r="AO197" i="4"/>
  <c r="AU197" i="4" s="1"/>
  <c r="AO139" i="4"/>
  <c r="AU139" i="4" s="1"/>
  <c r="AN131" i="4"/>
  <c r="AT131" i="4" s="1"/>
  <c r="AP945" i="4"/>
  <c r="AJ63" i="4"/>
  <c r="AF63" i="4"/>
  <c r="AL63" i="4" s="1"/>
  <c r="AR63" i="4" s="1"/>
  <c r="AB63" i="4"/>
  <c r="AD510" i="4"/>
  <c r="AP510" i="4" s="1"/>
  <c r="AV510" i="4" s="1"/>
  <c r="AE510" i="4"/>
  <c r="AF510" i="4"/>
  <c r="AL510" i="4" s="1"/>
  <c r="AR510" i="4" s="1"/>
  <c r="AL965" i="4"/>
  <c r="AR965" i="4" s="1"/>
  <c r="AL245" i="4"/>
  <c r="AR245" i="4" s="1"/>
  <c r="AL109" i="4"/>
  <c r="AR109" i="4" s="1"/>
  <c r="G109" i="4" s="1"/>
  <c r="AQ450" i="4"/>
  <c r="AW450" i="4" s="1"/>
  <c r="AQ418" i="4"/>
  <c r="AW418" i="4" s="1"/>
  <c r="AN390" i="4"/>
  <c r="AT390" i="4" s="1"/>
  <c r="AK510" i="4"/>
  <c r="AK973" i="4"/>
  <c r="AM502" i="4"/>
  <c r="AS502" i="4" s="1"/>
  <c r="AM494" i="4"/>
  <c r="AS494" i="4" s="1"/>
  <c r="AM217" i="4"/>
  <c r="AS217" i="4" s="1"/>
  <c r="AN147" i="4"/>
  <c r="AT147" i="4" s="1"/>
  <c r="AM139" i="4"/>
  <c r="AS139" i="4" s="1"/>
  <c r="AP538" i="4"/>
  <c r="AV538" i="4" s="1"/>
  <c r="AP377" i="4"/>
  <c r="AV377" i="4" s="1"/>
  <c r="AQ229" i="4"/>
  <c r="AW229" i="4" s="1"/>
  <c r="AN185" i="4"/>
  <c r="AT185" i="4" s="1"/>
  <c r="AM185" i="4"/>
  <c r="AS185" i="4" s="1"/>
  <c r="AK63" i="4"/>
  <c r="AI63" i="4"/>
  <c r="AO63" i="4" s="1"/>
  <c r="AU63" i="4" s="1"/>
  <c r="AE63" i="4"/>
  <c r="AB510" i="4"/>
  <c r="AC510" i="4"/>
  <c r="AI510" i="4"/>
  <c r="I6" i="3"/>
  <c r="J6" i="3"/>
  <c r="H6" i="3"/>
  <c r="F6" i="3"/>
  <c r="AQ135" i="4"/>
  <c r="AW135" i="4" s="1"/>
  <c r="AL482" i="4"/>
  <c r="AR482" i="4" s="1"/>
  <c r="E482" i="4" s="1"/>
  <c r="I482" i="4" s="1"/>
  <c r="L483" i="2" s="1"/>
  <c r="AL446" i="4"/>
  <c r="AR446" i="4" s="1"/>
  <c r="AQ225" i="4"/>
  <c r="AW225" i="4" s="1"/>
  <c r="AQ189" i="4"/>
  <c r="AW189" i="4" s="1"/>
  <c r="AQ181" i="4"/>
  <c r="AW181" i="4" s="1"/>
  <c r="AP544" i="4"/>
  <c r="AV544" i="4" s="1"/>
  <c r="AL544" i="4"/>
  <c r="AR544" i="4" s="1"/>
  <c r="E544" i="4" s="1"/>
  <c r="I544" i="4" s="1"/>
  <c r="L545" i="2" s="1"/>
  <c r="AL153" i="4"/>
  <c r="AR153" i="4" s="1"/>
  <c r="D153" i="4" s="1"/>
  <c r="H153" i="4" s="1"/>
  <c r="K154" i="2" s="1"/>
  <c r="AP62" i="4"/>
  <c r="AV62" i="4" s="1"/>
  <c r="AL62" i="4"/>
  <c r="AR62" i="4" s="1"/>
  <c r="F62" i="4" s="1"/>
  <c r="J62" i="4" s="1"/>
  <c r="M63" i="2" s="1"/>
  <c r="AQ552" i="4"/>
  <c r="AW552" i="4" s="1"/>
  <c r="AQ536" i="4"/>
  <c r="AW536" i="4" s="1"/>
  <c r="AQ957" i="4"/>
  <c r="AW957" i="4" s="1"/>
  <c r="AP957" i="4"/>
  <c r="AP933" i="4"/>
  <c r="AV933" i="4" s="1"/>
  <c r="AL933" i="4"/>
  <c r="AR933" i="4" s="1"/>
  <c r="D933" i="4" s="1"/>
  <c r="H933" i="4" s="1"/>
  <c r="AQ530" i="4"/>
  <c r="AW530" i="4" s="1"/>
  <c r="AN490" i="4"/>
  <c r="AT490" i="4" s="1"/>
  <c r="AQ490" i="4"/>
  <c r="AW490" i="4" s="1"/>
  <c r="AN466" i="4"/>
  <c r="AT466" i="4" s="1"/>
  <c r="X927" i="4"/>
  <c r="AJ927" i="4" s="1"/>
  <c r="AK72" i="4"/>
  <c r="AJ72" i="4"/>
  <c r="AI72" i="4"/>
  <c r="W9" i="4"/>
  <c r="X9" i="4" s="1"/>
  <c r="Y9" i="4" s="1"/>
  <c r="Y107" i="4"/>
  <c r="AJ107" i="4" s="1"/>
  <c r="Y91" i="4"/>
  <c r="AI91" i="4" s="1"/>
  <c r="Y75" i="4"/>
  <c r="Y19" i="4"/>
  <c r="AJ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H80" i="4" s="1"/>
  <c r="AF99" i="4"/>
  <c r="AF65" i="4"/>
  <c r="AH1001" i="4"/>
  <c r="AG168" i="4"/>
  <c r="AH128" i="4"/>
  <c r="Y17" i="4"/>
  <c r="AK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Y485" i="4" s="1"/>
  <c r="AF927" i="4"/>
  <c r="AG1001" i="4"/>
  <c r="AI1001" i="4"/>
  <c r="AO123" i="4"/>
  <c r="AU123" i="4" s="1"/>
  <c r="AN969" i="4"/>
  <c r="AN945" i="4"/>
  <c r="AN929" i="4"/>
  <c r="AO193" i="4"/>
  <c r="AU193" i="4" s="1"/>
  <c r="AK151" i="4"/>
  <c r="AI99" i="4"/>
  <c r="AI83" i="4"/>
  <c r="AI65" i="4"/>
  <c r="AQ414" i="4"/>
  <c r="AW414" i="4" s="1"/>
  <c r="AQ394" i="4"/>
  <c r="AW394" i="4" s="1"/>
  <c r="AP233" i="4"/>
  <c r="AV233" i="4" s="1"/>
  <c r="AN135" i="4"/>
  <c r="AT135" i="4" s="1"/>
  <c r="AP462" i="4"/>
  <c r="AV462" i="4" s="1"/>
  <c r="AN213" i="4"/>
  <c r="AT213" i="4" s="1"/>
  <c r="AN189" i="4"/>
  <c r="AT189" i="4" s="1"/>
  <c r="AN169" i="4"/>
  <c r="AT169" i="4" s="1"/>
  <c r="AM169" i="4"/>
  <c r="AS169" i="4" s="1"/>
  <c r="W551" i="4"/>
  <c r="AQ528" i="4"/>
  <c r="AW528" i="4" s="1"/>
  <c r="AQ554" i="4"/>
  <c r="AW554" i="4" s="1"/>
  <c r="AM62" i="4"/>
  <c r="AS62" i="4" s="1"/>
  <c r="AP552" i="4"/>
  <c r="AV552" i="4" s="1"/>
  <c r="AP536" i="4"/>
  <c r="AV536" i="4" s="1"/>
  <c r="AL536" i="4"/>
  <c r="AR536" i="4" s="1"/>
  <c r="AL520" i="4"/>
  <c r="AR520" i="4" s="1"/>
  <c r="G520" i="4" s="1"/>
  <c r="AQ245" i="4"/>
  <c r="AW245" i="4" s="1"/>
  <c r="AP149" i="4"/>
  <c r="AV149" i="4" s="1"/>
  <c r="AL149" i="4"/>
  <c r="AR149" i="4" s="1"/>
  <c r="F149" i="4" s="1"/>
  <c r="J149" i="4" s="1"/>
  <c r="M150" i="2" s="1"/>
  <c r="AL39" i="4"/>
  <c r="AR39" i="4" s="1"/>
  <c r="F39" i="4" s="1"/>
  <c r="J39" i="4" s="1"/>
  <c r="M40" i="2" s="1"/>
  <c r="AM474" i="4"/>
  <c r="AS474" i="4" s="1"/>
  <c r="AQ458" i="4"/>
  <c r="AW458" i="4" s="1"/>
  <c r="AM458" i="4"/>
  <c r="AS458" i="4" s="1"/>
  <c r="AM442" i="4"/>
  <c r="AS442" i="4" s="1"/>
  <c r="AN426" i="4"/>
  <c r="AT426" i="4" s="1"/>
  <c r="AQ426" i="4"/>
  <c r="AW426" i="4" s="1"/>
  <c r="AM398" i="4"/>
  <c r="AS398" i="4" s="1"/>
  <c r="AF72" i="4"/>
  <c r="AH72" i="4"/>
  <c r="AG184" i="4"/>
  <c r="AJ144" i="4"/>
  <c r="AJ112" i="4"/>
  <c r="X493" i="4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W525" i="4"/>
  <c r="X525" i="4" s="1"/>
  <c r="Y525" i="4" s="1"/>
  <c r="W972" i="4"/>
  <c r="W964" i="4"/>
  <c r="X964" i="4" s="1"/>
  <c r="Y964" i="4" s="1"/>
  <c r="W956" i="4"/>
  <c r="W948" i="4"/>
  <c r="X948" i="4" s="1"/>
  <c r="Y948" i="4" s="1"/>
  <c r="W940" i="4"/>
  <c r="W932" i="4"/>
  <c r="X932" i="4" s="1"/>
  <c r="Y932" i="4" s="1"/>
  <c r="W924" i="4"/>
  <c r="W535" i="4"/>
  <c r="X535" i="4" s="1"/>
  <c r="Y535" i="4" s="1"/>
  <c r="AH151" i="4"/>
  <c r="AH99" i="4"/>
  <c r="AH83" i="4"/>
  <c r="AH65" i="4"/>
  <c r="AF192" i="4"/>
  <c r="AI176" i="4"/>
  <c r="AF160" i="4"/>
  <c r="AK136" i="4"/>
  <c r="AH120" i="4"/>
  <c r="W8" i="4"/>
  <c r="X8" i="4" s="1"/>
  <c r="Y8" i="4" s="1"/>
  <c r="Y909" i="4"/>
  <c r="AB909" i="4" s="1"/>
  <c r="Y893" i="4"/>
  <c r="AH893" i="4" s="1"/>
  <c r="Y877" i="4"/>
  <c r="AH877" i="4" s="1"/>
  <c r="Y861" i="4"/>
  <c r="Y837" i="4"/>
  <c r="AB837" i="4" s="1"/>
  <c r="Y821" i="4"/>
  <c r="AH821" i="4" s="1"/>
  <c r="Y805" i="4"/>
  <c r="AH805" i="4" s="1"/>
  <c r="Y789" i="4"/>
  <c r="Y773" i="4"/>
  <c r="AB773" i="4" s="1"/>
  <c r="Y757" i="4"/>
  <c r="AH757" i="4" s="1"/>
  <c r="Y741" i="4"/>
  <c r="AH741" i="4" s="1"/>
  <c r="Y725" i="4"/>
  <c r="Y709" i="4"/>
  <c r="AI709" i="4" s="1"/>
  <c r="Y693" i="4"/>
  <c r="AH693" i="4" s="1"/>
  <c r="Y685" i="4"/>
  <c r="AG685" i="4" s="1"/>
  <c r="Y669" i="4"/>
  <c r="Y653" i="4"/>
  <c r="Z653" i="4" s="1"/>
  <c r="Y637" i="4"/>
  <c r="AH637" i="4" s="1"/>
  <c r="Y621" i="4"/>
  <c r="Z621" i="4" s="1"/>
  <c r="Y605" i="4"/>
  <c r="Y589" i="4"/>
  <c r="AI589" i="4" s="1"/>
  <c r="Y573" i="4"/>
  <c r="AH573" i="4" s="1"/>
  <c r="Y557" i="4"/>
  <c r="AG557" i="4" s="1"/>
  <c r="Y967" i="4"/>
  <c r="Y959" i="4"/>
  <c r="Z959" i="4" s="1"/>
  <c r="Y947" i="4"/>
  <c r="AH947" i="4" s="1"/>
  <c r="Y939" i="4"/>
  <c r="Z939" i="4" s="1"/>
  <c r="Y931" i="4"/>
  <c r="AH501" i="4"/>
  <c r="Z513" i="4"/>
  <c r="AD513" i="4"/>
  <c r="AC513" i="4"/>
  <c r="AB513" i="4"/>
  <c r="AA513" i="4"/>
  <c r="AM513" i="4" s="1"/>
  <c r="AS513" i="4" s="1"/>
  <c r="AE513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G192" i="4"/>
  <c r="AG160" i="4"/>
  <c r="AJ120" i="4"/>
  <c r="W499" i="4"/>
  <c r="W491" i="4"/>
  <c r="X491" i="4" s="1"/>
  <c r="Y491" i="4" s="1"/>
  <c r="W483" i="4"/>
  <c r="W475" i="4"/>
  <c r="X475" i="4" s="1"/>
  <c r="Y475" i="4" s="1"/>
  <c r="W467" i="4"/>
  <c r="X467" i="4" s="1"/>
  <c r="Y467" i="4" s="1"/>
  <c r="W459" i="4"/>
  <c r="X459" i="4" s="1"/>
  <c r="Y459" i="4" s="1"/>
  <c r="W53" i="4"/>
  <c r="W45" i="4"/>
  <c r="X45" i="4" s="1"/>
  <c r="Y45" i="4" s="1"/>
  <c r="AF501" i="4"/>
  <c r="AJ513" i="4"/>
  <c r="AK513" i="4"/>
  <c r="AH513" i="4"/>
  <c r="AJ477" i="4"/>
  <c r="AK477" i="4"/>
  <c r="AH477" i="4"/>
  <c r="AJ469" i="4"/>
  <c r="AK469" i="4"/>
  <c r="AH469" i="4"/>
  <c r="X489" i="4"/>
  <c r="Y489" i="4" s="1"/>
  <c r="X473" i="4"/>
  <c r="Y473" i="4" s="1"/>
  <c r="W372" i="4"/>
  <c r="W364" i="4"/>
  <c r="X364" i="4" s="1"/>
  <c r="W244" i="4"/>
  <c r="AG927" i="4"/>
  <c r="AI151" i="4"/>
  <c r="AG151" i="4"/>
  <c r="AK99" i="4"/>
  <c r="AG99" i="4"/>
  <c r="AK83" i="4"/>
  <c r="AG83" i="4"/>
  <c r="AK65" i="4"/>
  <c r="AG65" i="4"/>
  <c r="AN498" i="4"/>
  <c r="AT498" i="4" s="1"/>
  <c r="AN402" i="4"/>
  <c r="AT402" i="4" s="1"/>
  <c r="AN394" i="4"/>
  <c r="AT394" i="4" s="1"/>
  <c r="AQ205" i="4"/>
  <c r="AW205" i="4" s="1"/>
  <c r="AQ143" i="4"/>
  <c r="AW143" i="4" s="1"/>
  <c r="AL506" i="4"/>
  <c r="AR506" i="4" s="1"/>
  <c r="AL470" i="4"/>
  <c r="AR470" i="4" s="1"/>
  <c r="AL454" i="4"/>
  <c r="AR454" i="4" s="1"/>
  <c r="G454" i="4" s="1"/>
  <c r="AL438" i="4"/>
  <c r="AR438" i="4" s="1"/>
  <c r="AQ213" i="4"/>
  <c r="AW213" i="4" s="1"/>
  <c r="AQ201" i="4"/>
  <c r="AW201" i="4" s="1"/>
  <c r="AQ169" i="4"/>
  <c r="AW169" i="4" s="1"/>
  <c r="W150" i="4"/>
  <c r="X150" i="4" s="1"/>
  <c r="Y150" i="4" s="1"/>
  <c r="W108" i="4"/>
  <c r="X108" i="4" s="1"/>
  <c r="Y108" i="4" s="1"/>
  <c r="W920" i="4"/>
  <c r="W918" i="4"/>
  <c r="X918" i="4" s="1"/>
  <c r="Y918" i="4" s="1"/>
  <c r="W916" i="4"/>
  <c r="X916" i="4" s="1"/>
  <c r="Y916" i="4" s="1"/>
  <c r="W914" i="4"/>
  <c r="X914" i="4" s="1"/>
  <c r="Y914" i="4" s="1"/>
  <c r="W912" i="4"/>
  <c r="W910" i="4"/>
  <c r="X910" i="4" s="1"/>
  <c r="W908" i="4"/>
  <c r="X908" i="4" s="1"/>
  <c r="W906" i="4"/>
  <c r="X906" i="4" s="1"/>
  <c r="W904" i="4"/>
  <c r="W902" i="4"/>
  <c r="X902" i="4" s="1"/>
  <c r="W900" i="4"/>
  <c r="X900" i="4" s="1"/>
  <c r="W898" i="4"/>
  <c r="X898" i="4" s="1"/>
  <c r="W896" i="4"/>
  <c r="W894" i="4"/>
  <c r="X894" i="4" s="1"/>
  <c r="W892" i="4"/>
  <c r="X892" i="4" s="1"/>
  <c r="W890" i="4"/>
  <c r="X890" i="4" s="1"/>
  <c r="W888" i="4"/>
  <c r="W886" i="4"/>
  <c r="X886" i="4" s="1"/>
  <c r="W884" i="4"/>
  <c r="X884" i="4" s="1"/>
  <c r="W882" i="4"/>
  <c r="X882" i="4" s="1"/>
  <c r="W880" i="4"/>
  <c r="W878" i="4"/>
  <c r="X878" i="4" s="1"/>
  <c r="W876" i="4"/>
  <c r="X876" i="4" s="1"/>
  <c r="W874" i="4"/>
  <c r="X874" i="4" s="1"/>
  <c r="W872" i="4"/>
  <c r="W870" i="4"/>
  <c r="X870" i="4" s="1"/>
  <c r="W868" i="4"/>
  <c r="X868" i="4" s="1"/>
  <c r="W866" i="4"/>
  <c r="X866" i="4" s="1"/>
  <c r="W864" i="4"/>
  <c r="W862" i="4"/>
  <c r="X862" i="4" s="1"/>
  <c r="W860" i="4"/>
  <c r="X860" i="4" s="1"/>
  <c r="W858" i="4"/>
  <c r="X858" i="4" s="1"/>
  <c r="W856" i="4"/>
  <c r="W854" i="4"/>
  <c r="X854" i="4" s="1"/>
  <c r="W852" i="4"/>
  <c r="X852" i="4" s="1"/>
  <c r="W850" i="4"/>
  <c r="X850" i="4" s="1"/>
  <c r="W848" i="4"/>
  <c r="W846" i="4"/>
  <c r="X846" i="4" s="1"/>
  <c r="W844" i="4"/>
  <c r="X844" i="4" s="1"/>
  <c r="W842" i="4"/>
  <c r="X842" i="4" s="1"/>
  <c r="W840" i="4"/>
  <c r="W838" i="4"/>
  <c r="X838" i="4" s="1"/>
  <c r="W836" i="4"/>
  <c r="X836" i="4" s="1"/>
  <c r="W834" i="4"/>
  <c r="X834" i="4" s="1"/>
  <c r="W832" i="4"/>
  <c r="W830" i="4"/>
  <c r="X830" i="4" s="1"/>
  <c r="W828" i="4"/>
  <c r="X828" i="4" s="1"/>
  <c r="W826" i="4"/>
  <c r="X826" i="4" s="1"/>
  <c r="W824" i="4"/>
  <c r="X824" i="4" s="1"/>
  <c r="W822" i="4"/>
  <c r="W820" i="4"/>
  <c r="X820" i="4" s="1"/>
  <c r="W818" i="4"/>
  <c r="X818" i="4" s="1"/>
  <c r="W816" i="4"/>
  <c r="X816" i="4" s="1"/>
  <c r="W814" i="4"/>
  <c r="W812" i="4"/>
  <c r="X812" i="4" s="1"/>
  <c r="W810" i="4"/>
  <c r="X810" i="4" s="1"/>
  <c r="W808" i="4"/>
  <c r="X808" i="4" s="1"/>
  <c r="W806" i="4"/>
  <c r="W804" i="4"/>
  <c r="X804" i="4" s="1"/>
  <c r="W802" i="4"/>
  <c r="X802" i="4" s="1"/>
  <c r="W800" i="4"/>
  <c r="X800" i="4" s="1"/>
  <c r="W798" i="4"/>
  <c r="W796" i="4"/>
  <c r="X796" i="4" s="1"/>
  <c r="W794" i="4"/>
  <c r="X794" i="4" s="1"/>
  <c r="W792" i="4"/>
  <c r="X792" i="4" s="1"/>
  <c r="W790" i="4"/>
  <c r="W788" i="4"/>
  <c r="X788" i="4" s="1"/>
  <c r="W786" i="4"/>
  <c r="X786" i="4" s="1"/>
  <c r="W784" i="4"/>
  <c r="X784" i="4" s="1"/>
  <c r="W782" i="4"/>
  <c r="W780" i="4"/>
  <c r="X780" i="4" s="1"/>
  <c r="W778" i="4"/>
  <c r="X778" i="4" s="1"/>
  <c r="W776" i="4"/>
  <c r="X776" i="4" s="1"/>
  <c r="W774" i="4"/>
  <c r="W772" i="4"/>
  <c r="X772" i="4" s="1"/>
  <c r="W770" i="4"/>
  <c r="X770" i="4" s="1"/>
  <c r="W768" i="4"/>
  <c r="X768" i="4" s="1"/>
  <c r="W766" i="4"/>
  <c r="W764" i="4"/>
  <c r="X764" i="4" s="1"/>
  <c r="W762" i="4"/>
  <c r="X762" i="4" s="1"/>
  <c r="W760" i="4"/>
  <c r="X760" i="4" s="1"/>
  <c r="W758" i="4"/>
  <c r="W756" i="4"/>
  <c r="X756" i="4" s="1"/>
  <c r="W754" i="4"/>
  <c r="X754" i="4" s="1"/>
  <c r="W752" i="4"/>
  <c r="X752" i="4" s="1"/>
  <c r="W750" i="4"/>
  <c r="W748" i="4"/>
  <c r="X748" i="4" s="1"/>
  <c r="W746" i="4"/>
  <c r="X746" i="4" s="1"/>
  <c r="W744" i="4"/>
  <c r="X744" i="4" s="1"/>
  <c r="W742" i="4"/>
  <c r="W740" i="4"/>
  <c r="X740" i="4" s="1"/>
  <c r="W738" i="4"/>
  <c r="X738" i="4" s="1"/>
  <c r="W736" i="4"/>
  <c r="X736" i="4" s="1"/>
  <c r="W734" i="4"/>
  <c r="W732" i="4"/>
  <c r="X732" i="4" s="1"/>
  <c r="W730" i="4"/>
  <c r="X730" i="4" s="1"/>
  <c r="W728" i="4"/>
  <c r="X728" i="4" s="1"/>
  <c r="W726" i="4"/>
  <c r="W724" i="4"/>
  <c r="X724" i="4" s="1"/>
  <c r="W722" i="4"/>
  <c r="X722" i="4" s="1"/>
  <c r="W720" i="4"/>
  <c r="X720" i="4" s="1"/>
  <c r="W718" i="4"/>
  <c r="W716" i="4"/>
  <c r="X716" i="4" s="1"/>
  <c r="W714" i="4"/>
  <c r="X714" i="4" s="1"/>
  <c r="W712" i="4"/>
  <c r="X712" i="4" s="1"/>
  <c r="W710" i="4"/>
  <c r="W708" i="4"/>
  <c r="X708" i="4" s="1"/>
  <c r="W706" i="4"/>
  <c r="X706" i="4" s="1"/>
  <c r="W704" i="4"/>
  <c r="X704" i="4" s="1"/>
  <c r="W702" i="4"/>
  <c r="W700" i="4"/>
  <c r="X700" i="4" s="1"/>
  <c r="W698" i="4"/>
  <c r="X698" i="4" s="1"/>
  <c r="W696" i="4"/>
  <c r="X696" i="4" s="1"/>
  <c r="W694" i="4"/>
  <c r="W692" i="4"/>
  <c r="X692" i="4" s="1"/>
  <c r="W690" i="4"/>
  <c r="X690" i="4" s="1"/>
  <c r="W688" i="4"/>
  <c r="X688" i="4" s="1"/>
  <c r="W686" i="4"/>
  <c r="W684" i="4"/>
  <c r="X684" i="4" s="1"/>
  <c r="W682" i="4"/>
  <c r="X682" i="4" s="1"/>
  <c r="W680" i="4"/>
  <c r="X680" i="4" s="1"/>
  <c r="W678" i="4"/>
  <c r="W676" i="4"/>
  <c r="X676" i="4" s="1"/>
  <c r="W674" i="4"/>
  <c r="X674" i="4" s="1"/>
  <c r="W672" i="4"/>
  <c r="X672" i="4" s="1"/>
  <c r="W670" i="4"/>
  <c r="W668" i="4"/>
  <c r="X668" i="4" s="1"/>
  <c r="W666" i="4"/>
  <c r="X666" i="4" s="1"/>
  <c r="W664" i="4"/>
  <c r="X664" i="4" s="1"/>
  <c r="W662" i="4"/>
  <c r="W660" i="4"/>
  <c r="X660" i="4" s="1"/>
  <c r="W658" i="4"/>
  <c r="X658" i="4" s="1"/>
  <c r="W656" i="4"/>
  <c r="X656" i="4" s="1"/>
  <c r="W654" i="4"/>
  <c r="W652" i="4"/>
  <c r="X652" i="4" s="1"/>
  <c r="W650" i="4"/>
  <c r="X650" i="4" s="1"/>
  <c r="W648" i="4"/>
  <c r="X648" i="4" s="1"/>
  <c r="W646" i="4"/>
  <c r="W644" i="4"/>
  <c r="X644" i="4" s="1"/>
  <c r="W642" i="4"/>
  <c r="X642" i="4" s="1"/>
  <c r="W640" i="4"/>
  <c r="X640" i="4" s="1"/>
  <c r="W638" i="4"/>
  <c r="W636" i="4"/>
  <c r="X636" i="4" s="1"/>
  <c r="W634" i="4"/>
  <c r="X634" i="4" s="1"/>
  <c r="W632" i="4"/>
  <c r="X632" i="4" s="1"/>
  <c r="W630" i="4"/>
  <c r="W628" i="4"/>
  <c r="X628" i="4" s="1"/>
  <c r="W626" i="4"/>
  <c r="X626" i="4" s="1"/>
  <c r="W624" i="4"/>
  <c r="X624" i="4" s="1"/>
  <c r="W622" i="4"/>
  <c r="W620" i="4"/>
  <c r="X620" i="4" s="1"/>
  <c r="W618" i="4"/>
  <c r="X618" i="4" s="1"/>
  <c r="W616" i="4"/>
  <c r="X616" i="4" s="1"/>
  <c r="W614" i="4"/>
  <c r="W612" i="4"/>
  <c r="X612" i="4" s="1"/>
  <c r="W610" i="4"/>
  <c r="X610" i="4" s="1"/>
  <c r="W608" i="4"/>
  <c r="X608" i="4" s="1"/>
  <c r="W606" i="4"/>
  <c r="W604" i="4"/>
  <c r="X604" i="4" s="1"/>
  <c r="W602" i="4"/>
  <c r="X602" i="4" s="1"/>
  <c r="W600" i="4"/>
  <c r="X600" i="4" s="1"/>
  <c r="W598" i="4"/>
  <c r="W596" i="4"/>
  <c r="X596" i="4" s="1"/>
  <c r="W594" i="4"/>
  <c r="X594" i="4" s="1"/>
  <c r="W592" i="4"/>
  <c r="X592" i="4" s="1"/>
  <c r="W590" i="4"/>
  <c r="W588" i="4"/>
  <c r="X588" i="4" s="1"/>
  <c r="W586" i="4"/>
  <c r="X586" i="4" s="1"/>
  <c r="W584" i="4"/>
  <c r="X584" i="4" s="1"/>
  <c r="W582" i="4"/>
  <c r="W580" i="4"/>
  <c r="X580" i="4" s="1"/>
  <c r="W578" i="4"/>
  <c r="X578" i="4" s="1"/>
  <c r="W576" i="4"/>
  <c r="X576" i="4" s="1"/>
  <c r="W574" i="4"/>
  <c r="W572" i="4"/>
  <c r="X572" i="4" s="1"/>
  <c r="W570" i="4"/>
  <c r="X570" i="4" s="1"/>
  <c r="W568" i="4"/>
  <c r="X568" i="4" s="1"/>
  <c r="W566" i="4"/>
  <c r="W564" i="4"/>
  <c r="X564" i="4" s="1"/>
  <c r="W562" i="4"/>
  <c r="X562" i="4" s="1"/>
  <c r="W560" i="4"/>
  <c r="X560" i="4" s="1"/>
  <c r="W558" i="4"/>
  <c r="W549" i="4"/>
  <c r="X549" i="4" s="1"/>
  <c r="W533" i="4"/>
  <c r="X533" i="4" s="1"/>
  <c r="W517" i="4"/>
  <c r="X517" i="4" s="1"/>
  <c r="W968" i="4"/>
  <c r="W960" i="4"/>
  <c r="X960" i="4" s="1"/>
  <c r="W952" i="4"/>
  <c r="X952" i="4" s="1"/>
  <c r="W944" i="4"/>
  <c r="X944" i="4" s="1"/>
  <c r="W936" i="4"/>
  <c r="W928" i="4"/>
  <c r="X928" i="4" s="1"/>
  <c r="W543" i="4"/>
  <c r="X543" i="4" s="1"/>
  <c r="W527" i="4"/>
  <c r="X527" i="4" s="1"/>
  <c r="W376" i="4"/>
  <c r="W368" i="4"/>
  <c r="X368" i="4" s="1"/>
  <c r="W360" i="4"/>
  <c r="X360" i="4" s="1"/>
  <c r="W76" i="4"/>
  <c r="X76" i="4" s="1"/>
  <c r="Y76" i="4" s="1"/>
  <c r="W100" i="4"/>
  <c r="X100" i="4" s="1"/>
  <c r="Y100" i="4" s="1"/>
  <c r="AH100" i="4" s="1"/>
  <c r="W57" i="4"/>
  <c r="X57" i="4" s="1"/>
  <c r="Y57" i="4" s="1"/>
  <c r="AH57" i="4" s="1"/>
  <c r="W49" i="4"/>
  <c r="X49" i="4" s="1"/>
  <c r="Y49" i="4" s="1"/>
  <c r="W334" i="4"/>
  <c r="X334" i="4" s="1"/>
  <c r="Y334" i="4" s="1"/>
  <c r="AH334" i="4" s="1"/>
  <c r="W318" i="4"/>
  <c r="X318" i="4" s="1"/>
  <c r="Y318" i="4" s="1"/>
  <c r="W302" i="4"/>
  <c r="X302" i="4" s="1"/>
  <c r="Y302" i="4" s="1"/>
  <c r="AH302" i="4" s="1"/>
  <c r="W286" i="4"/>
  <c r="X286" i="4" s="1"/>
  <c r="Y286" i="4" s="1"/>
  <c r="W270" i="4"/>
  <c r="X270" i="4" s="1"/>
  <c r="Y270" i="4" s="1"/>
  <c r="AH270" i="4" s="1"/>
  <c r="W254" i="4"/>
  <c r="X254" i="4" s="1"/>
  <c r="Y254" i="4" s="1"/>
  <c r="W206" i="4"/>
  <c r="X206" i="4" s="1"/>
  <c r="Y206" i="4" s="1"/>
  <c r="AH206" i="4" s="1"/>
  <c r="W190" i="4"/>
  <c r="X190" i="4" s="1"/>
  <c r="Y190" i="4" s="1"/>
  <c r="W174" i="4"/>
  <c r="X174" i="4" s="1"/>
  <c r="Y174" i="4" s="1"/>
  <c r="AH174" i="4" s="1"/>
  <c r="W158" i="4"/>
  <c r="X158" i="4" s="1"/>
  <c r="Y158" i="4" s="1"/>
  <c r="W451" i="4"/>
  <c r="X451" i="4" s="1"/>
  <c r="Y451" i="4" s="1"/>
  <c r="AH451" i="4" s="1"/>
  <c r="W443" i="4"/>
  <c r="X443" i="4" s="1"/>
  <c r="Y443" i="4" s="1"/>
  <c r="W435" i="4"/>
  <c r="W427" i="4"/>
  <c r="X427" i="4" s="1"/>
  <c r="Y427" i="4" s="1"/>
  <c r="AI513" i="4"/>
  <c r="AF513" i="4"/>
  <c r="AI477" i="4"/>
  <c r="AF477" i="4"/>
  <c r="AI469" i="4"/>
  <c r="AF469" i="4"/>
  <c r="H7" i="3"/>
  <c r="E538" i="4"/>
  <c r="I538" i="4" s="1"/>
  <c r="L539" i="2" s="1"/>
  <c r="F538" i="4"/>
  <c r="J538" i="4" s="1"/>
  <c r="M539" i="2" s="1"/>
  <c r="G538" i="4"/>
  <c r="D538" i="4"/>
  <c r="H538" i="4" s="1"/>
  <c r="K539" i="2" s="1"/>
  <c r="F377" i="4"/>
  <c r="J377" i="4" s="1"/>
  <c r="M378" i="2" s="1"/>
  <c r="E377" i="4"/>
  <c r="I377" i="4" s="1"/>
  <c r="L378" i="2" s="1"/>
  <c r="G377" i="4"/>
  <c r="D377" i="4"/>
  <c r="H377" i="4" s="1"/>
  <c r="K378" i="2" s="1"/>
  <c r="D369" i="4"/>
  <c r="H369" i="4" s="1"/>
  <c r="K370" i="2" s="1"/>
  <c r="D241" i="4"/>
  <c r="H241" i="4" s="1"/>
  <c r="K242" i="2" s="1"/>
  <c r="G241" i="4"/>
  <c r="F241" i="4"/>
  <c r="J241" i="4" s="1"/>
  <c r="M242" i="2" s="1"/>
  <c r="E241" i="4"/>
  <c r="I241" i="4" s="1"/>
  <c r="L242" i="2" s="1"/>
  <c r="F105" i="4"/>
  <c r="J105" i="4" s="1"/>
  <c r="M106" i="2" s="1"/>
  <c r="G105" i="4"/>
  <c r="E105" i="4"/>
  <c r="I105" i="4" s="1"/>
  <c r="L106" i="2" s="1"/>
  <c r="D105" i="4"/>
  <c r="H105" i="4" s="1"/>
  <c r="K106" i="2" s="1"/>
  <c r="E43" i="4"/>
  <c r="I43" i="4" s="1"/>
  <c r="L44" i="2" s="1"/>
  <c r="D43" i="4"/>
  <c r="H43" i="4" s="1"/>
  <c r="K44" i="2" s="1"/>
  <c r="F43" i="4"/>
  <c r="J43" i="4" s="1"/>
  <c r="M44" i="2" s="1"/>
  <c r="G43" i="4"/>
  <c r="F233" i="4"/>
  <c r="J233" i="4" s="1"/>
  <c r="M234" i="2" s="1"/>
  <c r="E233" i="4"/>
  <c r="I233" i="4" s="1"/>
  <c r="L234" i="2" s="1"/>
  <c r="D233" i="4"/>
  <c r="H233" i="4" s="1"/>
  <c r="K234" i="2" s="1"/>
  <c r="G233" i="4"/>
  <c r="D482" i="4"/>
  <c r="H482" i="4" s="1"/>
  <c r="K483" i="2" s="1"/>
  <c r="G482" i="4"/>
  <c r="D462" i="4"/>
  <c r="H462" i="4" s="1"/>
  <c r="K463" i="2" s="1"/>
  <c r="F462" i="4"/>
  <c r="J462" i="4" s="1"/>
  <c r="M463" i="2" s="1"/>
  <c r="F965" i="4"/>
  <c r="J965" i="4" s="1"/>
  <c r="G965" i="4"/>
  <c r="D965" i="4"/>
  <c r="H965" i="4" s="1"/>
  <c r="E965" i="4"/>
  <c r="I965" i="4" s="1"/>
  <c r="F949" i="4"/>
  <c r="J949" i="4" s="1"/>
  <c r="G949" i="4"/>
  <c r="D949" i="4"/>
  <c r="H949" i="4" s="1"/>
  <c r="E949" i="4"/>
  <c r="I949" i="4" s="1"/>
  <c r="F109" i="4"/>
  <c r="J109" i="4" s="1"/>
  <c r="M110" i="2" s="1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D969" i="4"/>
  <c r="H969" i="4" s="1"/>
  <c r="F969" i="4"/>
  <c r="J969" i="4" s="1"/>
  <c r="G969" i="4"/>
  <c r="E969" i="4"/>
  <c r="I969" i="4" s="1"/>
  <c r="D945" i="4"/>
  <c r="H945" i="4" s="1"/>
  <c r="F945" i="4"/>
  <c r="J945" i="4" s="1"/>
  <c r="G945" i="4"/>
  <c r="E945" i="4"/>
  <c r="I945" i="4" s="1"/>
  <c r="D937" i="4"/>
  <c r="H937" i="4" s="1"/>
  <c r="F937" i="4"/>
  <c r="J937" i="4" s="1"/>
  <c r="G937" i="4"/>
  <c r="E937" i="4"/>
  <c r="I937" i="4" s="1"/>
  <c r="E929" i="4"/>
  <c r="I929" i="4" s="1"/>
  <c r="D470" i="4"/>
  <c r="H470" i="4" s="1"/>
  <c r="K471" i="2" s="1"/>
  <c r="E454" i="4"/>
  <c r="I454" i="4" s="1"/>
  <c r="L455" i="2" s="1"/>
  <c r="G544" i="4"/>
  <c r="F544" i="4"/>
  <c r="J544" i="4" s="1"/>
  <c r="M545" i="2" s="1"/>
  <c r="F528" i="4"/>
  <c r="J528" i="4" s="1"/>
  <c r="M529" i="2" s="1"/>
  <c r="G528" i="4"/>
  <c r="D528" i="4"/>
  <c r="H528" i="4" s="1"/>
  <c r="K529" i="2" s="1"/>
  <c r="E528" i="4"/>
  <c r="I528" i="4" s="1"/>
  <c r="L529" i="2" s="1"/>
  <c r="E554" i="4"/>
  <c r="I554" i="4" s="1"/>
  <c r="L555" i="2" s="1"/>
  <c r="F554" i="4"/>
  <c r="J554" i="4" s="1"/>
  <c r="M555" i="2" s="1"/>
  <c r="D554" i="4"/>
  <c r="H554" i="4" s="1"/>
  <c r="K555" i="2" s="1"/>
  <c r="G554" i="4"/>
  <c r="G552" i="4"/>
  <c r="D536" i="4"/>
  <c r="H536" i="4" s="1"/>
  <c r="K537" i="2" s="1"/>
  <c r="E536" i="4"/>
  <c r="I536" i="4" s="1"/>
  <c r="L537" i="2" s="1"/>
  <c r="G536" i="4"/>
  <c r="F536" i="4"/>
  <c r="J536" i="4" s="1"/>
  <c r="M537" i="2" s="1"/>
  <c r="F957" i="4"/>
  <c r="J957" i="4" s="1"/>
  <c r="G957" i="4"/>
  <c r="E957" i="4"/>
  <c r="I957" i="4" s="1"/>
  <c r="D957" i="4"/>
  <c r="H957" i="4" s="1"/>
  <c r="F925" i="4"/>
  <c r="J925" i="4" s="1"/>
  <c r="G925" i="4"/>
  <c r="E925" i="4"/>
  <c r="I925" i="4" s="1"/>
  <c r="D925" i="4"/>
  <c r="H925" i="4" s="1"/>
  <c r="D530" i="4"/>
  <c r="H530" i="4" s="1"/>
  <c r="K531" i="2" s="1"/>
  <c r="G149" i="4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AF509" i="4"/>
  <c r="AJ509" i="4"/>
  <c r="AI509" i="4"/>
  <c r="AH509" i="4"/>
  <c r="AG509" i="4"/>
  <c r="AK509" i="4"/>
  <c r="AB509" i="4"/>
  <c r="AA509" i="4"/>
  <c r="AE509" i="4"/>
  <c r="Z509" i="4"/>
  <c r="AD509" i="4"/>
  <c r="AC50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Y901" i="4"/>
  <c r="Z901" i="4" s="1"/>
  <c r="Y885" i="4"/>
  <c r="Y869" i="4"/>
  <c r="Y853" i="4"/>
  <c r="Y845" i="4"/>
  <c r="Z845" i="4" s="1"/>
  <c r="Y829" i="4"/>
  <c r="Y813" i="4"/>
  <c r="Y797" i="4"/>
  <c r="Y781" i="4"/>
  <c r="Z781" i="4" s="1"/>
  <c r="Y765" i="4"/>
  <c r="Y749" i="4"/>
  <c r="Y733" i="4"/>
  <c r="Y717" i="4"/>
  <c r="Z717" i="4" s="1"/>
  <c r="Y701" i="4"/>
  <c r="Y677" i="4"/>
  <c r="Y661" i="4"/>
  <c r="Y645" i="4"/>
  <c r="Z645" i="4" s="1"/>
  <c r="Y997" i="4"/>
  <c r="Y993" i="4"/>
  <c r="Y989" i="4"/>
  <c r="Y981" i="4"/>
  <c r="Y977" i="4"/>
  <c r="Y382" i="4"/>
  <c r="Y1000" i="4"/>
  <c r="Y996" i="4"/>
  <c r="Y992" i="4"/>
  <c r="Y988" i="4"/>
  <c r="Y984" i="4"/>
  <c r="Y980" i="4"/>
  <c r="Y976" i="4"/>
  <c r="Y553" i="4"/>
  <c r="Y537" i="4"/>
  <c r="Y521" i="4"/>
  <c r="Y966" i="4"/>
  <c r="Y958" i="4"/>
  <c r="Y950" i="4"/>
  <c r="Y938" i="4"/>
  <c r="Y930" i="4"/>
  <c r="Y555" i="4"/>
  <c r="Y531" i="4"/>
  <c r="Y378" i="4"/>
  <c r="Y370" i="4"/>
  <c r="AC370" i="4" s="1"/>
  <c r="Y362" i="4"/>
  <c r="Y358" i="4"/>
  <c r="AC358" i="4" s="1"/>
  <c r="Y246" i="4"/>
  <c r="Y242" i="4"/>
  <c r="AA242" i="4" s="1"/>
  <c r="Y238" i="4"/>
  <c r="Y234" i="4"/>
  <c r="AA234" i="4" s="1"/>
  <c r="Y152" i="4"/>
  <c r="Y148" i="4"/>
  <c r="Y110" i="4"/>
  <c r="Y106" i="4"/>
  <c r="Y157" i="4"/>
  <c r="Y127" i="4"/>
  <c r="Y422" i="4"/>
  <c r="Y386" i="4"/>
  <c r="AC386" i="4" s="1"/>
  <c r="Y236" i="4"/>
  <c r="Y354" i="4"/>
  <c r="Y346" i="4"/>
  <c r="Y338" i="4"/>
  <c r="Y226" i="4"/>
  <c r="AA226" i="4" s="1"/>
  <c r="Y218" i="4"/>
  <c r="Y210" i="4"/>
  <c r="Y352" i="4"/>
  <c r="AK352" i="4" s="1"/>
  <c r="Y344" i="4"/>
  <c r="AE344" i="4" s="1"/>
  <c r="Y336" i="4"/>
  <c r="Y328" i="4"/>
  <c r="AF328" i="4" s="1"/>
  <c r="Y320" i="4"/>
  <c r="Y312" i="4"/>
  <c r="AF312" i="4" s="1"/>
  <c r="Y304" i="4"/>
  <c r="Y296" i="4"/>
  <c r="Y288" i="4"/>
  <c r="Y280" i="4"/>
  <c r="AI280" i="4" s="1"/>
  <c r="Y272" i="4"/>
  <c r="AI272" i="4" s="1"/>
  <c r="Y264" i="4"/>
  <c r="Y256" i="4"/>
  <c r="AA256" i="4" s="1"/>
  <c r="Y248" i="4"/>
  <c r="AI248" i="4" s="1"/>
  <c r="Y228" i="4"/>
  <c r="Y212" i="4"/>
  <c r="Y196" i="4"/>
  <c r="Y180" i="4"/>
  <c r="AH180" i="4" s="1"/>
  <c r="Y164" i="4"/>
  <c r="Y140" i="4"/>
  <c r="AB140" i="4" s="1"/>
  <c r="Y124" i="4"/>
  <c r="Y350" i="4"/>
  <c r="AB350" i="4" s="1"/>
  <c r="Y342" i="4"/>
  <c r="Y230" i="4"/>
  <c r="Y222" i="4"/>
  <c r="Y214" i="4"/>
  <c r="AD214" i="4" s="1"/>
  <c r="Y102" i="4"/>
  <c r="Y94" i="4"/>
  <c r="Y90" i="4"/>
  <c r="Y86" i="4"/>
  <c r="AD86" i="4" s="1"/>
  <c r="Y82" i="4"/>
  <c r="Y78" i="4"/>
  <c r="Y74" i="4"/>
  <c r="Y70" i="4"/>
  <c r="AD70" i="4" s="1"/>
  <c r="Y15" i="4"/>
  <c r="Y395" i="4"/>
  <c r="Y387" i="4"/>
  <c r="AD387" i="4" s="1"/>
  <c r="Y507" i="4"/>
  <c r="Z507" i="4" s="1"/>
  <c r="Y55" i="4"/>
  <c r="Y47" i="4"/>
  <c r="Y232" i="4"/>
  <c r="AD232" i="4" s="1"/>
  <c r="AB501" i="4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W380" i="4"/>
  <c r="X380" i="4" s="1"/>
  <c r="W20" i="4"/>
  <c r="AP130" i="4"/>
  <c r="AV130" i="4" s="1"/>
  <c r="AP114" i="4"/>
  <c r="AV114" i="4" s="1"/>
  <c r="W915" i="4"/>
  <c r="X915" i="4" s="1"/>
  <c r="W907" i="4"/>
  <c r="X907" i="4" s="1"/>
  <c r="W899" i="4"/>
  <c r="W891" i="4"/>
  <c r="X891" i="4" s="1"/>
  <c r="W883" i="4"/>
  <c r="X883" i="4" s="1"/>
  <c r="W875" i="4"/>
  <c r="X875" i="4" s="1"/>
  <c r="W867" i="4"/>
  <c r="W859" i="4"/>
  <c r="X859" i="4" s="1"/>
  <c r="W851" i="4"/>
  <c r="X851" i="4" s="1"/>
  <c r="W843" i="4"/>
  <c r="X843" i="4" s="1"/>
  <c r="W835" i="4"/>
  <c r="W827" i="4"/>
  <c r="X827" i="4" s="1"/>
  <c r="W819" i="4"/>
  <c r="W811" i="4"/>
  <c r="X811" i="4" s="1"/>
  <c r="W803" i="4"/>
  <c r="W795" i="4"/>
  <c r="X795" i="4" s="1"/>
  <c r="W787" i="4"/>
  <c r="W779" i="4"/>
  <c r="X779" i="4" s="1"/>
  <c r="W771" i="4"/>
  <c r="W763" i="4"/>
  <c r="X763" i="4" s="1"/>
  <c r="W755" i="4"/>
  <c r="X755" i="4" s="1"/>
  <c r="W747" i="4"/>
  <c r="X747" i="4" s="1"/>
  <c r="W739" i="4"/>
  <c r="W731" i="4"/>
  <c r="X731" i="4" s="1"/>
  <c r="W723" i="4"/>
  <c r="X723" i="4" s="1"/>
  <c r="W715" i="4"/>
  <c r="X715" i="4" s="1"/>
  <c r="W707" i="4"/>
  <c r="W699" i="4"/>
  <c r="X699" i="4" s="1"/>
  <c r="W691" i="4"/>
  <c r="X691" i="4" s="1"/>
  <c r="W683" i="4"/>
  <c r="X683" i="4" s="1"/>
  <c r="W675" i="4"/>
  <c r="W667" i="4"/>
  <c r="X667" i="4" s="1"/>
  <c r="W659" i="4"/>
  <c r="X659" i="4" s="1"/>
  <c r="W651" i="4"/>
  <c r="X651" i="4" s="1"/>
  <c r="W639" i="4"/>
  <c r="W623" i="4"/>
  <c r="X623" i="4" s="1"/>
  <c r="W607" i="4"/>
  <c r="X607" i="4" s="1"/>
  <c r="W591" i="4"/>
  <c r="X591" i="4" s="1"/>
  <c r="W575" i="4"/>
  <c r="W559" i="4"/>
  <c r="X559" i="4" s="1"/>
  <c r="W995" i="4"/>
  <c r="X995" i="4" s="1"/>
  <c r="W987" i="4"/>
  <c r="X987" i="4" s="1"/>
  <c r="W979" i="4"/>
  <c r="W647" i="4"/>
  <c r="X647" i="4" s="1"/>
  <c r="W627" i="4"/>
  <c r="W611" i="4"/>
  <c r="X611" i="4" s="1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X314" i="4" s="1"/>
  <c r="W298" i="4"/>
  <c r="W282" i="4"/>
  <c r="X282" i="4" s="1"/>
  <c r="W266" i="4"/>
  <c r="X266" i="4" s="1"/>
  <c r="Y266" i="4" s="1"/>
  <c r="W250" i="4"/>
  <c r="X250" i="4" s="1"/>
  <c r="W194" i="4"/>
  <c r="W178" i="4"/>
  <c r="X178" i="4" s="1"/>
  <c r="W162" i="4"/>
  <c r="X162" i="4" s="1"/>
  <c r="Y162" i="4" s="1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X447" i="4" s="1"/>
  <c r="W439" i="4"/>
  <c r="X439" i="4" s="1"/>
  <c r="W431" i="4"/>
  <c r="X431" i="4" s="1"/>
  <c r="Y431" i="4" s="1"/>
  <c r="W423" i="4"/>
  <c r="X423" i="4" s="1"/>
  <c r="W415" i="4"/>
  <c r="W407" i="4"/>
  <c r="X407" i="4" s="1"/>
  <c r="W399" i="4"/>
  <c r="X399" i="4" s="1"/>
  <c r="Y399" i="4" s="1"/>
  <c r="AG501" i="4"/>
  <c r="AI501" i="4"/>
  <c r="AI17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A17" i="4"/>
  <c r="AB17" i="4"/>
  <c r="Z17" i="4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B354" i="4"/>
  <c r="AD354" i="4"/>
  <c r="AB338" i="4"/>
  <c r="AE338" i="4"/>
  <c r="AD338" i="4"/>
  <c r="AB218" i="4"/>
  <c r="AE218" i="4"/>
  <c r="AD218" i="4"/>
  <c r="AA352" i="4"/>
  <c r="AD352" i="4"/>
  <c r="AB336" i="4"/>
  <c r="AE336" i="4"/>
  <c r="AD336" i="4"/>
  <c r="AJ320" i="4"/>
  <c r="AH320" i="4"/>
  <c r="AK320" i="4"/>
  <c r="AA320" i="4"/>
  <c r="Z320" i="4"/>
  <c r="AC320" i="4"/>
  <c r="AJ304" i="4"/>
  <c r="AH304" i="4"/>
  <c r="AK304" i="4"/>
  <c r="AA304" i="4"/>
  <c r="Z304" i="4"/>
  <c r="AC304" i="4"/>
  <c r="AF288" i="4"/>
  <c r="AI288" i="4"/>
  <c r="AG288" i="4"/>
  <c r="AB288" i="4"/>
  <c r="AE288" i="4"/>
  <c r="AD288" i="4"/>
  <c r="AF272" i="4"/>
  <c r="AG272" i="4"/>
  <c r="AE272" i="4"/>
  <c r="AJ256" i="4"/>
  <c r="AK256" i="4"/>
  <c r="Z256" i="4"/>
  <c r="AJ228" i="4"/>
  <c r="AH228" i="4"/>
  <c r="AK228" i="4"/>
  <c r="AA228" i="4"/>
  <c r="Z228" i="4"/>
  <c r="AC228" i="4"/>
  <c r="AF196" i="4"/>
  <c r="AI196" i="4"/>
  <c r="AG196" i="4"/>
  <c r="AB196" i="4"/>
  <c r="AE196" i="4"/>
  <c r="AD196" i="4"/>
  <c r="AF164" i="4"/>
  <c r="AI164" i="4"/>
  <c r="AG164" i="4"/>
  <c r="AB164" i="4"/>
  <c r="AE164" i="4"/>
  <c r="AD164" i="4"/>
  <c r="AD140" i="4"/>
  <c r="AD124" i="4"/>
  <c r="AE124" i="4"/>
  <c r="AJ124" i="4"/>
  <c r="AA124" i="4"/>
  <c r="AH124" i="4"/>
  <c r="AF124" i="4"/>
  <c r="AE350" i="4"/>
  <c r="Z342" i="4"/>
  <c r="AC342" i="4"/>
  <c r="AB342" i="4"/>
  <c r="Z222" i="4"/>
  <c r="AC222" i="4"/>
  <c r="AA222" i="4"/>
  <c r="AA102" i="4"/>
  <c r="Z102" i="4"/>
  <c r="AB102" i="4"/>
  <c r="AE90" i="4"/>
  <c r="AD90" i="4"/>
  <c r="AB90" i="4"/>
  <c r="AE82" i="4"/>
  <c r="AD82" i="4"/>
  <c r="AB82" i="4"/>
  <c r="AE74" i="4"/>
  <c r="AD74" i="4"/>
  <c r="AB74" i="4"/>
  <c r="Z15" i="4"/>
  <c r="AA15" i="4"/>
  <c r="AB15" i="4"/>
  <c r="AA387" i="4"/>
  <c r="Z387" i="4"/>
  <c r="AD55" i="4"/>
  <c r="AE55" i="4"/>
  <c r="AA55" i="4"/>
  <c r="X435" i="4"/>
  <c r="Y435" i="4" s="1"/>
  <c r="AH435" i="4" s="1"/>
  <c r="AH232" i="4"/>
  <c r="AA232" i="4"/>
  <c r="AF216" i="4"/>
  <c r="AJ216" i="4"/>
  <c r="AI216" i="4"/>
  <c r="AH216" i="4"/>
  <c r="AG216" i="4"/>
  <c r="AK216" i="4"/>
  <c r="Z216" i="4"/>
  <c r="AD216" i="4"/>
  <c r="AC216" i="4"/>
  <c r="AE216" i="4"/>
  <c r="AQ216" i="4" s="1"/>
  <c r="AW216" i="4" s="1"/>
  <c r="AB216" i="4"/>
  <c r="AA216" i="4"/>
  <c r="Z200" i="4"/>
  <c r="AL200" i="4" s="1"/>
  <c r="AR200" i="4" s="1"/>
  <c r="AD200" i="4"/>
  <c r="AC200" i="4"/>
  <c r="AO200" i="4" s="1"/>
  <c r="AU200" i="4" s="1"/>
  <c r="AE200" i="4"/>
  <c r="AB200" i="4"/>
  <c r="AA200" i="4"/>
  <c r="Z184" i="4"/>
  <c r="AD184" i="4"/>
  <c r="AC184" i="4"/>
  <c r="AO184" i="4" s="1"/>
  <c r="AU184" i="4" s="1"/>
  <c r="AB184" i="4"/>
  <c r="AA184" i="4"/>
  <c r="AE184" i="4"/>
  <c r="Z168" i="4"/>
  <c r="AD168" i="4"/>
  <c r="AC168" i="4"/>
  <c r="AB168" i="4"/>
  <c r="AA168" i="4"/>
  <c r="AE168" i="4"/>
  <c r="Z144" i="4"/>
  <c r="AD144" i="4"/>
  <c r="AP144" i="4" s="1"/>
  <c r="AV144" i="4" s="1"/>
  <c r="AC144" i="4"/>
  <c r="AB144" i="4"/>
  <c r="AA144" i="4"/>
  <c r="AE144" i="4"/>
  <c r="Z128" i="4"/>
  <c r="AD128" i="4"/>
  <c r="AP128" i="4" s="1"/>
  <c r="AV128" i="4" s="1"/>
  <c r="AC128" i="4"/>
  <c r="AE128" i="4"/>
  <c r="AQ128" i="4" s="1"/>
  <c r="AW128" i="4" s="1"/>
  <c r="AB128" i="4"/>
  <c r="AA128" i="4"/>
  <c r="AM128" i="4" s="1"/>
  <c r="AS128" i="4" s="1"/>
  <c r="Z112" i="4"/>
  <c r="AD112" i="4"/>
  <c r="AC112" i="4"/>
  <c r="AB112" i="4"/>
  <c r="AA112" i="4"/>
  <c r="AE112" i="4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391" i="4"/>
  <c r="Y39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D332" i="4"/>
  <c r="AC332" i="4"/>
  <c r="AB332" i="4"/>
  <c r="AA332" i="4"/>
  <c r="AE332" i="4"/>
  <c r="AF324" i="4"/>
  <c r="AJ324" i="4"/>
  <c r="AI324" i="4"/>
  <c r="AH324" i="4"/>
  <c r="AG324" i="4"/>
  <c r="AK324" i="4"/>
  <c r="Z324" i="4"/>
  <c r="AD324" i="4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D316" i="4"/>
  <c r="AC316" i="4"/>
  <c r="AB316" i="4"/>
  <c r="AA316" i="4"/>
  <c r="AE316" i="4"/>
  <c r="AF308" i="4"/>
  <c r="AJ308" i="4"/>
  <c r="AI308" i="4"/>
  <c r="AH308" i="4"/>
  <c r="AG308" i="4"/>
  <c r="AK308" i="4"/>
  <c r="Z308" i="4"/>
  <c r="AD308" i="4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D300" i="4"/>
  <c r="AC300" i="4"/>
  <c r="AB300" i="4"/>
  <c r="AA300" i="4"/>
  <c r="AE300" i="4"/>
  <c r="AF292" i="4"/>
  <c r="AJ292" i="4"/>
  <c r="AI292" i="4"/>
  <c r="AH292" i="4"/>
  <c r="AG292" i="4"/>
  <c r="AK292" i="4"/>
  <c r="Z292" i="4"/>
  <c r="AD292" i="4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D284" i="4"/>
  <c r="AC284" i="4"/>
  <c r="AB284" i="4"/>
  <c r="AA284" i="4"/>
  <c r="AE284" i="4"/>
  <c r="AF276" i="4"/>
  <c r="AJ276" i="4"/>
  <c r="AI276" i="4"/>
  <c r="AH276" i="4"/>
  <c r="AG276" i="4"/>
  <c r="AK276" i="4"/>
  <c r="Z276" i="4"/>
  <c r="AD276" i="4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D268" i="4"/>
  <c r="AC268" i="4"/>
  <c r="AB268" i="4"/>
  <c r="AA268" i="4"/>
  <c r="AE268" i="4"/>
  <c r="AF260" i="4"/>
  <c r="AJ260" i="4"/>
  <c r="AI260" i="4"/>
  <c r="AH260" i="4"/>
  <c r="AG260" i="4"/>
  <c r="AK260" i="4"/>
  <c r="Z260" i="4"/>
  <c r="AD260" i="4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D252" i="4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V220" i="4" s="1"/>
  <c r="AC220" i="4"/>
  <c r="AO220" i="4" s="1"/>
  <c r="AU220" i="4" s="1"/>
  <c r="Z220" i="4"/>
  <c r="AF204" i="4"/>
  <c r="AJ204" i="4"/>
  <c r="AI204" i="4"/>
  <c r="AH204" i="4"/>
  <c r="AG204" i="4"/>
  <c r="AK204" i="4"/>
  <c r="AB204" i="4"/>
  <c r="AA204" i="4"/>
  <c r="AE204" i="4"/>
  <c r="AD204" i="4"/>
  <c r="AP204" i="4" s="1"/>
  <c r="AV204" i="4" s="1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X415" i="4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D30" i="4"/>
  <c r="AC28" i="4"/>
  <c r="AB28" i="4"/>
  <c r="AA28" i="4"/>
  <c r="AE28" i="4"/>
  <c r="Z28" i="4"/>
  <c r="AD28" i="4"/>
  <c r="AB51" i="4"/>
  <c r="AA51" i="4"/>
  <c r="AE51" i="4"/>
  <c r="Z51" i="4"/>
  <c r="AL51" i="4" s="1"/>
  <c r="AR51" i="4" s="1"/>
  <c r="AD51" i="4"/>
  <c r="AC51" i="4"/>
  <c r="AB18" i="4"/>
  <c r="AA18" i="4"/>
  <c r="AE18" i="4"/>
  <c r="AD18" i="4"/>
  <c r="AC18" i="4"/>
  <c r="Z18" i="4"/>
  <c r="W419" i="4"/>
  <c r="W411" i="4"/>
  <c r="W403" i="4"/>
  <c r="AI354" i="4"/>
  <c r="AI338" i="4"/>
  <c r="AG218" i="4"/>
  <c r="AF218" i="4"/>
  <c r="W84" i="4"/>
  <c r="W92" i="4"/>
  <c r="AG342" i="4"/>
  <c r="AF342" i="4"/>
  <c r="AG222" i="4"/>
  <c r="AF222" i="4"/>
  <c r="AH102" i="4"/>
  <c r="AH90" i="4"/>
  <c r="AF82" i="4"/>
  <c r="AG82" i="4"/>
  <c r="AF74" i="4"/>
  <c r="AG74" i="4"/>
  <c r="AG15" i="4"/>
  <c r="AJ387" i="4"/>
  <c r="AH55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E26" i="4"/>
  <c r="Z26" i="4"/>
  <c r="AD26" i="4"/>
  <c r="AC26" i="4"/>
  <c r="AB26" i="4"/>
  <c r="AG22" i="4"/>
  <c r="AK22" i="4"/>
  <c r="AH22" i="4"/>
  <c r="AI22" i="4"/>
  <c r="AF22" i="4"/>
  <c r="AJ22" i="4"/>
  <c r="AA22" i="4"/>
  <c r="AE22" i="4"/>
  <c r="Z22" i="4"/>
  <c r="AD22" i="4"/>
  <c r="AC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383" i="4"/>
  <c r="Y383" i="4" s="1"/>
  <c r="X4" i="4"/>
  <c r="Y4" i="4" s="1"/>
  <c r="Y282" i="4"/>
  <c r="X194" i="4"/>
  <c r="Y194" i="4" s="1"/>
  <c r="Y178" i="4"/>
  <c r="AG34" i="4"/>
  <c r="AK34" i="4"/>
  <c r="AH34" i="4"/>
  <c r="AI34" i="4"/>
  <c r="AF34" i="4"/>
  <c r="AJ34" i="4"/>
  <c r="AC34" i="4"/>
  <c r="AB34" i="4"/>
  <c r="AA34" i="4"/>
  <c r="AE34" i="4"/>
  <c r="Z34" i="4"/>
  <c r="AD34" i="4"/>
  <c r="AG38" i="4"/>
  <c r="AK38" i="4"/>
  <c r="AH38" i="4"/>
  <c r="AI38" i="4"/>
  <c r="AF38" i="4"/>
  <c r="AJ38" i="4"/>
  <c r="AC38" i="4"/>
  <c r="AB38" i="4"/>
  <c r="AA38" i="4"/>
  <c r="AE38" i="4"/>
  <c r="Z38" i="4"/>
  <c r="AD38" i="4"/>
  <c r="X499" i="4"/>
  <c r="Y499" i="4" s="1"/>
  <c r="X483" i="4"/>
  <c r="Y483" i="4" s="1"/>
  <c r="X53" i="4"/>
  <c r="Y53" i="4" s="1"/>
  <c r="AF224" i="4"/>
  <c r="AJ224" i="4"/>
  <c r="AI224" i="4"/>
  <c r="AH224" i="4"/>
  <c r="AG224" i="4"/>
  <c r="AK224" i="4"/>
  <c r="Z224" i="4"/>
  <c r="AL224" i="4" s="1"/>
  <c r="AR224" i="4" s="1"/>
  <c r="AD224" i="4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C208" i="4"/>
  <c r="AB208" i="4"/>
  <c r="AA208" i="4"/>
  <c r="AE208" i="4"/>
  <c r="Z192" i="4"/>
  <c r="AD192" i="4"/>
  <c r="AC192" i="4"/>
  <c r="AO192" i="4" s="1"/>
  <c r="AB192" i="4"/>
  <c r="AA192" i="4"/>
  <c r="AE192" i="4"/>
  <c r="AU192" i="4"/>
  <c r="Z176" i="4"/>
  <c r="AD176" i="4"/>
  <c r="AC176" i="4"/>
  <c r="AB176" i="4"/>
  <c r="AA176" i="4"/>
  <c r="AM176" i="4" s="1"/>
  <c r="AS176" i="4" s="1"/>
  <c r="AE176" i="4"/>
  <c r="Z160" i="4"/>
  <c r="AD160" i="4"/>
  <c r="AP160" i="4" s="1"/>
  <c r="AV160" i="4" s="1"/>
  <c r="AC160" i="4"/>
  <c r="AB160" i="4"/>
  <c r="AA160" i="4"/>
  <c r="AM160" i="4" s="1"/>
  <c r="AS160" i="4" s="1"/>
  <c r="AE160" i="4"/>
  <c r="AB136" i="4"/>
  <c r="AA136" i="4"/>
  <c r="AE136" i="4"/>
  <c r="AQ136" i="4" s="1"/>
  <c r="AW136" i="4" s="1"/>
  <c r="AD136" i="4"/>
  <c r="AP136" i="4" s="1"/>
  <c r="AV136" i="4" s="1"/>
  <c r="AC136" i="4"/>
  <c r="AO136" i="4" s="1"/>
  <c r="AU136" i="4" s="1"/>
  <c r="Z136" i="4"/>
  <c r="AB120" i="4"/>
  <c r="AA120" i="4"/>
  <c r="AE120" i="4"/>
  <c r="Z120" i="4"/>
  <c r="AD120" i="4"/>
  <c r="AC120" i="4"/>
  <c r="AB59" i="4"/>
  <c r="AA59" i="4"/>
  <c r="AE59" i="4"/>
  <c r="AD59" i="4"/>
  <c r="AP59" i="4" s="1"/>
  <c r="AV59" i="4" s="1"/>
  <c r="AC59" i="4"/>
  <c r="AO59" i="4" s="1"/>
  <c r="AU59" i="4" s="1"/>
  <c r="Z59" i="4"/>
  <c r="AL59" i="4" s="1"/>
  <c r="AR59" i="4" s="1"/>
  <c r="AC88" i="4"/>
  <c r="AB88" i="4"/>
  <c r="AN88" i="4" s="1"/>
  <c r="AT88" i="4" s="1"/>
  <c r="AE88" i="4"/>
  <c r="AQ88" i="4" s="1"/>
  <c r="AW88" i="4" s="1"/>
  <c r="Z88" i="4"/>
  <c r="AA88" i="4"/>
  <c r="AD88" i="4"/>
  <c r="AP88" i="4" s="1"/>
  <c r="AV88" i="4" s="1"/>
  <c r="AB80" i="4"/>
  <c r="Z80" i="4"/>
  <c r="AD80" i="4"/>
  <c r="AC72" i="4"/>
  <c r="AB72" i="4"/>
  <c r="AN72" i="4" s="1"/>
  <c r="AT72" i="4" s="1"/>
  <c r="AE72" i="4"/>
  <c r="Z72" i="4"/>
  <c r="AA72" i="4"/>
  <c r="AD72" i="4"/>
  <c r="AP72" i="4" s="1"/>
  <c r="AV72" i="4" s="1"/>
  <c r="AQ486" i="4"/>
  <c r="AW486" i="4" s="1"/>
  <c r="AQ402" i="4"/>
  <c r="AW402" i="4" s="1"/>
  <c r="AN205" i="4"/>
  <c r="AT205" i="4" s="1"/>
  <c r="AN143" i="4"/>
  <c r="AT143" i="4" s="1"/>
  <c r="AP506" i="4"/>
  <c r="AV506" i="4" s="1"/>
  <c r="AP470" i="4"/>
  <c r="AV470" i="4" s="1"/>
  <c r="AP454" i="4"/>
  <c r="AV454" i="4" s="1"/>
  <c r="AP438" i="4"/>
  <c r="AV438" i="4" s="1"/>
  <c r="AN225" i="4"/>
  <c r="AT225" i="4" s="1"/>
  <c r="AN201" i="4"/>
  <c r="AT201" i="4" s="1"/>
  <c r="AN181" i="4"/>
  <c r="AT181" i="4" s="1"/>
  <c r="W635" i="4"/>
  <c r="W619" i="4"/>
  <c r="W603" i="4"/>
  <c r="X603" i="4" s="1"/>
  <c r="W587" i="4"/>
  <c r="W595" i="4"/>
  <c r="W579" i="4"/>
  <c r="X579" i="4" s="1"/>
  <c r="W563" i="4"/>
  <c r="X563" i="4" s="1"/>
  <c r="W322" i="4"/>
  <c r="W306" i="4"/>
  <c r="W290" i="4"/>
  <c r="W274" i="4"/>
  <c r="W258" i="4"/>
  <c r="W202" i="4"/>
  <c r="W186" i="4"/>
  <c r="W170" i="4"/>
  <c r="AJ15" i="4"/>
  <c r="W495" i="4"/>
  <c r="W487" i="4"/>
  <c r="W479" i="4"/>
  <c r="W471" i="4"/>
  <c r="W463" i="4"/>
  <c r="AK354" i="4"/>
  <c r="AJ354" i="4"/>
  <c r="AK338" i="4"/>
  <c r="AJ338" i="4"/>
  <c r="AK226" i="4"/>
  <c r="AK218" i="4"/>
  <c r="AJ218" i="4"/>
  <c r="AK350" i="4"/>
  <c r="AH342" i="4"/>
  <c r="AH222" i="4"/>
  <c r="AK214" i="4"/>
  <c r="AJ102" i="4"/>
  <c r="AI102" i="4"/>
  <c r="AK102" i="4"/>
  <c r="AK94" i="4"/>
  <c r="AJ90" i="4"/>
  <c r="AI90" i="4"/>
  <c r="AK90" i="4"/>
  <c r="AJ86" i="4"/>
  <c r="AJ82" i="4"/>
  <c r="AI82" i="4"/>
  <c r="AK82" i="4"/>
  <c r="AK78" i="4"/>
  <c r="AJ74" i="4"/>
  <c r="AI74" i="4"/>
  <c r="AK74" i="4"/>
  <c r="AJ70" i="4"/>
  <c r="AI15" i="4"/>
  <c r="AK15" i="4"/>
  <c r="AH15" i="4"/>
  <c r="AF395" i="4"/>
  <c r="AG387" i="4"/>
  <c r="AF387" i="4"/>
  <c r="AG507" i="4"/>
  <c r="AG55" i="4"/>
  <c r="AI55" i="4"/>
  <c r="AF55" i="4"/>
  <c r="AF47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Y508" i="4"/>
  <c r="X508" i="4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X492" i="4"/>
  <c r="Y492" i="4" s="1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917" i="4"/>
  <c r="AB917" i="4"/>
  <c r="AD917" i="4"/>
  <c r="AA917" i="4"/>
  <c r="AE917" i="4"/>
  <c r="AC917" i="4"/>
  <c r="AD901" i="4"/>
  <c r="Z885" i="4"/>
  <c r="AB885" i="4"/>
  <c r="AD885" i="4"/>
  <c r="AA885" i="4"/>
  <c r="AE885" i="4"/>
  <c r="AC885" i="4"/>
  <c r="Z853" i="4"/>
  <c r="AB853" i="4"/>
  <c r="AD853" i="4"/>
  <c r="AA853" i="4"/>
  <c r="AE853" i="4"/>
  <c r="AC853" i="4"/>
  <c r="AD845" i="4"/>
  <c r="Z829" i="4"/>
  <c r="AB829" i="4"/>
  <c r="AD829" i="4"/>
  <c r="AA829" i="4"/>
  <c r="AE829" i="4"/>
  <c r="AC829" i="4"/>
  <c r="Z797" i="4"/>
  <c r="AB797" i="4"/>
  <c r="AD797" i="4"/>
  <c r="AA797" i="4"/>
  <c r="AE797" i="4"/>
  <c r="AC797" i="4"/>
  <c r="AD781" i="4"/>
  <c r="Z765" i="4"/>
  <c r="AB765" i="4"/>
  <c r="AD765" i="4"/>
  <c r="AA765" i="4"/>
  <c r="AE765" i="4"/>
  <c r="AC765" i="4"/>
  <c r="Z749" i="4"/>
  <c r="Z733" i="4"/>
  <c r="AB733" i="4"/>
  <c r="AD733" i="4"/>
  <c r="AA733" i="4"/>
  <c r="AE733" i="4"/>
  <c r="AC733" i="4"/>
  <c r="AD717" i="4"/>
  <c r="Z701" i="4"/>
  <c r="AB701" i="4"/>
  <c r="AD701" i="4"/>
  <c r="AA701" i="4"/>
  <c r="AE701" i="4"/>
  <c r="AC701" i="4"/>
  <c r="AE677" i="4"/>
  <c r="Z661" i="4"/>
  <c r="AB661" i="4"/>
  <c r="AD661" i="4"/>
  <c r="AA661" i="4"/>
  <c r="AE661" i="4"/>
  <c r="AC661" i="4"/>
  <c r="AD645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Z753" i="4"/>
  <c r="AB753" i="4"/>
  <c r="AD753" i="4"/>
  <c r="AA753" i="4"/>
  <c r="AE753" i="4"/>
  <c r="AC753" i="4"/>
  <c r="Z737" i="4"/>
  <c r="AB737" i="4"/>
  <c r="AD737" i="4"/>
  <c r="AA737" i="4"/>
  <c r="AE737" i="4"/>
  <c r="AC737" i="4"/>
  <c r="Z729" i="4"/>
  <c r="AB729" i="4"/>
  <c r="AD729" i="4"/>
  <c r="AA729" i="4"/>
  <c r="AE729" i="4"/>
  <c r="AC729" i="4"/>
  <c r="Z721" i="4"/>
  <c r="AB721" i="4"/>
  <c r="AD721" i="4"/>
  <c r="AA721" i="4"/>
  <c r="AE721" i="4"/>
  <c r="AC721" i="4"/>
  <c r="AD713" i="4"/>
  <c r="Z705" i="4"/>
  <c r="AB705" i="4"/>
  <c r="AD705" i="4"/>
  <c r="AA705" i="4"/>
  <c r="AE705" i="4"/>
  <c r="AC705" i="4"/>
  <c r="Z697" i="4"/>
  <c r="AB697" i="4"/>
  <c r="AD697" i="4"/>
  <c r="AA697" i="4"/>
  <c r="AE697" i="4"/>
  <c r="AC697" i="4"/>
  <c r="Z689" i="4"/>
  <c r="AB689" i="4"/>
  <c r="AD689" i="4"/>
  <c r="AA689" i="4"/>
  <c r="AE689" i="4"/>
  <c r="AC689" i="4"/>
  <c r="Z673" i="4"/>
  <c r="AB673" i="4"/>
  <c r="AD673" i="4"/>
  <c r="AA673" i="4"/>
  <c r="AE673" i="4"/>
  <c r="AC673" i="4"/>
  <c r="Z665" i="4"/>
  <c r="AB665" i="4"/>
  <c r="AD665" i="4"/>
  <c r="AA665" i="4"/>
  <c r="AE665" i="4"/>
  <c r="AC665" i="4"/>
  <c r="Z657" i="4"/>
  <c r="AE657" i="4"/>
  <c r="Z649" i="4"/>
  <c r="AB649" i="4"/>
  <c r="AD649" i="4"/>
  <c r="AA649" i="4"/>
  <c r="AE649" i="4"/>
  <c r="AC649" i="4"/>
  <c r="Z641" i="4"/>
  <c r="AB641" i="4"/>
  <c r="AD641" i="4"/>
  <c r="AA641" i="4"/>
  <c r="AE641" i="4"/>
  <c r="AC641" i="4"/>
  <c r="Z633" i="4"/>
  <c r="AB633" i="4"/>
  <c r="AD633" i="4"/>
  <c r="AA633" i="4"/>
  <c r="AE633" i="4"/>
  <c r="AC633" i="4"/>
  <c r="Z617" i="4"/>
  <c r="AB617" i="4"/>
  <c r="AD617" i="4"/>
  <c r="AA617" i="4"/>
  <c r="AE617" i="4"/>
  <c r="AC617" i="4"/>
  <c r="Z609" i="4"/>
  <c r="AB609" i="4"/>
  <c r="AD609" i="4"/>
  <c r="AA609" i="4"/>
  <c r="AE609" i="4"/>
  <c r="AC609" i="4"/>
  <c r="Z585" i="4"/>
  <c r="AB585" i="4"/>
  <c r="AD585" i="4"/>
  <c r="AA585" i="4"/>
  <c r="AE585" i="4"/>
  <c r="AC585" i="4"/>
  <c r="Z577" i="4"/>
  <c r="AB577" i="4"/>
  <c r="AD577" i="4"/>
  <c r="AA577" i="4"/>
  <c r="AE577" i="4"/>
  <c r="AC577" i="4"/>
  <c r="Z569" i="4"/>
  <c r="AB569" i="4"/>
  <c r="AD569" i="4"/>
  <c r="AA569" i="4"/>
  <c r="AE569" i="4"/>
  <c r="AC569" i="4"/>
  <c r="Z561" i="4"/>
  <c r="AB561" i="4"/>
  <c r="AD561" i="4"/>
  <c r="AA561" i="4"/>
  <c r="AE561" i="4"/>
  <c r="AC561" i="4"/>
  <c r="Z550" i="4"/>
  <c r="AB550" i="4"/>
  <c r="AD550" i="4"/>
  <c r="AA550" i="4"/>
  <c r="AE550" i="4"/>
  <c r="AC550" i="4"/>
  <c r="Z518" i="4"/>
  <c r="AB518" i="4"/>
  <c r="AD518" i="4"/>
  <c r="AA518" i="4"/>
  <c r="AE518" i="4"/>
  <c r="AC518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X541" i="4"/>
  <c r="Y541" i="4" s="1"/>
  <c r="X972" i="4"/>
  <c r="Y972" i="4" s="1"/>
  <c r="X956" i="4"/>
  <c r="Y956" i="4" s="1"/>
  <c r="X940" i="4"/>
  <c r="Y940" i="4" s="1"/>
  <c r="X924" i="4"/>
  <c r="Y924" i="4" s="1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X920" i="4"/>
  <c r="Y920" i="4" s="1"/>
  <c r="X912" i="4"/>
  <c r="X904" i="4"/>
  <c r="X896" i="4"/>
  <c r="X888" i="4"/>
  <c r="X880" i="4"/>
  <c r="X872" i="4"/>
  <c r="X864" i="4"/>
  <c r="X856" i="4"/>
  <c r="X848" i="4"/>
  <c r="X840" i="4"/>
  <c r="X832" i="4"/>
  <c r="X822" i="4"/>
  <c r="X814" i="4"/>
  <c r="X806" i="4"/>
  <c r="X798" i="4"/>
  <c r="X790" i="4"/>
  <c r="X782" i="4"/>
  <c r="X774" i="4"/>
  <c r="X766" i="4"/>
  <c r="X758" i="4"/>
  <c r="X750" i="4"/>
  <c r="X742" i="4"/>
  <c r="X734" i="4"/>
  <c r="X726" i="4"/>
  <c r="X718" i="4"/>
  <c r="X710" i="4"/>
  <c r="X702" i="4"/>
  <c r="X694" i="4"/>
  <c r="X686" i="4"/>
  <c r="X678" i="4"/>
  <c r="X670" i="4"/>
  <c r="X662" i="4"/>
  <c r="X654" i="4"/>
  <c r="X646" i="4"/>
  <c r="X638" i="4"/>
  <c r="X630" i="4"/>
  <c r="X622" i="4"/>
  <c r="X614" i="4"/>
  <c r="X606" i="4"/>
  <c r="X598" i="4"/>
  <c r="X590" i="4"/>
  <c r="X582" i="4"/>
  <c r="X574" i="4"/>
  <c r="X566" i="4"/>
  <c r="X558" i="4"/>
  <c r="X968" i="4"/>
  <c r="X936" i="4"/>
  <c r="X376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51" i="4"/>
  <c r="Y551" i="4" s="1"/>
  <c r="X519" i="4"/>
  <c r="Y519" i="4" s="1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Y380" i="4"/>
  <c r="AG380" i="4" s="1"/>
  <c r="X2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Z909" i="4"/>
  <c r="AD909" i="4"/>
  <c r="AT909" i="4"/>
  <c r="AA909" i="4"/>
  <c r="AC909" i="4"/>
  <c r="AS909" i="4"/>
  <c r="Z893" i="4"/>
  <c r="AB893" i="4"/>
  <c r="AD893" i="4"/>
  <c r="AA893" i="4"/>
  <c r="AE893" i="4"/>
  <c r="AC893" i="4"/>
  <c r="Z877" i="4"/>
  <c r="AD877" i="4"/>
  <c r="AT877" i="4"/>
  <c r="AA877" i="4"/>
  <c r="AU877" i="4"/>
  <c r="AS877" i="4"/>
  <c r="AS861" i="4"/>
  <c r="Z837" i="4"/>
  <c r="AD837" i="4"/>
  <c r="AT837" i="4"/>
  <c r="AA837" i="4"/>
  <c r="AC837" i="4"/>
  <c r="AS837" i="4"/>
  <c r="Z821" i="4"/>
  <c r="AB821" i="4"/>
  <c r="AD821" i="4"/>
  <c r="AA821" i="4"/>
  <c r="AE821" i="4"/>
  <c r="AC821" i="4"/>
  <c r="AS821" i="4"/>
  <c r="AB805" i="4"/>
  <c r="AT805" i="4"/>
  <c r="AE805" i="4"/>
  <c r="AS805" i="4"/>
  <c r="AS789" i="4"/>
  <c r="Z773" i="4"/>
  <c r="AD773" i="4"/>
  <c r="AT773" i="4"/>
  <c r="AA773" i="4"/>
  <c r="AC773" i="4"/>
  <c r="AS773" i="4"/>
  <c r="Z757" i="4"/>
  <c r="AB757" i="4"/>
  <c r="AD757" i="4"/>
  <c r="AA757" i="4"/>
  <c r="AE757" i="4"/>
  <c r="AC757" i="4"/>
  <c r="AS757" i="4"/>
  <c r="AB741" i="4"/>
  <c r="AT741" i="4"/>
  <c r="AE741" i="4"/>
  <c r="AS741" i="4"/>
  <c r="AB709" i="4"/>
  <c r="AT709" i="4"/>
  <c r="AE709" i="4"/>
  <c r="AU709" i="4"/>
  <c r="AC709" i="4"/>
  <c r="AS709" i="4"/>
  <c r="Z693" i="4"/>
  <c r="AB693" i="4"/>
  <c r="AD693" i="4"/>
  <c r="AA693" i="4"/>
  <c r="AE693" i="4"/>
  <c r="AC693" i="4"/>
  <c r="AS693" i="4"/>
  <c r="AB685" i="4"/>
  <c r="AT685" i="4"/>
  <c r="AE685" i="4"/>
  <c r="AS685" i="4"/>
  <c r="AD669" i="4"/>
  <c r="AB653" i="4"/>
  <c r="AT653" i="4"/>
  <c r="AE653" i="4"/>
  <c r="AU653" i="4"/>
  <c r="AC653" i="4"/>
  <c r="AS653" i="4"/>
  <c r="Z637" i="4"/>
  <c r="AB637" i="4"/>
  <c r="AD637" i="4"/>
  <c r="AA637" i="4"/>
  <c r="AE637" i="4"/>
  <c r="AC637" i="4"/>
  <c r="AS637" i="4"/>
  <c r="AB621" i="4"/>
  <c r="AE621" i="4"/>
  <c r="AB589" i="4"/>
  <c r="AE589" i="4"/>
  <c r="AC589" i="4"/>
  <c r="Z573" i="4"/>
  <c r="AB573" i="4"/>
  <c r="AD573" i="4"/>
  <c r="AA573" i="4"/>
  <c r="AE573" i="4"/>
  <c r="AC573" i="4"/>
  <c r="AB557" i="4"/>
  <c r="AE557" i="4"/>
  <c r="Z967" i="4"/>
  <c r="AB959" i="4"/>
  <c r="AT959" i="4"/>
  <c r="AA959" i="4"/>
  <c r="Z947" i="4"/>
  <c r="AB947" i="4"/>
  <c r="AD947" i="4"/>
  <c r="AC947" i="4"/>
  <c r="AA947" i="4"/>
  <c r="AE947" i="4"/>
  <c r="AU947" i="4"/>
  <c r="AB939" i="4"/>
  <c r="AT939" i="4"/>
  <c r="AA939" i="4"/>
  <c r="AE931" i="4"/>
  <c r="Z927" i="4"/>
  <c r="AL927" i="4" s="1"/>
  <c r="AR927" i="4" s="1"/>
  <c r="AB927" i="4"/>
  <c r="AD927" i="4"/>
  <c r="AP927" i="4" s="1"/>
  <c r="AT927" i="4"/>
  <c r="AV927" i="4"/>
  <c r="AC927" i="4"/>
  <c r="AA927" i="4"/>
  <c r="AM927" i="4" s="1"/>
  <c r="AS927" i="4" s="1"/>
  <c r="AE927" i="4"/>
  <c r="Z151" i="4"/>
  <c r="AB151" i="4"/>
  <c r="AN151" i="4" s="1"/>
  <c r="AT151" i="4" s="1"/>
  <c r="AD151" i="4"/>
  <c r="AP151" i="4" s="1"/>
  <c r="AV151" i="4" s="1"/>
  <c r="AC151" i="4"/>
  <c r="AA151" i="4"/>
  <c r="AM151" i="4" s="1"/>
  <c r="AS151" i="4" s="1"/>
  <c r="AE151" i="4"/>
  <c r="AQ151" i="4" s="1"/>
  <c r="AW151" i="4" s="1"/>
  <c r="Z107" i="4"/>
  <c r="AD107" i="4"/>
  <c r="AA107" i="4"/>
  <c r="Z99" i="4"/>
  <c r="AL99" i="4" s="1"/>
  <c r="AR99" i="4" s="1"/>
  <c r="AB99" i="4"/>
  <c r="AD99" i="4"/>
  <c r="AP99" i="4" s="1"/>
  <c r="AV99" i="4" s="1"/>
  <c r="AA99" i="4"/>
  <c r="AM99" i="4" s="1"/>
  <c r="AS99" i="4" s="1"/>
  <c r="AC99" i="4"/>
  <c r="AO99" i="4" s="1"/>
  <c r="AU99" i="4" s="1"/>
  <c r="AE99" i="4"/>
  <c r="Z91" i="4"/>
  <c r="AB91" i="4"/>
  <c r="AD91" i="4"/>
  <c r="AA91" i="4"/>
  <c r="AC91" i="4"/>
  <c r="AE91" i="4"/>
  <c r="Z83" i="4"/>
  <c r="AL83" i="4" s="1"/>
  <c r="AR83" i="4" s="1"/>
  <c r="AB83" i="4"/>
  <c r="AD83" i="4"/>
  <c r="AP83" i="4" s="1"/>
  <c r="AV83" i="4" s="1"/>
  <c r="AA83" i="4"/>
  <c r="AM83" i="4" s="1"/>
  <c r="AS83" i="4" s="1"/>
  <c r="AC83" i="4"/>
  <c r="AE83" i="4"/>
  <c r="AD75" i="4"/>
  <c r="Z65" i="4"/>
  <c r="AL65" i="4" s="1"/>
  <c r="AR65" i="4" s="1"/>
  <c r="AB65" i="4"/>
  <c r="AN65" i="4" s="1"/>
  <c r="AT65" i="4" s="1"/>
  <c r="AD65" i="4"/>
  <c r="AP65" i="4" s="1"/>
  <c r="AV65" i="4" s="1"/>
  <c r="AA65" i="4"/>
  <c r="AM65" i="4" s="1"/>
  <c r="AS65" i="4" s="1"/>
  <c r="AC65" i="4"/>
  <c r="AO65" i="4" s="1"/>
  <c r="AU65" i="4" s="1"/>
  <c r="AE65" i="4"/>
  <c r="Z19" i="4"/>
  <c r="AB19" i="4"/>
  <c r="AD19" i="4"/>
  <c r="AA19" i="4"/>
  <c r="AE19" i="4"/>
  <c r="AC19" i="4"/>
  <c r="Y907" i="4"/>
  <c r="AH907" i="4" s="1"/>
  <c r="X899" i="4"/>
  <c r="Y899" i="4"/>
  <c r="Y891" i="4"/>
  <c r="AF891" i="4" s="1"/>
  <c r="Y875" i="4"/>
  <c r="AF875" i="4" s="1"/>
  <c r="X867" i="4"/>
  <c r="Y867" i="4" s="1"/>
  <c r="Y859" i="4"/>
  <c r="AF859" i="4" s="1"/>
  <c r="Y843" i="4"/>
  <c r="AF843" i="4" s="1"/>
  <c r="X835" i="4"/>
  <c r="Y835" i="4"/>
  <c r="Y827" i="4"/>
  <c r="AH827" i="4" s="1"/>
  <c r="X819" i="4"/>
  <c r="Y811" i="4"/>
  <c r="AH811" i="4" s="1"/>
  <c r="X803" i="4"/>
  <c r="Y803" i="4" s="1"/>
  <c r="Y795" i="4"/>
  <c r="AH795" i="4" s="1"/>
  <c r="X787" i="4"/>
  <c r="Y779" i="4"/>
  <c r="AH779" i="4" s="1"/>
  <c r="X771" i="4"/>
  <c r="Y771" i="4"/>
  <c r="Y763" i="4"/>
  <c r="AF763" i="4" s="1"/>
  <c r="Y747" i="4"/>
  <c r="AF747" i="4" s="1"/>
  <c r="X739" i="4"/>
  <c r="Y739" i="4" s="1"/>
  <c r="Y731" i="4"/>
  <c r="AF731" i="4" s="1"/>
  <c r="Y715" i="4"/>
  <c r="AF715" i="4" s="1"/>
  <c r="X707" i="4"/>
  <c r="Y707" i="4"/>
  <c r="Y699" i="4"/>
  <c r="AH699" i="4" s="1"/>
  <c r="Y683" i="4"/>
  <c r="AH683" i="4" s="1"/>
  <c r="X675" i="4"/>
  <c r="Y675" i="4" s="1"/>
  <c r="Y667" i="4"/>
  <c r="AH667" i="4" s="1"/>
  <c r="Y651" i="4"/>
  <c r="AH651" i="4" s="1"/>
  <c r="X639" i="4"/>
  <c r="Y639" i="4"/>
  <c r="Y623" i="4"/>
  <c r="AF623" i="4" s="1"/>
  <c r="Y591" i="4"/>
  <c r="AF591" i="4" s="1"/>
  <c r="X575" i="4"/>
  <c r="Y575" i="4" s="1"/>
  <c r="Y559" i="4"/>
  <c r="AF559" i="4" s="1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Y987" i="4"/>
  <c r="AF987" i="4" s="1"/>
  <c r="X979" i="4"/>
  <c r="Y979" i="4"/>
  <c r="Y647" i="4"/>
  <c r="AH647" i="4" s="1"/>
  <c r="X627" i="4"/>
  <c r="Y611" i="4"/>
  <c r="AH611" i="4" s="1"/>
  <c r="X595" i="4"/>
  <c r="Y595" i="4" s="1"/>
  <c r="Z1001" i="4"/>
  <c r="AL1001" i="4" s="1"/>
  <c r="AR1001" i="4" s="1"/>
  <c r="AB1001" i="4"/>
  <c r="AN1001" i="4" s="1"/>
  <c r="AD1001" i="4"/>
  <c r="AP1001" i="4" s="1"/>
  <c r="AT1001" i="4"/>
  <c r="AV1001" i="4"/>
  <c r="AA1001" i="4"/>
  <c r="AE1001" i="4"/>
  <c r="AQ1001" i="4" s="1"/>
  <c r="AW1001" i="4" s="1"/>
  <c r="AC1001" i="4"/>
  <c r="AO1001" i="4" s="1"/>
  <c r="AU1001" i="4" s="1"/>
  <c r="AS1001" i="4"/>
  <c r="AT985" i="4"/>
  <c r="AV985" i="4"/>
  <c r="AS985" i="4"/>
  <c r="AW985" i="4"/>
  <c r="AB973" i="4"/>
  <c r="AT973" i="4"/>
  <c r="AA973" i="4"/>
  <c r="AC973" i="4"/>
  <c r="AP42" i="4"/>
  <c r="AV42" i="4" s="1"/>
  <c r="AO42" i="4"/>
  <c r="AU42" i="4" s="1"/>
  <c r="AP502" i="4"/>
  <c r="AV502" i="4" s="1"/>
  <c r="AL502" i="4"/>
  <c r="AR502" i="4" s="1"/>
  <c r="AP478" i="4"/>
  <c r="AV478" i="4" s="1"/>
  <c r="AL478" i="4"/>
  <c r="AR478" i="4" s="1"/>
  <c r="AP217" i="4"/>
  <c r="AV217" i="4" s="1"/>
  <c r="AL217" i="4"/>
  <c r="AR217" i="4" s="1"/>
  <c r="AP165" i="4"/>
  <c r="AV165" i="4" s="1"/>
  <c r="AL165" i="4"/>
  <c r="AR165" i="4" s="1"/>
  <c r="AN104" i="4"/>
  <c r="AT104" i="4" s="1"/>
  <c r="AP104" i="4"/>
  <c r="AV104" i="4" s="1"/>
  <c r="AO104" i="4"/>
  <c r="AU104" i="4" s="1"/>
  <c r="AP131" i="4"/>
  <c r="AV131" i="4" s="1"/>
  <c r="AL131" i="4"/>
  <c r="AR131" i="4" s="1"/>
  <c r="AO969" i="4"/>
  <c r="AU969" i="4" s="1"/>
  <c r="AO945" i="4"/>
  <c r="AU945" i="4" s="1"/>
  <c r="AM937" i="4"/>
  <c r="AS937" i="4" s="1"/>
  <c r="AO929" i="4"/>
  <c r="AU929" i="4" s="1"/>
  <c r="AO538" i="4"/>
  <c r="AU538" i="4" s="1"/>
  <c r="AO377" i="4"/>
  <c r="AU377" i="4" s="1"/>
  <c r="AM369" i="4"/>
  <c r="AS369" i="4" s="1"/>
  <c r="AO241" i="4"/>
  <c r="AU241" i="4" s="1"/>
  <c r="AP229" i="4"/>
  <c r="AV229" i="4" s="1"/>
  <c r="AL229" i="4"/>
  <c r="AR229" i="4" s="1"/>
  <c r="AP209" i="4"/>
  <c r="AV209" i="4" s="1"/>
  <c r="AL209" i="4"/>
  <c r="AR209" i="4" s="1"/>
  <c r="AP185" i="4"/>
  <c r="AV185" i="4" s="1"/>
  <c r="AL185" i="4"/>
  <c r="AR185" i="4" s="1"/>
  <c r="AP161" i="4"/>
  <c r="AV161" i="4" s="1"/>
  <c r="AL161" i="4"/>
  <c r="AR161" i="4" s="1"/>
  <c r="AO105" i="4"/>
  <c r="AU105" i="4" s="1"/>
  <c r="AQ43" i="4"/>
  <c r="AW43" i="4" s="1"/>
  <c r="AP498" i="4"/>
  <c r="AV498" i="4" s="1"/>
  <c r="AL498" i="4"/>
  <c r="AR498" i="4" s="1"/>
  <c r="AO486" i="4"/>
  <c r="AU486" i="4" s="1"/>
  <c r="AP414" i="4"/>
  <c r="AV414" i="4" s="1"/>
  <c r="AL414" i="4"/>
  <c r="AR414" i="4" s="1"/>
  <c r="AO402" i="4"/>
  <c r="AU402" i="4" s="1"/>
  <c r="AP394" i="4"/>
  <c r="AV394" i="4" s="1"/>
  <c r="AL394" i="4"/>
  <c r="AR394" i="4" s="1"/>
  <c r="AO233" i="4"/>
  <c r="AU233" i="4" s="1"/>
  <c r="AP205" i="4"/>
  <c r="AV205" i="4" s="1"/>
  <c r="AL205" i="4"/>
  <c r="AR205" i="4" s="1"/>
  <c r="AP143" i="4"/>
  <c r="AV143" i="4" s="1"/>
  <c r="AL143" i="4"/>
  <c r="AR143" i="4" s="1"/>
  <c r="AO135" i="4"/>
  <c r="AU135" i="4" s="1"/>
  <c r="AQ510" i="4"/>
  <c r="AW510" i="4" s="1"/>
  <c r="AM510" i="4"/>
  <c r="AS510" i="4" s="1"/>
  <c r="AQ482" i="4"/>
  <c r="AW482" i="4" s="1"/>
  <c r="AM482" i="4"/>
  <c r="AS482" i="4" s="1"/>
  <c r="AN470" i="4"/>
  <c r="AT470" i="4" s="1"/>
  <c r="AQ462" i="4"/>
  <c r="AW462" i="4" s="1"/>
  <c r="AM462" i="4"/>
  <c r="AS462" i="4" s="1"/>
  <c r="AN454" i="4"/>
  <c r="AT454" i="4" s="1"/>
  <c r="AQ446" i="4"/>
  <c r="AW446" i="4" s="1"/>
  <c r="AM446" i="4"/>
  <c r="AS446" i="4" s="1"/>
  <c r="AN438" i="4"/>
  <c r="AT438" i="4" s="1"/>
  <c r="AP225" i="4"/>
  <c r="AV225" i="4" s="1"/>
  <c r="AL225" i="4"/>
  <c r="AR225" i="4" s="1"/>
  <c r="AO213" i="4"/>
  <c r="AU213" i="4" s="1"/>
  <c r="AP201" i="4"/>
  <c r="AV201" i="4" s="1"/>
  <c r="AL201" i="4"/>
  <c r="AR201" i="4" s="1"/>
  <c r="AO189" i="4"/>
  <c r="AU189" i="4" s="1"/>
  <c r="AP181" i="4"/>
  <c r="AV181" i="4" s="1"/>
  <c r="AL181" i="4"/>
  <c r="AR181" i="4" s="1"/>
  <c r="AO169" i="4"/>
  <c r="AU169" i="4" s="1"/>
  <c r="W240" i="4"/>
  <c r="AK917" i="4"/>
  <c r="AJ917" i="4"/>
  <c r="AF917" i="4"/>
  <c r="AK901" i="4"/>
  <c r="AJ901" i="4"/>
  <c r="AF901" i="4"/>
  <c r="AK885" i="4"/>
  <c r="AJ885" i="4"/>
  <c r="AF885" i="4"/>
  <c r="AK869" i="4"/>
  <c r="AK853" i="4"/>
  <c r="AJ853" i="4"/>
  <c r="AF853" i="4"/>
  <c r="AK845" i="4"/>
  <c r="AJ845" i="4"/>
  <c r="AF845" i="4"/>
  <c r="AK829" i="4"/>
  <c r="AJ829" i="4"/>
  <c r="AF829" i="4"/>
  <c r="AK813" i="4"/>
  <c r="AK797" i="4"/>
  <c r="AJ797" i="4"/>
  <c r="AF797" i="4"/>
  <c r="AK781" i="4"/>
  <c r="AJ781" i="4"/>
  <c r="AF781" i="4"/>
  <c r="AK765" i="4"/>
  <c r="AJ765" i="4"/>
  <c r="AF765" i="4"/>
  <c r="AK749" i="4"/>
  <c r="AK733" i="4"/>
  <c r="AJ733" i="4"/>
  <c r="AF733" i="4"/>
  <c r="AK717" i="4"/>
  <c r="AJ717" i="4"/>
  <c r="AF717" i="4"/>
  <c r="AK701" i="4"/>
  <c r="AJ701" i="4"/>
  <c r="AF701" i="4"/>
  <c r="AK677" i="4"/>
  <c r="AK661" i="4"/>
  <c r="AJ661" i="4"/>
  <c r="AF661" i="4"/>
  <c r="AK645" i="4"/>
  <c r="AJ645" i="4"/>
  <c r="AF645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G753" i="4"/>
  <c r="AI753" i="4"/>
  <c r="AH753" i="4"/>
  <c r="AG737" i="4"/>
  <c r="AI737" i="4"/>
  <c r="AH737" i="4"/>
  <c r="AG729" i="4"/>
  <c r="AI729" i="4"/>
  <c r="AH729" i="4"/>
  <c r="AG721" i="4"/>
  <c r="AI721" i="4"/>
  <c r="AH721" i="4"/>
  <c r="AG705" i="4"/>
  <c r="AI705" i="4"/>
  <c r="AH705" i="4"/>
  <c r="AG697" i="4"/>
  <c r="AI697" i="4"/>
  <c r="AH697" i="4"/>
  <c r="AG689" i="4"/>
  <c r="AI689" i="4"/>
  <c r="AH689" i="4"/>
  <c r="AG673" i="4"/>
  <c r="AI673" i="4"/>
  <c r="AH673" i="4"/>
  <c r="AG665" i="4"/>
  <c r="AI665" i="4"/>
  <c r="AH665" i="4"/>
  <c r="AG649" i="4"/>
  <c r="AI649" i="4"/>
  <c r="AH649" i="4"/>
  <c r="AG641" i="4"/>
  <c r="AI641" i="4"/>
  <c r="AH641" i="4"/>
  <c r="AG633" i="4"/>
  <c r="AI633" i="4"/>
  <c r="AH633" i="4"/>
  <c r="AG617" i="4"/>
  <c r="AI617" i="4"/>
  <c r="AH617" i="4"/>
  <c r="AG609" i="4"/>
  <c r="AI609" i="4"/>
  <c r="AH609" i="4"/>
  <c r="AG585" i="4"/>
  <c r="AI585" i="4"/>
  <c r="AH585" i="4"/>
  <c r="AG577" i="4"/>
  <c r="AI577" i="4"/>
  <c r="AH577" i="4"/>
  <c r="AG569" i="4"/>
  <c r="AI569" i="4"/>
  <c r="AH569" i="4"/>
  <c r="AG561" i="4"/>
  <c r="AI561" i="4"/>
  <c r="AH561" i="4"/>
  <c r="AG550" i="4"/>
  <c r="AI550" i="4"/>
  <c r="AH550" i="4"/>
  <c r="AG518" i="4"/>
  <c r="AI518" i="4"/>
  <c r="AH518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N62" i="4"/>
  <c r="AT62" i="4" s="1"/>
  <c r="AO552" i="4"/>
  <c r="AU552" i="4" s="1"/>
  <c r="AM536" i="4"/>
  <c r="AS536" i="4" s="1"/>
  <c r="AN536" i="4"/>
  <c r="AT536" i="4" s="1"/>
  <c r="AO520" i="4"/>
  <c r="AU520" i="4" s="1"/>
  <c r="AO965" i="4"/>
  <c r="AU965" i="4" s="1"/>
  <c r="AN965" i="4"/>
  <c r="AT965" i="4" s="1"/>
  <c r="AM957" i="4"/>
  <c r="AS957" i="4" s="1"/>
  <c r="AO949" i="4"/>
  <c r="AU949" i="4" s="1"/>
  <c r="AN949" i="4"/>
  <c r="AT949" i="4" s="1"/>
  <c r="AO933" i="4"/>
  <c r="AU933" i="4" s="1"/>
  <c r="AN933" i="4"/>
  <c r="AT933" i="4" s="1"/>
  <c r="AM925" i="4"/>
  <c r="AS925" i="4" s="1"/>
  <c r="AO530" i="4"/>
  <c r="AU530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74" i="4"/>
  <c r="AU474" i="4" s="1"/>
  <c r="AP466" i="4"/>
  <c r="AV466" i="4" s="1"/>
  <c r="AL466" i="4"/>
  <c r="AR466" i="4" s="1"/>
  <c r="AO458" i="4"/>
  <c r="AU458" i="4" s="1"/>
  <c r="AO442" i="4"/>
  <c r="AU442" i="4" s="1"/>
  <c r="AP434" i="4"/>
  <c r="AV434" i="4" s="1"/>
  <c r="AL434" i="4"/>
  <c r="AR434" i="4" s="1"/>
  <c r="AO426" i="4"/>
  <c r="AU426" i="4" s="1"/>
  <c r="AP418" i="4"/>
  <c r="AV418" i="4" s="1"/>
  <c r="AL418" i="4"/>
  <c r="AR418" i="4" s="1"/>
  <c r="AO398" i="4"/>
  <c r="AU39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Q37" i="4"/>
  <c r="AW37" i="4" s="1"/>
  <c r="AM37" i="4"/>
  <c r="AS37" i="4" s="1"/>
  <c r="AO130" i="4"/>
  <c r="AU130" i="4" s="1"/>
  <c r="AL130" i="4"/>
  <c r="AR130" i="4" s="1"/>
  <c r="AO114" i="4"/>
  <c r="AU114" i="4" s="1"/>
  <c r="X349" i="4"/>
  <c r="X285" i="4"/>
  <c r="X476" i="4"/>
  <c r="X412" i="4"/>
  <c r="X315" i="4"/>
  <c r="X251" i="4"/>
  <c r="X183" i="4"/>
  <c r="X133" i="4"/>
  <c r="X372" i="4"/>
  <c r="X244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635" i="4"/>
  <c r="X619" i="4"/>
  <c r="X587" i="4"/>
  <c r="AH380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Z997" i="4"/>
  <c r="AB997" i="4"/>
  <c r="AD997" i="4"/>
  <c r="AA997" i="4"/>
  <c r="AE997" i="4"/>
  <c r="AC997" i="4"/>
  <c r="Z993" i="4"/>
  <c r="AB993" i="4"/>
  <c r="AE993" i="4"/>
  <c r="AC993" i="4"/>
  <c r="Z989" i="4"/>
  <c r="AB989" i="4"/>
  <c r="AD989" i="4"/>
  <c r="AA989" i="4"/>
  <c r="AE989" i="4"/>
  <c r="AC989" i="4"/>
  <c r="Z981" i="4"/>
  <c r="AB981" i="4"/>
  <c r="AD981" i="4"/>
  <c r="AA981" i="4"/>
  <c r="AE981" i="4"/>
  <c r="AC981" i="4"/>
  <c r="Z977" i="4"/>
  <c r="AB977" i="4"/>
  <c r="AD977" i="4"/>
  <c r="AA977" i="4"/>
  <c r="AE977" i="4"/>
  <c r="AC977" i="4"/>
  <c r="AA382" i="4"/>
  <c r="AC382" i="4"/>
  <c r="AB382" i="4"/>
  <c r="AD382" i="4"/>
  <c r="AJ382" i="4"/>
  <c r="AG382" i="4"/>
  <c r="AA1000" i="4"/>
  <c r="AC1000" i="4"/>
  <c r="AE1000" i="4"/>
  <c r="AB1000" i="4"/>
  <c r="AD1000" i="4"/>
  <c r="Z1000" i="4"/>
  <c r="AA996" i="4"/>
  <c r="AC996" i="4"/>
  <c r="AE996" i="4"/>
  <c r="AB996" i="4"/>
  <c r="AD996" i="4"/>
  <c r="Z996" i="4"/>
  <c r="AA992" i="4"/>
  <c r="AC992" i="4"/>
  <c r="AE992" i="4"/>
  <c r="AB992" i="4"/>
  <c r="AD992" i="4"/>
  <c r="Z992" i="4"/>
  <c r="AE988" i="4"/>
  <c r="AB988" i="4"/>
  <c r="AA984" i="4"/>
  <c r="AC984" i="4"/>
  <c r="AE984" i="4"/>
  <c r="AB984" i="4"/>
  <c r="AD984" i="4"/>
  <c r="Z984" i="4"/>
  <c r="AA980" i="4"/>
  <c r="AC980" i="4"/>
  <c r="AE980" i="4"/>
  <c r="AB980" i="4"/>
  <c r="AD980" i="4"/>
  <c r="Z980" i="4"/>
  <c r="AA976" i="4"/>
  <c r="AC976" i="4"/>
  <c r="AE976" i="4"/>
  <c r="AB976" i="4"/>
  <c r="AD976" i="4"/>
  <c r="Z976" i="4"/>
  <c r="AE553" i="4"/>
  <c r="AB553" i="4"/>
  <c r="AA537" i="4"/>
  <c r="AC537" i="4"/>
  <c r="AE537" i="4"/>
  <c r="AB537" i="4"/>
  <c r="AD537" i="4"/>
  <c r="Z537" i="4"/>
  <c r="AA521" i="4"/>
  <c r="AC521" i="4"/>
  <c r="AE521" i="4"/>
  <c r="AB521" i="4"/>
  <c r="AD521" i="4"/>
  <c r="Z521" i="4"/>
  <c r="AA966" i="4"/>
  <c r="AC966" i="4"/>
  <c r="AE966" i="4"/>
  <c r="Z966" i="4"/>
  <c r="AD966" i="4"/>
  <c r="AB966" i="4"/>
  <c r="AE958" i="4"/>
  <c r="Z958" i="4"/>
  <c r="AB958" i="4"/>
  <c r="AA950" i="4"/>
  <c r="AC950" i="4"/>
  <c r="AE950" i="4"/>
  <c r="Z950" i="4"/>
  <c r="AD950" i="4"/>
  <c r="AB950" i="4"/>
  <c r="AA938" i="4"/>
  <c r="AC938" i="4"/>
  <c r="AE938" i="4"/>
  <c r="Z938" i="4"/>
  <c r="AD938" i="4"/>
  <c r="AB938" i="4"/>
  <c r="AA930" i="4"/>
  <c r="AC930" i="4"/>
  <c r="AE930" i="4"/>
  <c r="Z930" i="4"/>
  <c r="AD930" i="4"/>
  <c r="AB930" i="4"/>
  <c r="AA555" i="4"/>
  <c r="AC555" i="4"/>
  <c r="AE555" i="4"/>
  <c r="AB555" i="4"/>
  <c r="AD555" i="4"/>
  <c r="Z555" i="4"/>
  <c r="AA531" i="4"/>
  <c r="AC531" i="4"/>
  <c r="AE531" i="4"/>
  <c r="AB531" i="4"/>
  <c r="AD531" i="4"/>
  <c r="Z531" i="4"/>
  <c r="AA378" i="4"/>
  <c r="AC378" i="4"/>
  <c r="AE378" i="4"/>
  <c r="Z378" i="4"/>
  <c r="AD378" i="4"/>
  <c r="AB378" i="4"/>
  <c r="AA370" i="4"/>
  <c r="AE370" i="4"/>
  <c r="AD370" i="4"/>
  <c r="AA362" i="4"/>
  <c r="AC362" i="4"/>
  <c r="AE362" i="4"/>
  <c r="Z362" i="4"/>
  <c r="AD362" i="4"/>
  <c r="AB362" i="4"/>
  <c r="AA358" i="4"/>
  <c r="AE358" i="4"/>
  <c r="AD358" i="4"/>
  <c r="AA246" i="4"/>
  <c r="AC246" i="4"/>
  <c r="AE246" i="4"/>
  <c r="Z246" i="4"/>
  <c r="AD246" i="4"/>
  <c r="AB246" i="4"/>
  <c r="AC242" i="4"/>
  <c r="AB242" i="4"/>
  <c r="AA238" i="4"/>
  <c r="AC238" i="4"/>
  <c r="AE238" i="4"/>
  <c r="Z238" i="4"/>
  <c r="AD238" i="4"/>
  <c r="AB238" i="4"/>
  <c r="Z234" i="4"/>
  <c r="AA152" i="4"/>
  <c r="AC152" i="4"/>
  <c r="AE152" i="4"/>
  <c r="Z152" i="4"/>
  <c r="AD152" i="4"/>
  <c r="AB152" i="4"/>
  <c r="AA148" i="4"/>
  <c r="AC148" i="4"/>
  <c r="AE148" i="4"/>
  <c r="Z148" i="4"/>
  <c r="AD148" i="4"/>
  <c r="AB148" i="4"/>
  <c r="AA110" i="4"/>
  <c r="AC110" i="4"/>
  <c r="AE110" i="4"/>
  <c r="Z110" i="4"/>
  <c r="AD110" i="4"/>
  <c r="AB110" i="4"/>
  <c r="AA106" i="4"/>
  <c r="AC106" i="4"/>
  <c r="AE106" i="4"/>
  <c r="Z106" i="4"/>
  <c r="AD106" i="4"/>
  <c r="AB106" i="4"/>
  <c r="AF907" i="4"/>
  <c r="AK907" i="4"/>
  <c r="AI891" i="4"/>
  <c r="AI859" i="4"/>
  <c r="AF827" i="4"/>
  <c r="AK827" i="4"/>
  <c r="AJ811" i="4"/>
  <c r="AF795" i="4"/>
  <c r="AK795" i="4"/>
  <c r="AJ779" i="4"/>
  <c r="AH771" i="4"/>
  <c r="AH747" i="4"/>
  <c r="AG747" i="4"/>
  <c r="AI715" i="4"/>
  <c r="AJ699" i="4"/>
  <c r="AF683" i="4"/>
  <c r="AK683" i="4"/>
  <c r="AJ667" i="4"/>
  <c r="AF651" i="4"/>
  <c r="AK651" i="4"/>
  <c r="AH623" i="4"/>
  <c r="AG623" i="4"/>
  <c r="AH559" i="4"/>
  <c r="AG559" i="4"/>
  <c r="AA157" i="4"/>
  <c r="AC157" i="4"/>
  <c r="AE157" i="4"/>
  <c r="Z157" i="4"/>
  <c r="AB157" i="4"/>
  <c r="AD157" i="4"/>
  <c r="AI157" i="4"/>
  <c r="AF157" i="4"/>
  <c r="AJ157" i="4"/>
  <c r="AG157" i="4"/>
  <c r="AK157" i="4"/>
  <c r="AH157" i="4"/>
  <c r="AA127" i="4"/>
  <c r="AC127" i="4"/>
  <c r="AE127" i="4"/>
  <c r="Z127" i="4"/>
  <c r="AB127" i="4"/>
  <c r="AD127" i="4"/>
  <c r="AI127" i="4"/>
  <c r="AF127" i="4"/>
  <c r="AJ127" i="4"/>
  <c r="AG127" i="4"/>
  <c r="AK127" i="4"/>
  <c r="AH127" i="4"/>
  <c r="AF647" i="4"/>
  <c r="AK647" i="4"/>
  <c r="AJ611" i="4"/>
  <c r="AA422" i="4"/>
  <c r="AC422" i="4"/>
  <c r="AE422" i="4"/>
  <c r="Z422" i="4"/>
  <c r="AB422" i="4"/>
  <c r="AD422" i="4"/>
  <c r="AG422" i="4"/>
  <c r="AK422" i="4"/>
  <c r="AH422" i="4"/>
  <c r="AI422" i="4"/>
  <c r="AF422" i="4"/>
  <c r="AJ422" i="4"/>
  <c r="AA386" i="4"/>
  <c r="AE386" i="4"/>
  <c r="AB386" i="4"/>
  <c r="AG386" i="4"/>
  <c r="AH386" i="4"/>
  <c r="AF386" i="4"/>
  <c r="AA236" i="4"/>
  <c r="AC236" i="4"/>
  <c r="AE236" i="4"/>
  <c r="Z236" i="4"/>
  <c r="AD236" i="4"/>
  <c r="AB236" i="4"/>
  <c r="AL42" i="4"/>
  <c r="AR42" i="4" s="1"/>
  <c r="AN42" i="4"/>
  <c r="AT42" i="4" s="1"/>
  <c r="AQ42" i="4"/>
  <c r="AW42" i="4" s="1"/>
  <c r="AM42" i="4"/>
  <c r="AS42" i="4" s="1"/>
  <c r="AP494" i="4"/>
  <c r="AV494" i="4" s="1"/>
  <c r="AL494" i="4"/>
  <c r="AR494" i="4" s="1"/>
  <c r="AP406" i="4"/>
  <c r="AV406" i="4" s="1"/>
  <c r="AL406" i="4"/>
  <c r="AR406" i="4" s="1"/>
  <c r="AP197" i="4"/>
  <c r="AV197" i="4" s="1"/>
  <c r="AL197" i="4"/>
  <c r="AR197" i="4" s="1"/>
  <c r="AL104" i="4"/>
  <c r="AR104" i="4" s="1"/>
  <c r="AQ104" i="4"/>
  <c r="AW104" i="4" s="1"/>
  <c r="AM104" i="4"/>
  <c r="AS104" i="4" s="1"/>
  <c r="AP147" i="4"/>
  <c r="AV147" i="4" s="1"/>
  <c r="AL147" i="4"/>
  <c r="AR147" i="4" s="1"/>
  <c r="AP139" i="4"/>
  <c r="AV139" i="4" s="1"/>
  <c r="AL139" i="4"/>
  <c r="AR139" i="4" s="1"/>
  <c r="AP123" i="4"/>
  <c r="AV123" i="4" s="1"/>
  <c r="AL123" i="4"/>
  <c r="AR123" i="4" s="1"/>
  <c r="AM969" i="4"/>
  <c r="AS969" i="4" s="1"/>
  <c r="AM945" i="4"/>
  <c r="AS945" i="4" s="1"/>
  <c r="AO937" i="4"/>
  <c r="AU937" i="4" s="1"/>
  <c r="AM929" i="4"/>
  <c r="AS929" i="4" s="1"/>
  <c r="AM538" i="4"/>
  <c r="AS538" i="4" s="1"/>
  <c r="AM377" i="4"/>
  <c r="AS377" i="4" s="1"/>
  <c r="AO369" i="4"/>
  <c r="AU369" i="4" s="1"/>
  <c r="AM241" i="4"/>
  <c r="AS241" i="4" s="1"/>
  <c r="AP221" i="4"/>
  <c r="AV221" i="4" s="1"/>
  <c r="AL221" i="4"/>
  <c r="AR221" i="4" s="1"/>
  <c r="AP193" i="4"/>
  <c r="AV193" i="4" s="1"/>
  <c r="AL193" i="4"/>
  <c r="AR193" i="4" s="1"/>
  <c r="AL173" i="4"/>
  <c r="AR173" i="4" s="1"/>
  <c r="AM105" i="4"/>
  <c r="AS105" i="4" s="1"/>
  <c r="AO43" i="4"/>
  <c r="AU43" i="4" s="1"/>
  <c r="AO498" i="4"/>
  <c r="AU498" i="4" s="1"/>
  <c r="AP486" i="4"/>
  <c r="AV486" i="4" s="1"/>
  <c r="AL486" i="4"/>
  <c r="AR486" i="4" s="1"/>
  <c r="AO414" i="4"/>
  <c r="AU414" i="4" s="1"/>
  <c r="AP402" i="4"/>
  <c r="AV402" i="4" s="1"/>
  <c r="AL402" i="4"/>
  <c r="AR402" i="4" s="1"/>
  <c r="AO394" i="4"/>
  <c r="AU394" i="4" s="1"/>
  <c r="AN233" i="4"/>
  <c r="AT233" i="4" s="1"/>
  <c r="AQ233" i="4"/>
  <c r="AW233" i="4" s="1"/>
  <c r="AO205" i="4"/>
  <c r="AU205" i="4" s="1"/>
  <c r="AN63" i="4"/>
  <c r="AT63" i="4" s="1"/>
  <c r="AQ63" i="4"/>
  <c r="AW63" i="4" s="1"/>
  <c r="AM63" i="4"/>
  <c r="AS63" i="4" s="1"/>
  <c r="AO143" i="4"/>
  <c r="AU143" i="4" s="1"/>
  <c r="AP135" i="4"/>
  <c r="AV135" i="4" s="1"/>
  <c r="AL135" i="4"/>
  <c r="AR135" i="4" s="1"/>
  <c r="AN510" i="4"/>
  <c r="AT510" i="4" s="1"/>
  <c r="AM506" i="4"/>
  <c r="AS506" i="4" s="1"/>
  <c r="AN482" i="4"/>
  <c r="AT482" i="4" s="1"/>
  <c r="AQ470" i="4"/>
  <c r="AW470" i="4" s="1"/>
  <c r="AM470" i="4"/>
  <c r="AS470" i="4" s="1"/>
  <c r="AN462" i="4"/>
  <c r="AT462" i="4" s="1"/>
  <c r="AQ454" i="4"/>
  <c r="AW454" i="4" s="1"/>
  <c r="AM454" i="4"/>
  <c r="AS454" i="4" s="1"/>
  <c r="AN446" i="4"/>
  <c r="AT446" i="4" s="1"/>
  <c r="AQ438" i="4"/>
  <c r="AW438" i="4" s="1"/>
  <c r="AM438" i="4"/>
  <c r="AS438" i="4" s="1"/>
  <c r="AO225" i="4"/>
  <c r="AU225" i="4" s="1"/>
  <c r="AP213" i="4"/>
  <c r="AV213" i="4" s="1"/>
  <c r="AL213" i="4"/>
  <c r="AR213" i="4" s="1"/>
  <c r="AP189" i="4"/>
  <c r="AV189" i="4" s="1"/>
  <c r="AL189" i="4"/>
  <c r="AR189" i="4" s="1"/>
  <c r="AO181" i="4"/>
  <c r="AU181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917" i="4"/>
  <c r="AI917" i="4"/>
  <c r="AH917" i="4"/>
  <c r="AG901" i="4"/>
  <c r="AI901" i="4"/>
  <c r="AH901" i="4"/>
  <c r="AG885" i="4"/>
  <c r="AI885" i="4"/>
  <c r="AH885" i="4"/>
  <c r="AG869" i="4"/>
  <c r="AI869" i="4"/>
  <c r="AH869" i="4"/>
  <c r="AG853" i="4"/>
  <c r="AI853" i="4"/>
  <c r="AH853" i="4"/>
  <c r="AG845" i="4"/>
  <c r="AI845" i="4"/>
  <c r="AH845" i="4"/>
  <c r="AG829" i="4"/>
  <c r="AI829" i="4"/>
  <c r="AH829" i="4"/>
  <c r="AG813" i="4"/>
  <c r="AI813" i="4"/>
  <c r="AH813" i="4"/>
  <c r="AG797" i="4"/>
  <c r="AI797" i="4"/>
  <c r="AH797" i="4"/>
  <c r="AG781" i="4"/>
  <c r="AI781" i="4"/>
  <c r="AH781" i="4"/>
  <c r="AG765" i="4"/>
  <c r="AI765" i="4"/>
  <c r="AH765" i="4"/>
  <c r="AG749" i="4"/>
  <c r="AI749" i="4"/>
  <c r="AH749" i="4"/>
  <c r="AG733" i="4"/>
  <c r="AI733" i="4"/>
  <c r="AH733" i="4"/>
  <c r="AG717" i="4"/>
  <c r="AI717" i="4"/>
  <c r="AH717" i="4"/>
  <c r="AG701" i="4"/>
  <c r="AI701" i="4"/>
  <c r="AH701" i="4"/>
  <c r="AG677" i="4"/>
  <c r="AI677" i="4"/>
  <c r="AH677" i="4"/>
  <c r="AG661" i="4"/>
  <c r="AI661" i="4"/>
  <c r="AH661" i="4"/>
  <c r="AG645" i="4"/>
  <c r="AI645" i="4"/>
  <c r="AH645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53" i="4"/>
  <c r="AJ753" i="4"/>
  <c r="AF753" i="4"/>
  <c r="AK745" i="4"/>
  <c r="AJ745" i="4"/>
  <c r="AK737" i="4"/>
  <c r="AJ737" i="4"/>
  <c r="AF737" i="4"/>
  <c r="AK729" i="4"/>
  <c r="AJ729" i="4"/>
  <c r="AF729" i="4"/>
  <c r="AK721" i="4"/>
  <c r="AJ721" i="4"/>
  <c r="AF721" i="4"/>
  <c r="AK713" i="4"/>
  <c r="AJ713" i="4"/>
  <c r="AK705" i="4"/>
  <c r="AJ705" i="4"/>
  <c r="AF705" i="4"/>
  <c r="AK697" i="4"/>
  <c r="AJ697" i="4"/>
  <c r="AF697" i="4"/>
  <c r="AK689" i="4"/>
  <c r="AJ689" i="4"/>
  <c r="AF689" i="4"/>
  <c r="AK681" i="4"/>
  <c r="AJ681" i="4"/>
  <c r="AK673" i="4"/>
  <c r="AJ673" i="4"/>
  <c r="AF673" i="4"/>
  <c r="AK665" i="4"/>
  <c r="AJ665" i="4"/>
  <c r="AF665" i="4"/>
  <c r="AK657" i="4"/>
  <c r="AJ657" i="4"/>
  <c r="AF657" i="4"/>
  <c r="AK649" i="4"/>
  <c r="AJ649" i="4"/>
  <c r="AF649" i="4"/>
  <c r="AK641" i="4"/>
  <c r="AJ641" i="4"/>
  <c r="AF641" i="4"/>
  <c r="AK633" i="4"/>
  <c r="AJ633" i="4"/>
  <c r="AF633" i="4"/>
  <c r="AK617" i="4"/>
  <c r="AJ617" i="4"/>
  <c r="AF617" i="4"/>
  <c r="AK609" i="4"/>
  <c r="AJ609" i="4"/>
  <c r="AF609" i="4"/>
  <c r="AK585" i="4"/>
  <c r="AJ585" i="4"/>
  <c r="AF585" i="4"/>
  <c r="AK577" i="4"/>
  <c r="AJ577" i="4"/>
  <c r="AF577" i="4"/>
  <c r="AK569" i="4"/>
  <c r="AJ569" i="4"/>
  <c r="AF569" i="4"/>
  <c r="AK561" i="4"/>
  <c r="AJ561" i="4"/>
  <c r="AF561" i="4"/>
  <c r="AK550" i="4"/>
  <c r="AJ550" i="4"/>
  <c r="AF550" i="4"/>
  <c r="AK518" i="4"/>
  <c r="AJ518" i="4"/>
  <c r="AF518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O62" i="4"/>
  <c r="AU62" i="4" s="1"/>
  <c r="AQ62" i="4"/>
  <c r="AW62" i="4" s="1"/>
  <c r="AM552" i="4"/>
  <c r="AS552" i="4" s="1"/>
  <c r="AN552" i="4"/>
  <c r="AT552" i="4" s="1"/>
  <c r="AO536" i="4"/>
  <c r="AU536" i="4" s="1"/>
  <c r="AM520" i="4"/>
  <c r="AS520" i="4" s="1"/>
  <c r="AN520" i="4"/>
  <c r="AT520" i="4" s="1"/>
  <c r="AM965" i="4"/>
  <c r="AS965" i="4" s="1"/>
  <c r="AO957" i="4"/>
  <c r="AU957" i="4" s="1"/>
  <c r="AN957" i="4"/>
  <c r="AT957" i="4" s="1"/>
  <c r="AM949" i="4"/>
  <c r="AS949" i="4" s="1"/>
  <c r="AM933" i="4"/>
  <c r="AS933" i="4" s="1"/>
  <c r="AO925" i="4"/>
  <c r="AU925" i="4" s="1"/>
  <c r="AN925" i="4"/>
  <c r="AT925" i="4" s="1"/>
  <c r="AM530" i="4"/>
  <c r="AS530" i="4" s="1"/>
  <c r="AN530" i="4"/>
  <c r="AT530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74" i="4"/>
  <c r="AV474" i="4" s="1"/>
  <c r="AL474" i="4"/>
  <c r="AR474" i="4" s="1"/>
  <c r="AO466" i="4"/>
  <c r="AU466" i="4" s="1"/>
  <c r="AP458" i="4"/>
  <c r="AV458" i="4" s="1"/>
  <c r="AL458" i="4"/>
  <c r="AR458" i="4" s="1"/>
  <c r="AP442" i="4"/>
  <c r="AV442" i="4" s="1"/>
  <c r="AL442" i="4"/>
  <c r="AR442" i="4" s="1"/>
  <c r="AO434" i="4"/>
  <c r="AU434" i="4" s="1"/>
  <c r="AP426" i="4"/>
  <c r="AV426" i="4" s="1"/>
  <c r="AL426" i="4"/>
  <c r="AR426" i="4" s="1"/>
  <c r="AO418" i="4"/>
  <c r="AU418" i="4" s="1"/>
  <c r="AP398" i="4"/>
  <c r="AV398" i="4" s="1"/>
  <c r="AL398" i="4"/>
  <c r="AR39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O37" i="4"/>
  <c r="AU37" i="4" s="1"/>
  <c r="AP37" i="4"/>
  <c r="AV37" i="4" s="1"/>
  <c r="AL37" i="4"/>
  <c r="AR37" i="4" s="1"/>
  <c r="AQ130" i="4"/>
  <c r="AW130" i="4" s="1"/>
  <c r="AM130" i="4"/>
  <c r="AS130" i="4" s="1"/>
  <c r="AN130" i="4"/>
  <c r="AT130" i="4" s="1"/>
  <c r="AQ114" i="4"/>
  <c r="AW114" i="4" s="1"/>
  <c r="AM114" i="4"/>
  <c r="AS114" i="4" s="1"/>
  <c r="AN114" i="4"/>
  <c r="AT114" i="4" s="1"/>
  <c r="W154" i="4"/>
  <c r="J7" i="3"/>
  <c r="K7" i="3"/>
  <c r="D8" i="3"/>
  <c r="Z601" i="4" l="1"/>
  <c r="AD601" i="4"/>
  <c r="AE601" i="4"/>
  <c r="AI601" i="4"/>
  <c r="AB601" i="4"/>
  <c r="AA601" i="4"/>
  <c r="AC601" i="4"/>
  <c r="AG601" i="4"/>
  <c r="AH601" i="4"/>
  <c r="AK601" i="4"/>
  <c r="AF601" i="4"/>
  <c r="AJ601" i="4"/>
  <c r="Z625" i="4"/>
  <c r="AK625" i="4"/>
  <c r="Z540" i="4"/>
  <c r="AD540" i="4"/>
  <c r="AE540" i="4"/>
  <c r="AI540" i="4"/>
  <c r="AB540" i="4"/>
  <c r="AA540" i="4"/>
  <c r="AC540" i="4"/>
  <c r="AG540" i="4"/>
  <c r="AH540" i="4"/>
  <c r="AK540" i="4"/>
  <c r="AF540" i="4"/>
  <c r="AJ540" i="4"/>
  <c r="Z593" i="4"/>
  <c r="AD593" i="4"/>
  <c r="AE593" i="4"/>
  <c r="AG593" i="4"/>
  <c r="AH593" i="4"/>
  <c r="AB593" i="4"/>
  <c r="AA593" i="4"/>
  <c r="AC593" i="4"/>
  <c r="AI593" i="4"/>
  <c r="AJ593" i="4"/>
  <c r="AK593" i="4"/>
  <c r="AF593" i="4"/>
  <c r="Z524" i="4"/>
  <c r="AD524" i="4"/>
  <c r="AE524" i="4"/>
  <c r="AG524" i="4"/>
  <c r="AH524" i="4"/>
  <c r="AB524" i="4"/>
  <c r="AA524" i="4"/>
  <c r="AC524" i="4"/>
  <c r="AI524" i="4"/>
  <c r="AJ524" i="4"/>
  <c r="AK524" i="4"/>
  <c r="AF524" i="4"/>
  <c r="Z534" i="4"/>
  <c r="AK534" i="4"/>
  <c r="AG542" i="4"/>
  <c r="AB542" i="4"/>
  <c r="AA542" i="4"/>
  <c r="AC542" i="4"/>
  <c r="AJ542" i="4"/>
  <c r="AF542" i="4"/>
  <c r="AK542" i="4"/>
  <c r="AH542" i="4"/>
  <c r="AI542" i="4"/>
  <c r="Z542" i="4"/>
  <c r="AD542" i="4"/>
  <c r="AE542" i="4"/>
  <c r="AQ542" i="4" s="1"/>
  <c r="AW542" i="4" s="1"/>
  <c r="AG485" i="4"/>
  <c r="Y493" i="4"/>
  <c r="AL450" i="4"/>
  <c r="AR450" i="4" s="1"/>
  <c r="D450" i="4" s="1"/>
  <c r="H450" i="4" s="1"/>
  <c r="K451" i="2" s="1"/>
  <c r="AJ386" i="4"/>
  <c r="AI386" i="4"/>
  <c r="AK386" i="4"/>
  <c r="AD386" i="4"/>
  <c r="Z386" i="4"/>
  <c r="AB358" i="4"/>
  <c r="Z358" i="4"/>
  <c r="AB370" i="4"/>
  <c r="Z370" i="4"/>
  <c r="AF380" i="4"/>
  <c r="AI387" i="4"/>
  <c r="AK387" i="4"/>
  <c r="G462" i="4"/>
  <c r="AC450" i="4"/>
  <c r="Z450" i="4"/>
  <c r="AA450" i="4"/>
  <c r="AC256" i="4"/>
  <c r="AH256" i="4"/>
  <c r="AB272" i="4"/>
  <c r="AD272" i="4"/>
  <c r="AH931" i="4"/>
  <c r="AD931" i="4"/>
  <c r="AC931" i="4"/>
  <c r="Z931" i="4"/>
  <c r="AA931" i="4"/>
  <c r="AH967" i="4"/>
  <c r="AB967" i="4"/>
  <c r="AE967" i="4"/>
  <c r="AD967" i="4"/>
  <c r="AC967" i="4"/>
  <c r="AH605" i="4"/>
  <c r="Z605" i="4"/>
  <c r="AE605" i="4"/>
  <c r="AB605" i="4"/>
  <c r="AC605" i="4"/>
  <c r="AD605" i="4"/>
  <c r="AH669" i="4"/>
  <c r="AA669" i="4"/>
  <c r="Z669" i="4"/>
  <c r="AE669" i="4"/>
  <c r="AB669" i="4"/>
  <c r="AC669" i="4"/>
  <c r="AH725" i="4"/>
  <c r="AD725" i="4"/>
  <c r="AA725" i="4"/>
  <c r="Z725" i="4"/>
  <c r="AE725" i="4"/>
  <c r="AH789" i="4"/>
  <c r="AD789" i="4"/>
  <c r="AA789" i="4"/>
  <c r="Z789" i="4"/>
  <c r="AE789" i="4"/>
  <c r="AH861" i="4"/>
  <c r="AD861" i="4"/>
  <c r="AA861" i="4"/>
  <c r="Z861" i="4"/>
  <c r="AE861" i="4"/>
  <c r="AA681" i="4"/>
  <c r="AI681" i="4"/>
  <c r="Z681" i="4"/>
  <c r="AE681" i="4"/>
  <c r="AH681" i="4"/>
  <c r="AB681" i="4"/>
  <c r="AC681" i="4"/>
  <c r="AG526" i="4"/>
  <c r="AC526" i="4"/>
  <c r="AF526" i="4"/>
  <c r="AH526" i="4"/>
  <c r="AI526" i="4"/>
  <c r="Z526" i="4"/>
  <c r="AK526" i="4"/>
  <c r="AB526" i="4"/>
  <c r="AN526" i="4" s="1"/>
  <c r="AT526" i="4" s="1"/>
  <c r="AA526" i="4"/>
  <c r="AM526" i="4" s="1"/>
  <c r="AS526" i="4" s="1"/>
  <c r="AB534" i="4"/>
  <c r="AC534" i="4"/>
  <c r="AG534" i="4"/>
  <c r="AD534" i="4"/>
  <c r="AI534" i="4"/>
  <c r="AA534" i="4"/>
  <c r="AH534" i="4"/>
  <c r="AF985" i="4"/>
  <c r="Z985" i="4"/>
  <c r="AK985" i="4"/>
  <c r="AG985" i="4"/>
  <c r="AB985" i="4"/>
  <c r="AA985" i="4"/>
  <c r="AJ985" i="4"/>
  <c r="AI985" i="4"/>
  <c r="AD985" i="4"/>
  <c r="AP985" i="4" s="1"/>
  <c r="AE985" i="4"/>
  <c r="AA713" i="4"/>
  <c r="AI713" i="4"/>
  <c r="Z713" i="4"/>
  <c r="AE713" i="4"/>
  <c r="AH713" i="4"/>
  <c r="AB713" i="4"/>
  <c r="AC713" i="4"/>
  <c r="AB625" i="4"/>
  <c r="AC625" i="4"/>
  <c r="AG625" i="4"/>
  <c r="AD625" i="4"/>
  <c r="AI625" i="4"/>
  <c r="AA625" i="4"/>
  <c r="AH625" i="4"/>
  <c r="AA745" i="4"/>
  <c r="AI745" i="4"/>
  <c r="Z745" i="4"/>
  <c r="AE745" i="4"/>
  <c r="AH745" i="4"/>
  <c r="AB745" i="4"/>
  <c r="AC745" i="4"/>
  <c r="AG681" i="4"/>
  <c r="AG745" i="4"/>
  <c r="AC985" i="4"/>
  <c r="AB931" i="4"/>
  <c r="AD681" i="4"/>
  <c r="AI328" i="4"/>
  <c r="AO328" i="4" s="1"/>
  <c r="AU328" i="4" s="1"/>
  <c r="AF534" i="4"/>
  <c r="AF625" i="4"/>
  <c r="AD526" i="4"/>
  <c r="AA605" i="4"/>
  <c r="AC725" i="4"/>
  <c r="AC789" i="4"/>
  <c r="AC861" i="4"/>
  <c r="AI380" i="4"/>
  <c r="AJ380" i="4"/>
  <c r="AK380" i="4"/>
  <c r="AD47" i="4"/>
  <c r="AH47" i="4"/>
  <c r="AA395" i="4"/>
  <c r="AH395" i="4"/>
  <c r="AE78" i="4"/>
  <c r="AG78" i="4"/>
  <c r="AE94" i="4"/>
  <c r="AD94" i="4"/>
  <c r="AG94" i="4"/>
  <c r="AD230" i="4"/>
  <c r="AJ230" i="4"/>
  <c r="AF230" i="4"/>
  <c r="AH212" i="4"/>
  <c r="Z212" i="4"/>
  <c r="AI264" i="4"/>
  <c r="AF264" i="4"/>
  <c r="AJ296" i="4"/>
  <c r="Z296" i="4"/>
  <c r="AE210" i="4"/>
  <c r="AA210" i="4"/>
  <c r="AG210" i="4"/>
  <c r="AJ210" i="4"/>
  <c r="AD346" i="4"/>
  <c r="AJ346" i="4"/>
  <c r="AP346" i="4" s="1"/>
  <c r="AV346" i="4" s="1"/>
  <c r="AA346" i="4"/>
  <c r="AG346" i="4"/>
  <c r="AM346" i="4" s="1"/>
  <c r="AS346" i="4" s="1"/>
  <c r="AA958" i="4"/>
  <c r="AD958" i="4"/>
  <c r="AC958" i="4"/>
  <c r="AA553" i="4"/>
  <c r="AD553" i="4"/>
  <c r="AC553" i="4"/>
  <c r="Z553" i="4"/>
  <c r="AA988" i="4"/>
  <c r="AD988" i="4"/>
  <c r="AC988" i="4"/>
  <c r="Z988" i="4"/>
  <c r="AE382" i="4"/>
  <c r="AI382" i="4"/>
  <c r="AK382" i="4"/>
  <c r="Z382" i="4"/>
  <c r="AF382" i="4"/>
  <c r="AH382" i="4"/>
  <c r="AN382" i="4" s="1"/>
  <c r="AT382" i="4" s="1"/>
  <c r="AD993" i="4"/>
  <c r="AA993" i="4"/>
  <c r="AD677" i="4"/>
  <c r="AJ677" i="4"/>
  <c r="AF677" i="4"/>
  <c r="Z677" i="4"/>
  <c r="AD749" i="4"/>
  <c r="AE749" i="4"/>
  <c r="AJ749" i="4"/>
  <c r="AF749" i="4"/>
  <c r="AD813" i="4"/>
  <c r="Z813" i="4"/>
  <c r="AJ813" i="4"/>
  <c r="AE813" i="4"/>
  <c r="AF813" i="4"/>
  <c r="AD869" i="4"/>
  <c r="AJ869" i="4"/>
  <c r="Z869" i="4"/>
  <c r="AF869" i="4"/>
  <c r="AE869" i="4"/>
  <c r="F506" i="4"/>
  <c r="J506" i="4" s="1"/>
  <c r="M507" i="2" s="1"/>
  <c r="E506" i="4"/>
  <c r="I506" i="4" s="1"/>
  <c r="L507" i="2" s="1"/>
  <c r="Z146" i="4"/>
  <c r="AH146" i="4"/>
  <c r="AB657" i="4"/>
  <c r="AC657" i="4"/>
  <c r="AG657" i="4"/>
  <c r="AD657" i="4"/>
  <c r="AI657" i="4"/>
  <c r="AA657" i="4"/>
  <c r="AH657" i="4"/>
  <c r="AJ534" i="4"/>
  <c r="AJ625" i="4"/>
  <c r="AF681" i="4"/>
  <c r="AF713" i="4"/>
  <c r="AF745" i="4"/>
  <c r="AI875" i="4"/>
  <c r="AG713" i="4"/>
  <c r="AE526" i="4"/>
  <c r="AQ526" i="4" s="1"/>
  <c r="AW526" i="4" s="1"/>
  <c r="AA967" i="4"/>
  <c r="AB725" i="4"/>
  <c r="AB789" i="4"/>
  <c r="AB861" i="4"/>
  <c r="AE534" i="4"/>
  <c r="AE625" i="4"/>
  <c r="AD745" i="4"/>
  <c r="AH985" i="4"/>
  <c r="AJ75" i="4"/>
  <c r="AC75" i="4"/>
  <c r="Z75" i="4"/>
  <c r="E530" i="4"/>
  <c r="I530" i="4" s="1"/>
  <c r="L531" i="2" s="1"/>
  <c r="F530" i="4"/>
  <c r="J530" i="4" s="1"/>
  <c r="M531" i="2" s="1"/>
  <c r="G530" i="4"/>
  <c r="D929" i="4"/>
  <c r="H929" i="4" s="1"/>
  <c r="F929" i="4"/>
  <c r="J929" i="4" s="1"/>
  <c r="G929" i="4"/>
  <c r="F369" i="4"/>
  <c r="J369" i="4" s="1"/>
  <c r="M370" i="2" s="1"/>
  <c r="E369" i="4"/>
  <c r="I369" i="4" s="1"/>
  <c r="L370" i="2" s="1"/>
  <c r="G369" i="4"/>
  <c r="AP542" i="4"/>
  <c r="AV542" i="4" s="1"/>
  <c r="AM192" i="4"/>
  <c r="AS192" i="4" s="1"/>
  <c r="AI546" i="4"/>
  <c r="AM173" i="4"/>
  <c r="AS173" i="4" s="1"/>
  <c r="AA546" i="4"/>
  <c r="AO83" i="4"/>
  <c r="AU83" i="4" s="1"/>
  <c r="AL542" i="4"/>
  <c r="AR542" i="4" s="1"/>
  <c r="AN176" i="4"/>
  <c r="AT176" i="4" s="1"/>
  <c r="AJ526" i="4"/>
  <c r="AM418" i="4"/>
  <c r="AS418" i="4" s="1"/>
  <c r="AM450" i="4"/>
  <c r="AS450" i="4" s="1"/>
  <c r="AG639" i="4"/>
  <c r="AI707" i="4"/>
  <c r="AG899" i="4"/>
  <c r="AB493" i="4"/>
  <c r="AN961" i="4"/>
  <c r="AC146" i="4"/>
  <c r="AD450" i="4"/>
  <c r="AD546" i="4"/>
  <c r="AL252" i="4"/>
  <c r="AR252" i="4" s="1"/>
  <c r="AL260" i="4"/>
  <c r="AR260" i="4" s="1"/>
  <c r="AL268" i="4"/>
  <c r="AR268" i="4" s="1"/>
  <c r="AL276" i="4"/>
  <c r="AR276" i="4" s="1"/>
  <c r="E276" i="4" s="1"/>
  <c r="I276" i="4" s="1"/>
  <c r="L277" i="2" s="1"/>
  <c r="AL284" i="4"/>
  <c r="AR284" i="4" s="1"/>
  <c r="AL292" i="4"/>
  <c r="AR292" i="4" s="1"/>
  <c r="AL300" i="4"/>
  <c r="AR300" i="4" s="1"/>
  <c r="AL308" i="4"/>
  <c r="AR308" i="4" s="1"/>
  <c r="AL316" i="4"/>
  <c r="AR316" i="4" s="1"/>
  <c r="AL324" i="4"/>
  <c r="AR324" i="4" s="1"/>
  <c r="AL332" i="4"/>
  <c r="AR332" i="4" s="1"/>
  <c r="D332" i="4" s="1"/>
  <c r="H332" i="4" s="1"/>
  <c r="K333" i="2" s="1"/>
  <c r="AH91" i="4"/>
  <c r="AN91" i="4" s="1"/>
  <c r="AT91" i="4" s="1"/>
  <c r="AJ146" i="4"/>
  <c r="AD146" i="4"/>
  <c r="AP146" i="4" s="1"/>
  <c r="AV146" i="4" s="1"/>
  <c r="AB546" i="4"/>
  <c r="Z546" i="4"/>
  <c r="AI573" i="4"/>
  <c r="AK146" i="4"/>
  <c r="AO115" i="4"/>
  <c r="AU115" i="4" s="1"/>
  <c r="AF546" i="4"/>
  <c r="AE546" i="4"/>
  <c r="AQ546" i="4" s="1"/>
  <c r="AW546" i="4" s="1"/>
  <c r="AC546" i="4"/>
  <c r="AO546" i="4" s="1"/>
  <c r="AU546" i="4" s="1"/>
  <c r="AC506" i="4"/>
  <c r="AO506" i="4" s="1"/>
  <c r="AU506" i="4" s="1"/>
  <c r="AB234" i="4"/>
  <c r="AC234" i="4"/>
  <c r="Z242" i="4"/>
  <c r="AO173" i="4"/>
  <c r="AU173" i="4" s="1"/>
  <c r="AN506" i="4"/>
  <c r="AT506" i="4" s="1"/>
  <c r="Z961" i="4"/>
  <c r="AI961" i="4"/>
  <c r="AO961" i="4" s="1"/>
  <c r="AU961" i="4" s="1"/>
  <c r="AF961" i="4"/>
  <c r="AD961" i="4"/>
  <c r="AP961" i="4" s="1"/>
  <c r="AA961" i="4"/>
  <c r="AG961" i="4"/>
  <c r="AH450" i="4"/>
  <c r="AN450" i="4" s="1"/>
  <c r="AT450" i="4" s="1"/>
  <c r="AJ450" i="4"/>
  <c r="AP450" i="4" s="1"/>
  <c r="AV450" i="4" s="1"/>
  <c r="AI450" i="4"/>
  <c r="AJ546" i="4"/>
  <c r="AP546" i="4" s="1"/>
  <c r="AV546" i="4" s="1"/>
  <c r="AG546" i="4"/>
  <c r="AM546" i="4" s="1"/>
  <c r="AS546" i="4" s="1"/>
  <c r="AH546" i="4"/>
  <c r="AN546" i="4" s="1"/>
  <c r="AT546" i="4" s="1"/>
  <c r="AA146" i="4"/>
  <c r="AG146" i="4"/>
  <c r="AI146" i="4"/>
  <c r="AB146" i="4"/>
  <c r="AN146" i="4" s="1"/>
  <c r="AT146" i="4" s="1"/>
  <c r="AE146" i="4"/>
  <c r="AF146" i="4"/>
  <c r="AL146" i="4" s="1"/>
  <c r="AR146" i="4" s="1"/>
  <c r="AK115" i="4"/>
  <c r="AA115" i="4"/>
  <c r="AB115" i="4"/>
  <c r="AN115" i="4" s="1"/>
  <c r="AT115" i="4" s="1"/>
  <c r="AJ115" i="4"/>
  <c r="AP115" i="4" s="1"/>
  <c r="AV115" i="4" s="1"/>
  <c r="AG115" i="4"/>
  <c r="AE115" i="4"/>
  <c r="AF115" i="4"/>
  <c r="AL115" i="4" s="1"/>
  <c r="AR115" i="4" s="1"/>
  <c r="D438" i="4"/>
  <c r="H438" i="4" s="1"/>
  <c r="K439" i="2" s="1"/>
  <c r="F438" i="4"/>
  <c r="J438" i="4" s="1"/>
  <c r="M439" i="2" s="1"/>
  <c r="E470" i="4"/>
  <c r="I470" i="4" s="1"/>
  <c r="L471" i="2" s="1"/>
  <c r="G470" i="4"/>
  <c r="G933" i="4"/>
  <c r="E933" i="4"/>
  <c r="I933" i="4" s="1"/>
  <c r="F153" i="4"/>
  <c r="J153" i="4" s="1"/>
  <c r="M154" i="2" s="1"/>
  <c r="E153" i="4"/>
  <c r="I153" i="4" s="1"/>
  <c r="L154" i="2" s="1"/>
  <c r="D446" i="4"/>
  <c r="H446" i="4" s="1"/>
  <c r="K447" i="2" s="1"/>
  <c r="G446" i="4"/>
  <c r="G245" i="4"/>
  <c r="F245" i="4"/>
  <c r="J245" i="4" s="1"/>
  <c r="M246" i="2" s="1"/>
  <c r="F552" i="4"/>
  <c r="J552" i="4" s="1"/>
  <c r="M553" i="2" s="1"/>
  <c r="D552" i="4"/>
  <c r="H552" i="4" s="1"/>
  <c r="K553" i="2" s="1"/>
  <c r="AF973" i="4"/>
  <c r="AI973" i="4"/>
  <c r="AO973" i="4" s="1"/>
  <c r="AU973" i="4" s="1"/>
  <c r="AJ973" i="4"/>
  <c r="AH973" i="4"/>
  <c r="AN973" i="4" s="1"/>
  <c r="AH987" i="4"/>
  <c r="AI559" i="4"/>
  <c r="AG591" i="4"/>
  <c r="AI623" i="4"/>
  <c r="AG715" i="4"/>
  <c r="AH715" i="4"/>
  <c r="AI747" i="4"/>
  <c r="AI763" i="4"/>
  <c r="AG859" i="4"/>
  <c r="AH859" i="4"/>
  <c r="AG891" i="4"/>
  <c r="AH891" i="4"/>
  <c r="AW973" i="4"/>
  <c r="AE973" i="4"/>
  <c r="AQ973" i="4" s="1"/>
  <c r="AV973" i="4"/>
  <c r="AD973" i="4"/>
  <c r="Z973" i="4"/>
  <c r="AL973" i="4" s="1"/>
  <c r="AR973" i="4" s="1"/>
  <c r="AQ985" i="4"/>
  <c r="AM1001" i="4"/>
  <c r="AQ65" i="4"/>
  <c r="AW65" i="4" s="1"/>
  <c r="AE75" i="4"/>
  <c r="AA75" i="4"/>
  <c r="AB75" i="4"/>
  <c r="AQ83" i="4"/>
  <c r="AW83" i="4" s="1"/>
  <c r="AN83" i="4"/>
  <c r="AT83" i="4" s="1"/>
  <c r="AQ99" i="4"/>
  <c r="AW99" i="4" s="1"/>
  <c r="AN99" i="4"/>
  <c r="AT99" i="4" s="1"/>
  <c r="AE107" i="4"/>
  <c r="AC107" i="4"/>
  <c r="AB107" i="4"/>
  <c r="AO151" i="4"/>
  <c r="AU151" i="4" s="1"/>
  <c r="AL151" i="4"/>
  <c r="AR151" i="4" s="1"/>
  <c r="AL526" i="4"/>
  <c r="AR526" i="4" s="1"/>
  <c r="AM542" i="4"/>
  <c r="AS542" i="4" s="1"/>
  <c r="AE939" i="4"/>
  <c r="AC939" i="4"/>
  <c r="AD939" i="4"/>
  <c r="AE959" i="4"/>
  <c r="AC959" i="4"/>
  <c r="AD959" i="4"/>
  <c r="AC557" i="4"/>
  <c r="AA557" i="4"/>
  <c r="AD557" i="4"/>
  <c r="Z557" i="4"/>
  <c r="AO573" i="4"/>
  <c r="AU573" i="4" s="1"/>
  <c r="AA589" i="4"/>
  <c r="AD589" i="4"/>
  <c r="Z589" i="4"/>
  <c r="AC621" i="4"/>
  <c r="AA621" i="4"/>
  <c r="AD621" i="4"/>
  <c r="AA653" i="4"/>
  <c r="AD653" i="4"/>
  <c r="AC685" i="4"/>
  <c r="AA685" i="4"/>
  <c r="AM685" i="4" s="1"/>
  <c r="AD685" i="4"/>
  <c r="Z685" i="4"/>
  <c r="AA709" i="4"/>
  <c r="AD709" i="4"/>
  <c r="Z709" i="4"/>
  <c r="AC741" i="4"/>
  <c r="AA741" i="4"/>
  <c r="AD741" i="4"/>
  <c r="Z741" i="4"/>
  <c r="AE773" i="4"/>
  <c r="AC805" i="4"/>
  <c r="AA805" i="4"/>
  <c r="AD805" i="4"/>
  <c r="Z805" i="4"/>
  <c r="AE837" i="4"/>
  <c r="AC877" i="4"/>
  <c r="AE877" i="4"/>
  <c r="AB877" i="4"/>
  <c r="AN877" i="4" s="1"/>
  <c r="AE909" i="4"/>
  <c r="AM72" i="4"/>
  <c r="AS72" i="4" s="1"/>
  <c r="AQ72" i="4"/>
  <c r="AW72" i="4" s="1"/>
  <c r="AO72" i="4"/>
  <c r="AU72" i="4" s="1"/>
  <c r="AL88" i="4"/>
  <c r="AR88" i="4" s="1"/>
  <c r="AM59" i="4"/>
  <c r="AS59" i="4" s="1"/>
  <c r="AQ120" i="4"/>
  <c r="AW120" i="4" s="1"/>
  <c r="AN120" i="4"/>
  <c r="AT120" i="4" s="1"/>
  <c r="AN128" i="4"/>
  <c r="AT128" i="4" s="1"/>
  <c r="AN144" i="4"/>
  <c r="AT144" i="4" s="1"/>
  <c r="X298" i="4"/>
  <c r="Y298" i="4" s="1"/>
  <c r="AF232" i="4"/>
  <c r="AJ232" i="4"/>
  <c r="AK232" i="4"/>
  <c r="AE232" i="4"/>
  <c r="Z55" i="4"/>
  <c r="AC55" i="4"/>
  <c r="AO55" i="4" s="1"/>
  <c r="AU55" i="4" s="1"/>
  <c r="AB55" i="4"/>
  <c r="AK55" i="4"/>
  <c r="AJ55" i="4"/>
  <c r="AB387" i="4"/>
  <c r="AE387" i="4"/>
  <c r="AC387" i="4"/>
  <c r="AO387" i="4" s="1"/>
  <c r="AU387" i="4" s="1"/>
  <c r="AH387" i="4"/>
  <c r="AC15" i="4"/>
  <c r="AO15" i="4" s="1"/>
  <c r="AU15" i="4" s="1"/>
  <c r="AD15" i="4"/>
  <c r="AE15" i="4"/>
  <c r="AQ15" i="4" s="1"/>
  <c r="AW15" i="4" s="1"/>
  <c r="AF15" i="4"/>
  <c r="AA74" i="4"/>
  <c r="Z74" i="4"/>
  <c r="AC74" i="4"/>
  <c r="AH74" i="4"/>
  <c r="AA82" i="4"/>
  <c r="Z82" i="4"/>
  <c r="AC82" i="4"/>
  <c r="AH82" i="4"/>
  <c r="AA90" i="4"/>
  <c r="Z90" i="4"/>
  <c r="AC90" i="4"/>
  <c r="AO90" i="4" s="1"/>
  <c r="AU90" i="4" s="1"/>
  <c r="AF90" i="4"/>
  <c r="AG90" i="4"/>
  <c r="AE102" i="4"/>
  <c r="AD102" i="4"/>
  <c r="AP102" i="4" s="1"/>
  <c r="AV102" i="4" s="1"/>
  <c r="AC102" i="4"/>
  <c r="AF102" i="4"/>
  <c r="AL102" i="4" s="1"/>
  <c r="AR102" i="4" s="1"/>
  <c r="AG102" i="4"/>
  <c r="AD222" i="4"/>
  <c r="AB222" i="4"/>
  <c r="AE222" i="4"/>
  <c r="AI222" i="4"/>
  <c r="AK222" i="4"/>
  <c r="AJ222" i="4"/>
  <c r="AD342" i="4"/>
  <c r="AE342" i="4"/>
  <c r="AA342" i="4"/>
  <c r="AM342" i="4" s="1"/>
  <c r="AS342" i="4" s="1"/>
  <c r="AI342" i="4"/>
  <c r="AK342" i="4"/>
  <c r="AJ342" i="4"/>
  <c r="Z124" i="4"/>
  <c r="AC124" i="4"/>
  <c r="AG124" i="4"/>
  <c r="AM124" i="4" s="1"/>
  <c r="AS124" i="4" s="1"/>
  <c r="AB124" i="4"/>
  <c r="AK124" i="4"/>
  <c r="AI124" i="4"/>
  <c r="AJ164" i="4"/>
  <c r="AP164" i="4" s="1"/>
  <c r="AV164" i="4" s="1"/>
  <c r="AH164" i="4"/>
  <c r="AK164" i="4"/>
  <c r="AA164" i="4"/>
  <c r="Z164" i="4"/>
  <c r="AL164" i="4" s="1"/>
  <c r="AR164" i="4" s="1"/>
  <c r="AC164" i="4"/>
  <c r="AJ196" i="4"/>
  <c r="AH196" i="4"/>
  <c r="AK196" i="4"/>
  <c r="AQ196" i="4" s="1"/>
  <c r="AW196" i="4" s="1"/>
  <c r="AA196" i="4"/>
  <c r="Z196" i="4"/>
  <c r="AL196" i="4" s="1"/>
  <c r="AR196" i="4" s="1"/>
  <c r="AC196" i="4"/>
  <c r="AF228" i="4"/>
  <c r="AI228" i="4"/>
  <c r="AG228" i="4"/>
  <c r="AM228" i="4" s="1"/>
  <c r="AS228" i="4" s="1"/>
  <c r="AB228" i="4"/>
  <c r="AE228" i="4"/>
  <c r="AD228" i="4"/>
  <c r="AF256" i="4"/>
  <c r="AL256" i="4" s="1"/>
  <c r="AR256" i="4" s="1"/>
  <c r="AI256" i="4"/>
  <c r="AG256" i="4"/>
  <c r="AM256" i="4" s="1"/>
  <c r="AS256" i="4" s="1"/>
  <c r="AB256" i="4"/>
  <c r="AE256" i="4"/>
  <c r="AQ256" i="4" s="1"/>
  <c r="AW256" i="4" s="1"/>
  <c r="AD256" i="4"/>
  <c r="AJ272" i="4"/>
  <c r="AH272" i="4"/>
  <c r="AK272" i="4"/>
  <c r="AQ272" i="4" s="1"/>
  <c r="AW272" i="4" s="1"/>
  <c r="AA272" i="4"/>
  <c r="Z272" i="4"/>
  <c r="AL272" i="4" s="1"/>
  <c r="AR272" i="4" s="1"/>
  <c r="AC272" i="4"/>
  <c r="AJ288" i="4"/>
  <c r="AP288" i="4" s="1"/>
  <c r="AV288" i="4" s="1"/>
  <c r="AH288" i="4"/>
  <c r="AK288" i="4"/>
  <c r="AQ288" i="4" s="1"/>
  <c r="AW288" i="4" s="1"/>
  <c r="AA288" i="4"/>
  <c r="Z288" i="4"/>
  <c r="AC288" i="4"/>
  <c r="AF304" i="4"/>
  <c r="AI304" i="4"/>
  <c r="AG304" i="4"/>
  <c r="AM304" i="4" s="1"/>
  <c r="AS304" i="4" s="1"/>
  <c r="AB304" i="4"/>
  <c r="AE304" i="4"/>
  <c r="AQ304" i="4" s="1"/>
  <c r="AW304" i="4" s="1"/>
  <c r="AD304" i="4"/>
  <c r="AF320" i="4"/>
  <c r="AL320" i="4" s="1"/>
  <c r="AR320" i="4" s="1"/>
  <c r="AI320" i="4"/>
  <c r="AG320" i="4"/>
  <c r="AB320" i="4"/>
  <c r="AE320" i="4"/>
  <c r="AQ320" i="4" s="1"/>
  <c r="AW320" i="4" s="1"/>
  <c r="AD320" i="4"/>
  <c r="AI336" i="4"/>
  <c r="AO336" i="4" s="1"/>
  <c r="AU336" i="4" s="1"/>
  <c r="AA336" i="4"/>
  <c r="Z336" i="4"/>
  <c r="AC336" i="4"/>
  <c r="AI352" i="4"/>
  <c r="AB352" i="4"/>
  <c r="AE352" i="4"/>
  <c r="AQ352" i="4" s="1"/>
  <c r="AW352" i="4" s="1"/>
  <c r="Z352" i="4"/>
  <c r="AC352" i="4"/>
  <c r="AO352" i="4" s="1"/>
  <c r="AU352" i="4" s="1"/>
  <c r="AA218" i="4"/>
  <c r="Z218" i="4"/>
  <c r="AL218" i="4" s="1"/>
  <c r="AR218" i="4" s="1"/>
  <c r="AC218" i="4"/>
  <c r="AI218" i="4"/>
  <c r="AH218" i="4"/>
  <c r="AA338" i="4"/>
  <c r="AM338" i="4" s="1"/>
  <c r="AS338" i="4" s="1"/>
  <c r="Z338" i="4"/>
  <c r="AC338" i="4"/>
  <c r="AG338" i="4"/>
  <c r="AF338" i="4"/>
  <c r="AL338" i="4" s="1"/>
  <c r="AR338" i="4" s="1"/>
  <c r="AH338" i="4"/>
  <c r="AA354" i="4"/>
  <c r="AM354" i="4" s="1"/>
  <c r="AS354" i="4" s="1"/>
  <c r="AE354" i="4"/>
  <c r="AG354" i="4"/>
  <c r="AF354" i="4"/>
  <c r="AH354" i="4"/>
  <c r="AN354" i="4" s="1"/>
  <c r="AT354" i="4" s="1"/>
  <c r="E552" i="4"/>
  <c r="I552" i="4" s="1"/>
  <c r="L553" i="2" s="1"/>
  <c r="F470" i="4"/>
  <c r="J470" i="4" s="1"/>
  <c r="M471" i="2" s="1"/>
  <c r="E245" i="4"/>
  <c r="I245" i="4" s="1"/>
  <c r="L246" i="2" s="1"/>
  <c r="F933" i="4"/>
  <c r="J933" i="4" s="1"/>
  <c r="G153" i="4"/>
  <c r="AG973" i="4"/>
  <c r="AM973" i="4" s="1"/>
  <c r="AS973" i="4" s="1"/>
  <c r="AL72" i="4"/>
  <c r="AR72" i="4" s="1"/>
  <c r="AN59" i="4"/>
  <c r="AT59" i="4" s="1"/>
  <c r="AL120" i="4"/>
  <c r="AR120" i="4" s="1"/>
  <c r="AO160" i="4"/>
  <c r="AU160" i="4" s="1"/>
  <c r="AL160" i="4"/>
  <c r="AR160" i="4" s="1"/>
  <c r="AL176" i="4"/>
  <c r="AR176" i="4" s="1"/>
  <c r="AL18" i="4"/>
  <c r="AR18" i="4" s="1"/>
  <c r="AO51" i="4"/>
  <c r="AU51" i="4" s="1"/>
  <c r="AM51" i="4"/>
  <c r="AS51" i="4" s="1"/>
  <c r="AO28" i="4"/>
  <c r="AU28" i="4" s="1"/>
  <c r="AQ112" i="4"/>
  <c r="AW112" i="4" s="1"/>
  <c r="AN112" i="4"/>
  <c r="AT112" i="4" s="1"/>
  <c r="AP112" i="4"/>
  <c r="AV112" i="4" s="1"/>
  <c r="AQ144" i="4"/>
  <c r="AW144" i="4" s="1"/>
  <c r="AM144" i="4"/>
  <c r="AS144" i="4" s="1"/>
  <c r="AL168" i="4"/>
  <c r="AR168" i="4" s="1"/>
  <c r="AL184" i="4"/>
  <c r="AR184" i="4" s="1"/>
  <c r="AN501" i="4"/>
  <c r="AT501" i="4" s="1"/>
  <c r="AO510" i="4"/>
  <c r="AU510" i="4" s="1"/>
  <c r="AP63" i="4"/>
  <c r="AV63" i="4" s="1"/>
  <c r="AD234" i="4"/>
  <c r="AE234" i="4"/>
  <c r="AD242" i="4"/>
  <c r="AE242" i="4"/>
  <c r="AB232" i="4"/>
  <c r="AC232" i="4"/>
  <c r="Z232" i="4"/>
  <c r="AG232" i="4"/>
  <c r="AI232" i="4"/>
  <c r="D245" i="4"/>
  <c r="H245" i="4" s="1"/>
  <c r="K246" i="2" s="1"/>
  <c r="AL216" i="4"/>
  <c r="AR216" i="4" s="1"/>
  <c r="AO176" i="4"/>
  <c r="AU176" i="4" s="1"/>
  <c r="E149" i="4"/>
  <c r="I149" i="4" s="1"/>
  <c r="L150" i="2" s="1"/>
  <c r="AP176" i="4"/>
  <c r="AV176" i="4" s="1"/>
  <c r="AN168" i="4"/>
  <c r="AT168" i="4" s="1"/>
  <c r="D149" i="4"/>
  <c r="H149" i="4" s="1"/>
  <c r="K150" i="2" s="1"/>
  <c r="F510" i="4"/>
  <c r="J510" i="4" s="1"/>
  <c r="M511" i="2" s="1"/>
  <c r="G510" i="4"/>
  <c r="D510" i="4"/>
  <c r="H510" i="4" s="1"/>
  <c r="K511" i="2" s="1"/>
  <c r="E510" i="4"/>
  <c r="I510" i="4" s="1"/>
  <c r="L511" i="2" s="1"/>
  <c r="AI591" i="4"/>
  <c r="AG731" i="4"/>
  <c r="AH763" i="4"/>
  <c r="AG843" i="4"/>
  <c r="AH875" i="4"/>
  <c r="Y250" i="4"/>
  <c r="AF250" i="4" s="1"/>
  <c r="Y314" i="4"/>
  <c r="AF70" i="4"/>
  <c r="AF86" i="4"/>
  <c r="AG214" i="4"/>
  <c r="AG350" i="4"/>
  <c r="AF226" i="4"/>
  <c r="AC507" i="4"/>
  <c r="E109" i="4"/>
  <c r="I109" i="4" s="1"/>
  <c r="L110" i="2" s="1"/>
  <c r="G62" i="4"/>
  <c r="F446" i="4"/>
  <c r="J446" i="4" s="1"/>
  <c r="M447" i="2" s="1"/>
  <c r="AF485" i="4"/>
  <c r="AG987" i="4"/>
  <c r="AH591" i="4"/>
  <c r="AI731" i="4"/>
  <c r="AI843" i="4"/>
  <c r="AH507" i="4"/>
  <c r="AO144" i="4"/>
  <c r="AU144" i="4" s="1"/>
  <c r="AA507" i="4"/>
  <c r="AM507" i="4" s="1"/>
  <c r="AS507" i="4" s="1"/>
  <c r="AB312" i="4"/>
  <c r="D109" i="4"/>
  <c r="H109" i="4" s="1"/>
  <c r="K110" i="2" s="1"/>
  <c r="D62" i="4"/>
  <c r="H62" i="4" s="1"/>
  <c r="K63" i="2" s="1"/>
  <c r="E446" i="4"/>
  <c r="I446" i="4" s="1"/>
  <c r="L447" i="2" s="1"/>
  <c r="AI987" i="4"/>
  <c r="AH731" i="4"/>
  <c r="AG763" i="4"/>
  <c r="AH843" i="4"/>
  <c r="AG875" i="4"/>
  <c r="AQ160" i="4"/>
  <c r="AW160" i="4" s="1"/>
  <c r="AF344" i="4"/>
  <c r="AG248" i="4"/>
  <c r="E520" i="4"/>
  <c r="I520" i="4" s="1"/>
  <c r="L521" i="2" s="1"/>
  <c r="E62" i="4"/>
  <c r="I62" i="4" s="1"/>
  <c r="L63" i="2" s="1"/>
  <c r="AJ485" i="4"/>
  <c r="AC485" i="4"/>
  <c r="AL34" i="4"/>
  <c r="AR34" i="4" s="1"/>
  <c r="AE70" i="4"/>
  <c r="AL30" i="4"/>
  <c r="AR30" i="4" s="1"/>
  <c r="AL38" i="4"/>
  <c r="AR38" i="4" s="1"/>
  <c r="AP34" i="4"/>
  <c r="AV34" i="4" s="1"/>
  <c r="AQ22" i="4"/>
  <c r="AW22" i="4" s="1"/>
  <c r="AQ26" i="4"/>
  <c r="AW26" i="4" s="1"/>
  <c r="AG75" i="4"/>
  <c r="AM75" i="4" s="1"/>
  <c r="AS75" i="4" s="1"/>
  <c r="AM18" i="4"/>
  <c r="AS18" i="4" s="1"/>
  <c r="AP28" i="4"/>
  <c r="AV28" i="4" s="1"/>
  <c r="AM28" i="4"/>
  <c r="AS28" i="4" s="1"/>
  <c r="AM22" i="4"/>
  <c r="AS22" i="4" s="1"/>
  <c r="AM26" i="4"/>
  <c r="AS26" i="4" s="1"/>
  <c r="AP208" i="4"/>
  <c r="AV208" i="4" s="1"/>
  <c r="AP224" i="4"/>
  <c r="AV224" i="4" s="1"/>
  <c r="AP38" i="4"/>
  <c r="AV38" i="4" s="1"/>
  <c r="AP30" i="4"/>
  <c r="AV30" i="4" s="1"/>
  <c r="AP252" i="4"/>
  <c r="AV252" i="4" s="1"/>
  <c r="AP260" i="4"/>
  <c r="AV260" i="4" s="1"/>
  <c r="AP268" i="4"/>
  <c r="AV268" i="4" s="1"/>
  <c r="AP276" i="4"/>
  <c r="AV276" i="4" s="1"/>
  <c r="AP284" i="4"/>
  <c r="AV284" i="4" s="1"/>
  <c r="AP292" i="4"/>
  <c r="AV292" i="4" s="1"/>
  <c r="AP300" i="4"/>
  <c r="AV300" i="4" s="1"/>
  <c r="AP308" i="4"/>
  <c r="AV308" i="4" s="1"/>
  <c r="AP316" i="4"/>
  <c r="AV316" i="4" s="1"/>
  <c r="AP324" i="4"/>
  <c r="AV324" i="4" s="1"/>
  <c r="AP332" i="4"/>
  <c r="AV332" i="4" s="1"/>
  <c r="AP216" i="4"/>
  <c r="AV216" i="4" s="1"/>
  <c r="AP232" i="4"/>
  <c r="AV232" i="4" s="1"/>
  <c r="AP5" i="4"/>
  <c r="AV5" i="4" s="1"/>
  <c r="I7" i="3"/>
  <c r="F7" i="3"/>
  <c r="AH979" i="4"/>
  <c r="AI639" i="4"/>
  <c r="AI771" i="4"/>
  <c r="AI835" i="4"/>
  <c r="AI899" i="4"/>
  <c r="AE645" i="4"/>
  <c r="AE717" i="4"/>
  <c r="AE781" i="4"/>
  <c r="AE845" i="4"/>
  <c r="AE901" i="4"/>
  <c r="AG47" i="4"/>
  <c r="AF507" i="4"/>
  <c r="AG395" i="4"/>
  <c r="AK70" i="4"/>
  <c r="AJ78" i="4"/>
  <c r="AK86" i="4"/>
  <c r="AJ94" i="4"/>
  <c r="AJ214" i="4"/>
  <c r="AK230" i="4"/>
  <c r="AJ350" i="4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F210" i="4"/>
  <c r="AG226" i="4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L395" i="4" s="1"/>
  <c r="AR395" i="4" s="1"/>
  <c r="AC86" i="4"/>
  <c r="AA214" i="4"/>
  <c r="AM214" i="4" s="1"/>
  <c r="AS214" i="4" s="1"/>
  <c r="AH140" i="4"/>
  <c r="AK180" i="4"/>
  <c r="AJ212" i="4"/>
  <c r="AE264" i="4"/>
  <c r="AG280" i="4"/>
  <c r="AH296" i="4"/>
  <c r="AC328" i="4"/>
  <c r="AB344" i="4"/>
  <c r="AN344" i="4" s="1"/>
  <c r="AT344" i="4" s="1"/>
  <c r="Z226" i="4"/>
  <c r="AL501" i="4"/>
  <c r="AR501" i="4" s="1"/>
  <c r="D544" i="4"/>
  <c r="H544" i="4" s="1"/>
  <c r="K545" i="2" s="1"/>
  <c r="F482" i="4"/>
  <c r="J482" i="4" s="1"/>
  <c r="M483" i="2" s="1"/>
  <c r="AI485" i="4"/>
  <c r="AG107" i="4"/>
  <c r="AM107" i="4" s="1"/>
  <c r="AS107" i="4" s="1"/>
  <c r="AI927" i="4"/>
  <c r="AO927" i="4" s="1"/>
  <c r="AU927" i="4" s="1"/>
  <c r="AI693" i="4"/>
  <c r="AO693" i="4" s="1"/>
  <c r="AU693" i="4" s="1"/>
  <c r="AH485" i="4"/>
  <c r="AH927" i="4"/>
  <c r="AN927" i="4" s="1"/>
  <c r="AI75" i="4"/>
  <c r="AO75" i="4" s="1"/>
  <c r="AU75" i="4" s="1"/>
  <c r="AK927" i="4"/>
  <c r="AQ927" i="4" s="1"/>
  <c r="AW927" i="4" s="1"/>
  <c r="AA485" i="4"/>
  <c r="AM485" i="4" s="1"/>
  <c r="AS485" i="4" s="1"/>
  <c r="AF107" i="4"/>
  <c r="AL107" i="4" s="1"/>
  <c r="AR107" i="4" s="1"/>
  <c r="AK611" i="4"/>
  <c r="AF611" i="4"/>
  <c r="AJ647" i="4"/>
  <c r="AI979" i="4"/>
  <c r="AH639" i="4"/>
  <c r="AJ651" i="4"/>
  <c r="AK667" i="4"/>
  <c r="AF667" i="4"/>
  <c r="AJ683" i="4"/>
  <c r="AK699" i="4"/>
  <c r="AF699" i="4"/>
  <c r="AG771" i="4"/>
  <c r="AK779" i="4"/>
  <c r="AF779" i="4"/>
  <c r="AJ795" i="4"/>
  <c r="AK811" i="4"/>
  <c r="AF811" i="4"/>
  <c r="AJ827" i="4"/>
  <c r="AH899" i="4"/>
  <c r="AJ907" i="4"/>
  <c r="AG947" i="4"/>
  <c r="AM947" i="4" s="1"/>
  <c r="AS947" i="4" s="1"/>
  <c r="AI637" i="4"/>
  <c r="AO637" i="4" s="1"/>
  <c r="AU637" i="4" s="1"/>
  <c r="AH707" i="4"/>
  <c r="AH835" i="4"/>
  <c r="AQ5" i="4"/>
  <c r="AW5" i="4" s="1"/>
  <c r="AL144" i="4"/>
  <c r="AR144" i="4" s="1"/>
  <c r="AN200" i="4"/>
  <c r="AT200" i="4" s="1"/>
  <c r="AC70" i="4"/>
  <c r="AD78" i="4"/>
  <c r="AE86" i="4"/>
  <c r="Z214" i="4"/>
  <c r="AL214" i="4" s="1"/>
  <c r="AR214" i="4" s="1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AL346" i="4" s="1"/>
  <c r="AR346" i="4" s="1"/>
  <c r="G438" i="4"/>
  <c r="E438" i="4"/>
  <c r="I438" i="4" s="1"/>
  <c r="L439" i="2" s="1"/>
  <c r="D39" i="4"/>
  <c r="H39" i="4" s="1"/>
  <c r="K40" i="2" s="1"/>
  <c r="AK19" i="4"/>
  <c r="AQ19" i="4" s="1"/>
  <c r="AW19" i="4" s="1"/>
  <c r="AG91" i="4"/>
  <c r="AM91" i="4" s="1"/>
  <c r="AS91" i="4" s="1"/>
  <c r="AC354" i="4"/>
  <c r="AO354" i="4" s="1"/>
  <c r="AU354" i="4" s="1"/>
  <c r="Z354" i="4"/>
  <c r="AK336" i="4"/>
  <c r="AQ336" i="4" s="1"/>
  <c r="AW336" i="4" s="1"/>
  <c r="AI19" i="4"/>
  <c r="AO19" i="4" s="1"/>
  <c r="AU19" i="4" s="1"/>
  <c r="AK91" i="4"/>
  <c r="AQ91" i="4" s="1"/>
  <c r="AW91" i="4" s="1"/>
  <c r="AH19" i="4"/>
  <c r="AN19" i="4" s="1"/>
  <c r="AT19" i="4" s="1"/>
  <c r="AF19" i="4"/>
  <c r="AL19" i="4" s="1"/>
  <c r="AR19" i="4" s="1"/>
  <c r="AF91" i="4"/>
  <c r="AL91" i="4" s="1"/>
  <c r="AR91" i="4" s="1"/>
  <c r="AJ91" i="4"/>
  <c r="AP91" i="4" s="1"/>
  <c r="AV91" i="4" s="1"/>
  <c r="AL220" i="4"/>
  <c r="AR220" i="4" s="1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O264" i="4" s="1"/>
  <c r="AU264" i="4" s="1"/>
  <c r="AB264" i="4"/>
  <c r="AC280" i="4"/>
  <c r="AO280" i="4" s="1"/>
  <c r="AU280" i="4" s="1"/>
  <c r="AB280" i="4"/>
  <c r="AD296" i="4"/>
  <c r="AP296" i="4" s="1"/>
  <c r="AV296" i="4" s="1"/>
  <c r="AK296" i="4"/>
  <c r="AE312" i="4"/>
  <c r="AG312" i="4"/>
  <c r="AE328" i="4"/>
  <c r="AG328" i="4"/>
  <c r="AC226" i="4"/>
  <c r="AN12" i="4"/>
  <c r="AT12" i="4" s="1"/>
  <c r="AK75" i="4"/>
  <c r="AQ75" i="4" s="1"/>
  <c r="AW75" i="4" s="1"/>
  <c r="AI107" i="4"/>
  <c r="AK80" i="4"/>
  <c r="AH75" i="4"/>
  <c r="AH107" i="4"/>
  <c r="AF75" i="4"/>
  <c r="AL75" i="4" s="1"/>
  <c r="AR75" i="4" s="1"/>
  <c r="AK107" i="4"/>
  <c r="AQ107" i="4" s="1"/>
  <c r="AW107" i="4" s="1"/>
  <c r="AP75" i="4"/>
  <c r="AV75" i="4" s="1"/>
  <c r="AN107" i="4"/>
  <c r="AT107" i="4" s="1"/>
  <c r="AP19" i="4"/>
  <c r="AV19" i="4" s="1"/>
  <c r="AG19" i="4"/>
  <c r="AM19" i="4" s="1"/>
  <c r="AS19" i="4" s="1"/>
  <c r="AO91" i="4"/>
  <c r="AU91" i="4" s="1"/>
  <c r="AP107" i="4"/>
  <c r="AV107" i="4" s="1"/>
  <c r="Y415" i="4"/>
  <c r="AJ415" i="4" s="1"/>
  <c r="AM557" i="4"/>
  <c r="AS557" i="4" s="1"/>
  <c r="AG611" i="4"/>
  <c r="AI611" i="4"/>
  <c r="AG647" i="4"/>
  <c r="AI647" i="4"/>
  <c r="AG979" i="4"/>
  <c r="AG651" i="4"/>
  <c r="AI651" i="4"/>
  <c r="AG667" i="4"/>
  <c r="AI667" i="4"/>
  <c r="AG683" i="4"/>
  <c r="AI683" i="4"/>
  <c r="AG699" i="4"/>
  <c r="AI699" i="4"/>
  <c r="AG707" i="4"/>
  <c r="AG779" i="4"/>
  <c r="AI779" i="4"/>
  <c r="AG795" i="4"/>
  <c r="AI795" i="4"/>
  <c r="AG811" i="4"/>
  <c r="AI811" i="4"/>
  <c r="AG827" i="4"/>
  <c r="AI827" i="4"/>
  <c r="AG835" i="4"/>
  <c r="AG907" i="4"/>
  <c r="AI907" i="4"/>
  <c r="AO589" i="4"/>
  <c r="AU589" i="4" s="1"/>
  <c r="AO709" i="4"/>
  <c r="AN80" i="4"/>
  <c r="AT80" i="4" s="1"/>
  <c r="AF979" i="4"/>
  <c r="AF639" i="4"/>
  <c r="AF707" i="4"/>
  <c r="AN5" i="4"/>
  <c r="AT5" i="4" s="1"/>
  <c r="AO5" i="4"/>
  <c r="AU5" i="4" s="1"/>
  <c r="AI805" i="4"/>
  <c r="AO805" i="4" s="1"/>
  <c r="AU805" i="4" s="1"/>
  <c r="AJ80" i="4"/>
  <c r="AP80" i="4" s="1"/>
  <c r="AV80" i="4" s="1"/>
  <c r="Z47" i="4"/>
  <c r="AC47" i="4"/>
  <c r="AA47" i="4"/>
  <c r="AK47" i="4"/>
  <c r="AJ47" i="4"/>
  <c r="AI47" i="4"/>
  <c r="AB507" i="4"/>
  <c r="AE507" i="4"/>
  <c r="AD507" i="4"/>
  <c r="AK507" i="4"/>
  <c r="AJ507" i="4"/>
  <c r="AI507" i="4"/>
  <c r="AO507" i="4" s="1"/>
  <c r="AU507" i="4" s="1"/>
  <c r="AB395" i="4"/>
  <c r="AE395" i="4"/>
  <c r="AQ395" i="4" s="1"/>
  <c r="AW395" i="4" s="1"/>
  <c r="AD395" i="4"/>
  <c r="AK395" i="4"/>
  <c r="AJ395" i="4"/>
  <c r="AI395" i="4"/>
  <c r="AA70" i="4"/>
  <c r="Z70" i="4"/>
  <c r="AB70" i="4"/>
  <c r="AH70" i="4"/>
  <c r="AI70" i="4"/>
  <c r="AA78" i="4"/>
  <c r="AM78" i="4" s="1"/>
  <c r="AS78" i="4" s="1"/>
  <c r="Z78" i="4"/>
  <c r="AB78" i="4"/>
  <c r="AH78" i="4"/>
  <c r="AI78" i="4"/>
  <c r="AO78" i="4" s="1"/>
  <c r="AU78" i="4" s="1"/>
  <c r="AA86" i="4"/>
  <c r="Z86" i="4"/>
  <c r="AB86" i="4"/>
  <c r="AH86" i="4"/>
  <c r="AI86" i="4"/>
  <c r="AA94" i="4"/>
  <c r="AM94" i="4" s="1"/>
  <c r="AS94" i="4" s="1"/>
  <c r="Z94" i="4"/>
  <c r="AB94" i="4"/>
  <c r="AH94" i="4"/>
  <c r="AI94" i="4"/>
  <c r="AB214" i="4"/>
  <c r="AE214" i="4"/>
  <c r="AC214" i="4"/>
  <c r="AI214" i="4"/>
  <c r="AH214" i="4"/>
  <c r="Z230" i="4"/>
  <c r="AL230" i="4" s="1"/>
  <c r="AR230" i="4" s="1"/>
  <c r="AC230" i="4"/>
  <c r="AB230" i="4"/>
  <c r="AI230" i="4"/>
  <c r="AH230" i="4"/>
  <c r="Z350" i="4"/>
  <c r="AC350" i="4"/>
  <c r="AA350" i="4"/>
  <c r="AI350" i="4"/>
  <c r="AH350" i="4"/>
  <c r="AN350" i="4" s="1"/>
  <c r="AT350" i="4" s="1"/>
  <c r="Z140" i="4"/>
  <c r="AC140" i="4"/>
  <c r="AA140" i="4"/>
  <c r="AM140" i="4" s="1"/>
  <c r="AS140" i="4" s="1"/>
  <c r="AJ140" i="4"/>
  <c r="AP140" i="4" s="1"/>
  <c r="AV140" i="4" s="1"/>
  <c r="AK140" i="4"/>
  <c r="AI140" i="4"/>
  <c r="AF180" i="4"/>
  <c r="AI180" i="4"/>
  <c r="AG180" i="4"/>
  <c r="AB180" i="4"/>
  <c r="AE180" i="4"/>
  <c r="AD180" i="4"/>
  <c r="AF212" i="4"/>
  <c r="AI212" i="4"/>
  <c r="AG212" i="4"/>
  <c r="AM212" i="4" s="1"/>
  <c r="AS212" i="4" s="1"/>
  <c r="AB212" i="4"/>
  <c r="AN212" i="4" s="1"/>
  <c r="AT212" i="4" s="1"/>
  <c r="AE212" i="4"/>
  <c r="AD212" i="4"/>
  <c r="AJ248" i="4"/>
  <c r="AH248" i="4"/>
  <c r="AK248" i="4"/>
  <c r="AA248" i="4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L264" i="4" s="1"/>
  <c r="AR264" i="4" s="1"/>
  <c r="AJ280" i="4"/>
  <c r="AH280" i="4"/>
  <c r="AK280" i="4"/>
  <c r="AA280" i="4"/>
  <c r="AM280" i="4" s="1"/>
  <c r="AS280" i="4" s="1"/>
  <c r="AD280" i="4"/>
  <c r="AP280" i="4" s="1"/>
  <c r="AV280" i="4" s="1"/>
  <c r="Z280" i="4"/>
  <c r="AL280" i="4" s="1"/>
  <c r="AR280" i="4" s="1"/>
  <c r="AF296" i="4"/>
  <c r="AI296" i="4"/>
  <c r="AG296" i="4"/>
  <c r="AB296" i="4"/>
  <c r="AE296" i="4"/>
  <c r="AQ296" i="4" s="1"/>
  <c r="AW296" i="4" s="1"/>
  <c r="AC296" i="4"/>
  <c r="AO296" i="4" s="1"/>
  <c r="AU296" i="4" s="1"/>
  <c r="AJ312" i="4"/>
  <c r="AH312" i="4"/>
  <c r="AK312" i="4"/>
  <c r="AA312" i="4"/>
  <c r="AD312" i="4"/>
  <c r="AP312" i="4" s="1"/>
  <c r="AV312" i="4" s="1"/>
  <c r="Z312" i="4"/>
  <c r="AL312" i="4" s="1"/>
  <c r="AR312" i="4" s="1"/>
  <c r="AJ328" i="4"/>
  <c r="AH328" i="4"/>
  <c r="AN328" i="4" s="1"/>
  <c r="AT328" i="4" s="1"/>
  <c r="AK328" i="4"/>
  <c r="AA328" i="4"/>
  <c r="AD328" i="4"/>
  <c r="AP328" i="4" s="1"/>
  <c r="AV328" i="4" s="1"/>
  <c r="Z328" i="4"/>
  <c r="AL328" i="4" s="1"/>
  <c r="AR328" i="4" s="1"/>
  <c r="AA344" i="4"/>
  <c r="AM344" i="4" s="1"/>
  <c r="AS344" i="4" s="1"/>
  <c r="AD344" i="4"/>
  <c r="Z344" i="4"/>
  <c r="AL344" i="4" s="1"/>
  <c r="AR344" i="4" s="1"/>
  <c r="AI344" i="4"/>
  <c r="AK344" i="4"/>
  <c r="AQ344" i="4" s="1"/>
  <c r="AW344" i="4" s="1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Q346" i="4" s="1"/>
  <c r="AW346" i="4" s="1"/>
  <c r="AC346" i="4"/>
  <c r="AI346" i="4"/>
  <c r="AH346" i="4"/>
  <c r="AB645" i="4"/>
  <c r="AA645" i="4"/>
  <c r="AC645" i="4"/>
  <c r="AO645" i="4" s="1"/>
  <c r="AU645" i="4" s="1"/>
  <c r="AB677" i="4"/>
  <c r="AA677" i="4"/>
  <c r="AC677" i="4"/>
  <c r="AB717" i="4"/>
  <c r="AA717" i="4"/>
  <c r="AC717" i="4"/>
  <c r="AO717" i="4" s="1"/>
  <c r="AU717" i="4" s="1"/>
  <c r="AB749" i="4"/>
  <c r="AA749" i="4"/>
  <c r="AC749" i="4"/>
  <c r="AO749" i="4" s="1"/>
  <c r="AU749" i="4" s="1"/>
  <c r="AB781" i="4"/>
  <c r="AA781" i="4"/>
  <c r="AC781" i="4"/>
  <c r="AO781" i="4" s="1"/>
  <c r="AU781" i="4" s="1"/>
  <c r="AB813" i="4"/>
  <c r="AA813" i="4"/>
  <c r="AC813" i="4"/>
  <c r="AB845" i="4"/>
  <c r="AA845" i="4"/>
  <c r="AC845" i="4"/>
  <c r="AO845" i="4" s="1"/>
  <c r="AU845" i="4" s="1"/>
  <c r="AB869" i="4"/>
  <c r="AA869" i="4"/>
  <c r="AC869" i="4"/>
  <c r="AO869" i="4" s="1"/>
  <c r="AU869" i="4" s="1"/>
  <c r="AB901" i="4"/>
  <c r="AA901" i="4"/>
  <c r="AC901" i="4"/>
  <c r="AO901" i="4" s="1"/>
  <c r="AU901" i="4" s="1"/>
  <c r="AH939" i="4"/>
  <c r="AI939" i="4"/>
  <c r="AO939" i="4" s="1"/>
  <c r="AU939" i="4" s="1"/>
  <c r="AH959" i="4"/>
  <c r="AN959" i="4" s="1"/>
  <c r="AG959" i="4"/>
  <c r="AM959" i="4" s="1"/>
  <c r="AS959" i="4" s="1"/>
  <c r="AH557" i="4"/>
  <c r="AN557" i="4" s="1"/>
  <c r="AT557" i="4" s="1"/>
  <c r="AI557" i="4"/>
  <c r="AH589" i="4"/>
  <c r="AN589" i="4" s="1"/>
  <c r="AT589" i="4" s="1"/>
  <c r="AG589" i="4"/>
  <c r="AM589" i="4" s="1"/>
  <c r="AS589" i="4" s="1"/>
  <c r="AH621" i="4"/>
  <c r="AG621" i="4"/>
  <c r="AM621" i="4" s="1"/>
  <c r="AS621" i="4" s="1"/>
  <c r="AH653" i="4"/>
  <c r="AN653" i="4" s="1"/>
  <c r="AI653" i="4"/>
  <c r="AO653" i="4" s="1"/>
  <c r="AH685" i="4"/>
  <c r="AN685" i="4" s="1"/>
  <c r="AI685" i="4"/>
  <c r="AO685" i="4" s="1"/>
  <c r="AU685" i="4" s="1"/>
  <c r="AH709" i="4"/>
  <c r="AN709" i="4" s="1"/>
  <c r="AG709" i="4"/>
  <c r="AM709" i="4" s="1"/>
  <c r="AH773" i="4"/>
  <c r="AN773" i="4" s="1"/>
  <c r="AI773" i="4"/>
  <c r="AO773" i="4" s="1"/>
  <c r="AU773" i="4" s="1"/>
  <c r="AH837" i="4"/>
  <c r="AN837" i="4" s="1"/>
  <c r="AI837" i="4"/>
  <c r="AO837" i="4" s="1"/>
  <c r="AU837" i="4" s="1"/>
  <c r="AH909" i="4"/>
  <c r="AN909" i="4" s="1"/>
  <c r="AI909" i="4"/>
  <c r="AO909" i="4" s="1"/>
  <c r="AU909" i="4" s="1"/>
  <c r="AG461" i="4"/>
  <c r="Z461" i="4"/>
  <c r="AA461" i="4"/>
  <c r="AM461" i="4" s="1"/>
  <c r="AS461" i="4" s="1"/>
  <c r="AJ461" i="4"/>
  <c r="AH461" i="4"/>
  <c r="AF461" i="4"/>
  <c r="G39" i="4"/>
  <c r="E39" i="4"/>
  <c r="I39" i="4" s="1"/>
  <c r="L40" i="2" s="1"/>
  <c r="D520" i="4"/>
  <c r="H520" i="4" s="1"/>
  <c r="K521" i="2" s="1"/>
  <c r="F520" i="4"/>
  <c r="J520" i="4" s="1"/>
  <c r="M521" i="2" s="1"/>
  <c r="AH17" i="4"/>
  <c r="AN17" i="4" s="1"/>
  <c r="AT17" i="4" s="1"/>
  <c r="AF17" i="4"/>
  <c r="AL17" i="4" s="1"/>
  <c r="AR17" i="4" s="1"/>
  <c r="AJ17" i="4"/>
  <c r="AG17" i="4"/>
  <c r="AM17" i="4" s="1"/>
  <c r="AS17" i="4" s="1"/>
  <c r="AE17" i="4"/>
  <c r="AQ17" i="4" s="1"/>
  <c r="AW17" i="4" s="1"/>
  <c r="AC17" i="4"/>
  <c r="AO17" i="4" s="1"/>
  <c r="AU17" i="4" s="1"/>
  <c r="AD17" i="4"/>
  <c r="AP17" i="4" s="1"/>
  <c r="AV17" i="4" s="1"/>
  <c r="AG80" i="4"/>
  <c r="AF80" i="4"/>
  <c r="AI80" i="4"/>
  <c r="AC80" i="4"/>
  <c r="AE80" i="4"/>
  <c r="AA80" i="4"/>
  <c r="AF771" i="4"/>
  <c r="AF835" i="4"/>
  <c r="AF899" i="4"/>
  <c r="AL80" i="4"/>
  <c r="AR80" i="4" s="1"/>
  <c r="D454" i="4"/>
  <c r="H454" i="4" s="1"/>
  <c r="K455" i="2" s="1"/>
  <c r="F454" i="4"/>
  <c r="J454" i="4" s="1"/>
  <c r="M455" i="2" s="1"/>
  <c r="D506" i="4"/>
  <c r="H506" i="4" s="1"/>
  <c r="K507" i="2" s="1"/>
  <c r="G506" i="4"/>
  <c r="AG939" i="4"/>
  <c r="AM939" i="4" s="1"/>
  <c r="AS939" i="4" s="1"/>
  <c r="AI959" i="4"/>
  <c r="AI621" i="4"/>
  <c r="AG653" i="4"/>
  <c r="AM653" i="4" s="1"/>
  <c r="AI741" i="4"/>
  <c r="AI877" i="4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G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E192" i="4" s="1"/>
  <c r="I192" i="4" s="1"/>
  <c r="L193" i="2" s="1"/>
  <c r="AO36" i="4"/>
  <c r="AU36" i="4" s="1"/>
  <c r="AP18" i="4"/>
  <c r="AV18" i="4" s="1"/>
  <c r="AN18" i="4"/>
  <c r="AT18" i="4" s="1"/>
  <c r="AN51" i="4"/>
  <c r="AT51" i="4" s="1"/>
  <c r="AL28" i="4"/>
  <c r="AR28" i="4" s="1"/>
  <c r="G28" i="4" s="1"/>
  <c r="AN28" i="4"/>
  <c r="AT28" i="4" s="1"/>
  <c r="AM112" i="4"/>
  <c r="AS112" i="4" s="1"/>
  <c r="AL112" i="4"/>
  <c r="AR112" i="4" s="1"/>
  <c r="E112" i="4" s="1"/>
  <c r="I112" i="4" s="1"/>
  <c r="L113" i="2" s="1"/>
  <c r="AL128" i="4"/>
  <c r="AR128" i="4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V941" i="4"/>
  <c r="AK979" i="4"/>
  <c r="AJ979" i="4"/>
  <c r="AK987" i="4"/>
  <c r="AJ987" i="4"/>
  <c r="AK559" i="4"/>
  <c r="AJ559" i="4"/>
  <c r="AK591" i="4"/>
  <c r="AJ591" i="4"/>
  <c r="AK623" i="4"/>
  <c r="AJ623" i="4"/>
  <c r="AK639" i="4"/>
  <c r="AJ639" i="4"/>
  <c r="AK707" i="4"/>
  <c r="AJ707" i="4"/>
  <c r="AK715" i="4"/>
  <c r="AJ715" i="4"/>
  <c r="AK731" i="4"/>
  <c r="AJ731" i="4"/>
  <c r="AK747" i="4"/>
  <c r="AJ747" i="4"/>
  <c r="AK763" i="4"/>
  <c r="AJ763" i="4"/>
  <c r="AK771" i="4"/>
  <c r="AJ771" i="4"/>
  <c r="AK835" i="4"/>
  <c r="AJ835" i="4"/>
  <c r="AK843" i="4"/>
  <c r="AJ843" i="4"/>
  <c r="AK859" i="4"/>
  <c r="AJ859" i="4"/>
  <c r="AK875" i="4"/>
  <c r="AJ875" i="4"/>
  <c r="AK891" i="4"/>
  <c r="AJ891" i="4"/>
  <c r="AK899" i="4"/>
  <c r="AJ899" i="4"/>
  <c r="Y579" i="4"/>
  <c r="AA579" i="4" s="1"/>
  <c r="AH336" i="4"/>
  <c r="AN336" i="4" s="1"/>
  <c r="AT336" i="4" s="1"/>
  <c r="AH352" i="4"/>
  <c r="AN352" i="4" s="1"/>
  <c r="AT352" i="4" s="1"/>
  <c r="AP501" i="4"/>
  <c r="AV501" i="4" s="1"/>
  <c r="AG931" i="4"/>
  <c r="AM931" i="4" s="1"/>
  <c r="AS931" i="4" s="1"/>
  <c r="AG967" i="4"/>
  <c r="AM967" i="4" s="1"/>
  <c r="AS967" i="4" s="1"/>
  <c r="AI605" i="4"/>
  <c r="AO605" i="4" s="1"/>
  <c r="AU605" i="4" s="1"/>
  <c r="AI669" i="4"/>
  <c r="AO669" i="4" s="1"/>
  <c r="AU669" i="4" s="1"/>
  <c r="AI725" i="4"/>
  <c r="AO725" i="4" s="1"/>
  <c r="AU725" i="4" s="1"/>
  <c r="AG757" i="4"/>
  <c r="AM757" i="4" s="1"/>
  <c r="AI789" i="4"/>
  <c r="AO789" i="4" s="1"/>
  <c r="AU789" i="4" s="1"/>
  <c r="AG821" i="4"/>
  <c r="AM821" i="4" s="1"/>
  <c r="AI861" i="4"/>
  <c r="AO861" i="4" s="1"/>
  <c r="AU861" i="4" s="1"/>
  <c r="AG893" i="4"/>
  <c r="AM893" i="4" s="1"/>
  <c r="AS893" i="4" s="1"/>
  <c r="AK493" i="4"/>
  <c r="Z485" i="4"/>
  <c r="AE493" i="4"/>
  <c r="AD493" i="4"/>
  <c r="Y514" i="4"/>
  <c r="AK514" i="4" s="1"/>
  <c r="AG493" i="4"/>
  <c r="AQ156" i="4"/>
  <c r="AW156" i="4" s="1"/>
  <c r="AQ188" i="4"/>
  <c r="AW188" i="4" s="1"/>
  <c r="AQ220" i="4"/>
  <c r="AW220" i="4" s="1"/>
  <c r="AQ12" i="4"/>
  <c r="AW12" i="4" s="1"/>
  <c r="AO509" i="4"/>
  <c r="AU509" i="4" s="1"/>
  <c r="AL509" i="4"/>
  <c r="AR509" i="4" s="1"/>
  <c r="D509" i="4" s="1"/>
  <c r="H509" i="4" s="1"/>
  <c r="K510" i="2" s="1"/>
  <c r="AM509" i="4"/>
  <c r="AS509" i="4" s="1"/>
  <c r="AI931" i="4"/>
  <c r="AO931" i="4" s="1"/>
  <c r="AU931" i="4" s="1"/>
  <c r="AI947" i="4"/>
  <c r="AO947" i="4" s="1"/>
  <c r="AI967" i="4"/>
  <c r="AO967" i="4" s="1"/>
  <c r="AU967" i="4" s="1"/>
  <c r="AG573" i="4"/>
  <c r="AM573" i="4" s="1"/>
  <c r="AS573" i="4" s="1"/>
  <c r="AG605" i="4"/>
  <c r="AM605" i="4" s="1"/>
  <c r="AS605" i="4" s="1"/>
  <c r="AG637" i="4"/>
  <c r="AM637" i="4" s="1"/>
  <c r="AG669" i="4"/>
  <c r="AM669" i="4" s="1"/>
  <c r="AS669" i="4" s="1"/>
  <c r="AG693" i="4"/>
  <c r="AM693" i="4" s="1"/>
  <c r="AG725" i="4"/>
  <c r="AM725" i="4" s="1"/>
  <c r="AS725" i="4" s="1"/>
  <c r="AI757" i="4"/>
  <c r="AO757" i="4" s="1"/>
  <c r="AU757" i="4" s="1"/>
  <c r="AG789" i="4"/>
  <c r="AM789" i="4" s="1"/>
  <c r="AI821" i="4"/>
  <c r="AO821" i="4" s="1"/>
  <c r="AU821" i="4" s="1"/>
  <c r="AG861" i="4"/>
  <c r="AM861" i="4" s="1"/>
  <c r="AI893" i="4"/>
  <c r="AO893" i="4" s="1"/>
  <c r="AU893" i="4" s="1"/>
  <c r="AK485" i="4"/>
  <c r="AH493" i="4"/>
  <c r="AJ493" i="4"/>
  <c r="AD485" i="4"/>
  <c r="AE485" i="4"/>
  <c r="AQ485" i="4" s="1"/>
  <c r="AW485" i="4" s="1"/>
  <c r="AB485" i="4"/>
  <c r="AA493" i="4"/>
  <c r="AC493" i="4"/>
  <c r="AN939" i="4"/>
  <c r="AN621" i="4"/>
  <c r="AT621" i="4" s="1"/>
  <c r="AN741" i="4"/>
  <c r="AN805" i="4"/>
  <c r="AG741" i="4"/>
  <c r="AM741" i="4" s="1"/>
  <c r="AG773" i="4"/>
  <c r="AM773" i="4" s="1"/>
  <c r="AG805" i="4"/>
  <c r="AM805" i="4" s="1"/>
  <c r="AG837" i="4"/>
  <c r="AM837" i="4" s="1"/>
  <c r="AG877" i="4"/>
  <c r="AM877" i="4" s="1"/>
  <c r="AG909" i="4"/>
  <c r="AM909" i="4" s="1"/>
  <c r="AE461" i="4"/>
  <c r="AB461" i="4"/>
  <c r="AD461" i="4"/>
  <c r="AO172" i="4"/>
  <c r="AU172" i="4" s="1"/>
  <c r="AM172" i="4"/>
  <c r="AS172" i="4" s="1"/>
  <c r="AL204" i="4"/>
  <c r="AR204" i="4" s="1"/>
  <c r="AM204" i="4"/>
  <c r="AS204" i="4" s="1"/>
  <c r="AQ164" i="4"/>
  <c r="AW164" i="4" s="1"/>
  <c r="AL296" i="4"/>
  <c r="AR296" i="4" s="1"/>
  <c r="D296" i="4" s="1"/>
  <c r="H296" i="4" s="1"/>
  <c r="K297" i="2" s="1"/>
  <c r="AP12" i="4"/>
  <c r="AV12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39" i="4"/>
  <c r="AF939" i="4"/>
  <c r="AK939" i="4"/>
  <c r="AJ959" i="4"/>
  <c r="AF959" i="4"/>
  <c r="AL959" i="4" s="1"/>
  <c r="AR959" i="4" s="1"/>
  <c r="AK959" i="4"/>
  <c r="AQ959" i="4" s="1"/>
  <c r="AW959" i="4" s="1"/>
  <c r="AJ557" i="4"/>
  <c r="AF557" i="4"/>
  <c r="AL557" i="4" s="1"/>
  <c r="AR557" i="4" s="1"/>
  <c r="AK557" i="4"/>
  <c r="AQ557" i="4" s="1"/>
  <c r="AW557" i="4" s="1"/>
  <c r="AJ589" i="4"/>
  <c r="AF589" i="4"/>
  <c r="AK589" i="4"/>
  <c r="AQ589" i="4" s="1"/>
  <c r="AW589" i="4" s="1"/>
  <c r="AJ621" i="4"/>
  <c r="AF621" i="4"/>
  <c r="AL621" i="4" s="1"/>
  <c r="AR621" i="4" s="1"/>
  <c r="AK621" i="4"/>
  <c r="AJ653" i="4"/>
  <c r="AF653" i="4"/>
  <c r="AL653" i="4" s="1"/>
  <c r="AR653" i="4" s="1"/>
  <c r="F653" i="4" s="1"/>
  <c r="J653" i="4" s="1"/>
  <c r="AK653" i="4"/>
  <c r="AQ653" i="4" s="1"/>
  <c r="AW653" i="4" s="1"/>
  <c r="AJ685" i="4"/>
  <c r="AP685" i="4" s="1"/>
  <c r="AV685" i="4" s="1"/>
  <c r="AF685" i="4"/>
  <c r="AK685" i="4"/>
  <c r="AQ685" i="4" s="1"/>
  <c r="AW685" i="4" s="1"/>
  <c r="AJ709" i="4"/>
  <c r="AF709" i="4"/>
  <c r="AL709" i="4" s="1"/>
  <c r="AR709" i="4" s="1"/>
  <c r="F709" i="4" s="1"/>
  <c r="J709" i="4" s="1"/>
  <c r="AK709" i="4"/>
  <c r="AQ709" i="4" s="1"/>
  <c r="AW709" i="4" s="1"/>
  <c r="AJ741" i="4"/>
  <c r="AF741" i="4"/>
  <c r="AL741" i="4" s="1"/>
  <c r="AR741" i="4" s="1"/>
  <c r="AK741" i="4"/>
  <c r="AQ741" i="4" s="1"/>
  <c r="AW741" i="4" s="1"/>
  <c r="AJ773" i="4"/>
  <c r="AP773" i="4" s="1"/>
  <c r="AV773" i="4" s="1"/>
  <c r="AF773" i="4"/>
  <c r="AL773" i="4" s="1"/>
  <c r="AR773" i="4" s="1"/>
  <c r="AK773" i="4"/>
  <c r="AJ805" i="4"/>
  <c r="AP805" i="4" s="1"/>
  <c r="AV805" i="4" s="1"/>
  <c r="AF805" i="4"/>
  <c r="AK805" i="4"/>
  <c r="AQ805" i="4" s="1"/>
  <c r="AW805" i="4" s="1"/>
  <c r="AJ837" i="4"/>
  <c r="AP837" i="4" s="1"/>
  <c r="AV837" i="4" s="1"/>
  <c r="AF837" i="4"/>
  <c r="AL837" i="4" s="1"/>
  <c r="AR837" i="4" s="1"/>
  <c r="AK837" i="4"/>
  <c r="AQ837" i="4" s="1"/>
  <c r="AW837" i="4" s="1"/>
  <c r="AJ877" i="4"/>
  <c r="AP877" i="4" s="1"/>
  <c r="AV877" i="4" s="1"/>
  <c r="AF877" i="4"/>
  <c r="AK877" i="4"/>
  <c r="AQ877" i="4" s="1"/>
  <c r="AW877" i="4" s="1"/>
  <c r="AJ909" i="4"/>
  <c r="AP909" i="4" s="1"/>
  <c r="AV909" i="4" s="1"/>
  <c r="AF909" i="4"/>
  <c r="AL909" i="4" s="1"/>
  <c r="AR909" i="4" s="1"/>
  <c r="AK909" i="4"/>
  <c r="AQ909" i="4" s="1"/>
  <c r="AW909" i="4" s="1"/>
  <c r="AL939" i="4"/>
  <c r="AR939" i="4" s="1"/>
  <c r="G939" i="4" s="1"/>
  <c r="AN947" i="4"/>
  <c r="AT947" i="4" s="1"/>
  <c r="AN573" i="4"/>
  <c r="AT573" i="4" s="1"/>
  <c r="AL589" i="4"/>
  <c r="AR589" i="4" s="1"/>
  <c r="AN637" i="4"/>
  <c r="AT637" i="4" s="1"/>
  <c r="AN693" i="4"/>
  <c r="AT693" i="4" s="1"/>
  <c r="AN757" i="4"/>
  <c r="AT757" i="4" s="1"/>
  <c r="AN821" i="4"/>
  <c r="AT821" i="4" s="1"/>
  <c r="AN893" i="4"/>
  <c r="AT893" i="4" s="1"/>
  <c r="AQ228" i="4"/>
  <c r="AW228" i="4" s="1"/>
  <c r="AO12" i="4"/>
  <c r="AU12" i="4" s="1"/>
  <c r="AN477" i="4"/>
  <c r="AT477" i="4" s="1"/>
  <c r="AP477" i="4"/>
  <c r="AV477" i="4" s="1"/>
  <c r="AN493" i="4"/>
  <c r="AT493" i="4" s="1"/>
  <c r="AF931" i="4"/>
  <c r="AL931" i="4" s="1"/>
  <c r="AR931" i="4" s="1"/>
  <c r="AK931" i="4"/>
  <c r="AJ931" i="4"/>
  <c r="AP931" i="4" s="1"/>
  <c r="AV931" i="4" s="1"/>
  <c r="AF947" i="4"/>
  <c r="AL947" i="4" s="1"/>
  <c r="AR947" i="4" s="1"/>
  <c r="AK947" i="4"/>
  <c r="AQ947" i="4" s="1"/>
  <c r="AW947" i="4" s="1"/>
  <c r="AJ947" i="4"/>
  <c r="AP947" i="4" s="1"/>
  <c r="AV947" i="4" s="1"/>
  <c r="AF967" i="4"/>
  <c r="AL967" i="4" s="1"/>
  <c r="AR967" i="4" s="1"/>
  <c r="AK967" i="4"/>
  <c r="AQ967" i="4" s="1"/>
  <c r="AW967" i="4" s="1"/>
  <c r="AJ967" i="4"/>
  <c r="AP967" i="4" s="1"/>
  <c r="AV967" i="4" s="1"/>
  <c r="AF573" i="4"/>
  <c r="AL573" i="4" s="1"/>
  <c r="AR573" i="4" s="1"/>
  <c r="AK573" i="4"/>
  <c r="AQ573" i="4" s="1"/>
  <c r="AW573" i="4" s="1"/>
  <c r="AJ573" i="4"/>
  <c r="AF605" i="4"/>
  <c r="AL605" i="4" s="1"/>
  <c r="AR605" i="4" s="1"/>
  <c r="AK605" i="4"/>
  <c r="AQ605" i="4" s="1"/>
  <c r="AW605" i="4" s="1"/>
  <c r="AJ605" i="4"/>
  <c r="AP605" i="4" s="1"/>
  <c r="AV605" i="4" s="1"/>
  <c r="AF637" i="4"/>
  <c r="AL637" i="4" s="1"/>
  <c r="AR637" i="4" s="1"/>
  <c r="AK637" i="4"/>
  <c r="AQ637" i="4" s="1"/>
  <c r="AW637" i="4" s="1"/>
  <c r="AJ637" i="4"/>
  <c r="AP637" i="4" s="1"/>
  <c r="AV637" i="4" s="1"/>
  <c r="AF669" i="4"/>
  <c r="AL669" i="4" s="1"/>
  <c r="AR669" i="4" s="1"/>
  <c r="AK669" i="4"/>
  <c r="AQ669" i="4" s="1"/>
  <c r="AW669" i="4" s="1"/>
  <c r="AJ669" i="4"/>
  <c r="AP669" i="4" s="1"/>
  <c r="AV669" i="4" s="1"/>
  <c r="AF693" i="4"/>
  <c r="AL693" i="4" s="1"/>
  <c r="AR693" i="4" s="1"/>
  <c r="AK693" i="4"/>
  <c r="AQ693" i="4" s="1"/>
  <c r="AW693" i="4" s="1"/>
  <c r="AJ693" i="4"/>
  <c r="AP693" i="4" s="1"/>
  <c r="AV693" i="4" s="1"/>
  <c r="AF725" i="4"/>
  <c r="AL725" i="4" s="1"/>
  <c r="AR725" i="4" s="1"/>
  <c r="AK725" i="4"/>
  <c r="AQ725" i="4" s="1"/>
  <c r="AW725" i="4" s="1"/>
  <c r="AJ725" i="4"/>
  <c r="AP725" i="4" s="1"/>
  <c r="AV725" i="4" s="1"/>
  <c r="AF757" i="4"/>
  <c r="AL757" i="4" s="1"/>
  <c r="AR757" i="4" s="1"/>
  <c r="E757" i="4" s="1"/>
  <c r="I757" i="4" s="1"/>
  <c r="AK757" i="4"/>
  <c r="AQ757" i="4" s="1"/>
  <c r="AW757" i="4" s="1"/>
  <c r="AJ757" i="4"/>
  <c r="AP757" i="4" s="1"/>
  <c r="AV757" i="4" s="1"/>
  <c r="AF789" i="4"/>
  <c r="AL789" i="4" s="1"/>
  <c r="AR789" i="4" s="1"/>
  <c r="AK789" i="4"/>
  <c r="AQ789" i="4" s="1"/>
  <c r="AW789" i="4" s="1"/>
  <c r="AJ789" i="4"/>
  <c r="AP789" i="4" s="1"/>
  <c r="AV789" i="4" s="1"/>
  <c r="AF821" i="4"/>
  <c r="AL821" i="4" s="1"/>
  <c r="AR821" i="4" s="1"/>
  <c r="AK821" i="4"/>
  <c r="AQ821" i="4" s="1"/>
  <c r="AW821" i="4" s="1"/>
  <c r="AJ821" i="4"/>
  <c r="AP821" i="4" s="1"/>
  <c r="AV821" i="4" s="1"/>
  <c r="AF861" i="4"/>
  <c r="AL861" i="4" s="1"/>
  <c r="AR861" i="4" s="1"/>
  <c r="AK861" i="4"/>
  <c r="AQ861" i="4" s="1"/>
  <c r="AW861" i="4" s="1"/>
  <c r="AJ861" i="4"/>
  <c r="AP861" i="4" s="1"/>
  <c r="AV861" i="4" s="1"/>
  <c r="AF893" i="4"/>
  <c r="AK893" i="4"/>
  <c r="AQ893" i="4" s="1"/>
  <c r="AW893" i="4" s="1"/>
  <c r="AJ893" i="4"/>
  <c r="AP893" i="4" s="1"/>
  <c r="AV893" i="4" s="1"/>
  <c r="AC11" i="4"/>
  <c r="AK11" i="4"/>
  <c r="AD11" i="4"/>
  <c r="AA11" i="4"/>
  <c r="AI11" i="4"/>
  <c r="AJ11" i="4"/>
  <c r="AF11" i="4"/>
  <c r="AG11" i="4"/>
  <c r="Z11" i="4"/>
  <c r="AH11" i="4"/>
  <c r="AE11" i="4"/>
  <c r="AB11" i="4"/>
  <c r="AQ931" i="4"/>
  <c r="AW931" i="4" s="1"/>
  <c r="AN931" i="4"/>
  <c r="AT931" i="4" s="1"/>
  <c r="AP959" i="4"/>
  <c r="AV959" i="4" s="1"/>
  <c r="AN967" i="4"/>
  <c r="AT967" i="4" s="1"/>
  <c r="AP573" i="4"/>
  <c r="AV573" i="4" s="1"/>
  <c r="AN605" i="4"/>
  <c r="AT605" i="4" s="1"/>
  <c r="AQ621" i="4"/>
  <c r="AW621" i="4" s="1"/>
  <c r="AN669" i="4"/>
  <c r="AT669" i="4" s="1"/>
  <c r="AL685" i="4"/>
  <c r="AR685" i="4" s="1"/>
  <c r="AN725" i="4"/>
  <c r="AT725" i="4" s="1"/>
  <c r="AN789" i="4"/>
  <c r="AT789" i="4" s="1"/>
  <c r="AN861" i="4"/>
  <c r="AT861" i="4" s="1"/>
  <c r="AL877" i="4"/>
  <c r="AR877" i="4" s="1"/>
  <c r="AL893" i="4"/>
  <c r="AR893" i="4" s="1"/>
  <c r="Y447" i="4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L461" i="4"/>
  <c r="AR461" i="4" s="1"/>
  <c r="AO469" i="4"/>
  <c r="AU469" i="4" s="1"/>
  <c r="AP469" i="4"/>
  <c r="AV469" i="4" s="1"/>
  <c r="AQ469" i="4"/>
  <c r="AW469" i="4" s="1"/>
  <c r="AQ477" i="4"/>
  <c r="AW477" i="4" s="1"/>
  <c r="AL477" i="4"/>
  <c r="AR477" i="4" s="1"/>
  <c r="AP485" i="4"/>
  <c r="AV485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O164" i="4"/>
  <c r="AU164" i="4" s="1"/>
  <c r="AM164" i="4"/>
  <c r="AS164" i="4" s="1"/>
  <c r="AQ180" i="4"/>
  <c r="AW180" i="4" s="1"/>
  <c r="AO196" i="4"/>
  <c r="AU196" i="4" s="1"/>
  <c r="AM196" i="4"/>
  <c r="AS196" i="4" s="1"/>
  <c r="AM272" i="4"/>
  <c r="AS272" i="4" s="1"/>
  <c r="AM288" i="4"/>
  <c r="AS288" i="4" s="1"/>
  <c r="AM320" i="4"/>
  <c r="AS320" i="4" s="1"/>
  <c r="AH8" i="4"/>
  <c r="AG352" i="4"/>
  <c r="AM352" i="4" s="1"/>
  <c r="AS352" i="4" s="1"/>
  <c r="AQ509" i="4"/>
  <c r="AW509" i="4" s="1"/>
  <c r="AL469" i="4"/>
  <c r="AR469" i="4" s="1"/>
  <c r="AN469" i="4"/>
  <c r="AT469" i="4" s="1"/>
  <c r="AO477" i="4"/>
  <c r="AU477" i="4" s="1"/>
  <c r="AL485" i="4"/>
  <c r="AR485" i="4" s="1"/>
  <c r="AN485" i="4"/>
  <c r="AT485" i="4" s="1"/>
  <c r="AN513" i="4"/>
  <c r="AT513" i="4" s="1"/>
  <c r="AO513" i="4"/>
  <c r="AU513" i="4" s="1"/>
  <c r="AP513" i="4"/>
  <c r="AV513" i="4" s="1"/>
  <c r="D973" i="4"/>
  <c r="H973" i="4" s="1"/>
  <c r="G83" i="4"/>
  <c r="F83" i="4"/>
  <c r="J83" i="4" s="1"/>
  <c r="M84" i="2" s="1"/>
  <c r="E83" i="4"/>
  <c r="I83" i="4" s="1"/>
  <c r="L84" i="2" s="1"/>
  <c r="D83" i="4"/>
  <c r="H83" i="4" s="1"/>
  <c r="K84" i="2" s="1"/>
  <c r="F151" i="4"/>
  <c r="J151" i="4" s="1"/>
  <c r="M152" i="2" s="1"/>
  <c r="G151" i="4"/>
  <c r="E151" i="4"/>
  <c r="I151" i="4" s="1"/>
  <c r="L152" i="2" s="1"/>
  <c r="D151" i="4"/>
  <c r="H151" i="4" s="1"/>
  <c r="K152" i="2" s="1"/>
  <c r="F939" i="4"/>
  <c r="J939" i="4" s="1"/>
  <c r="E939" i="4"/>
  <c r="I939" i="4" s="1"/>
  <c r="D709" i="4"/>
  <c r="H709" i="4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G88" i="4"/>
  <c r="D88" i="4"/>
  <c r="H88" i="4" s="1"/>
  <c r="K89" i="2" s="1"/>
  <c r="F88" i="4"/>
  <c r="J88" i="4" s="1"/>
  <c r="M89" i="2" s="1"/>
  <c r="E88" i="4"/>
  <c r="I88" i="4" s="1"/>
  <c r="L89" i="2" s="1"/>
  <c r="E59" i="4"/>
  <c r="I59" i="4" s="1"/>
  <c r="L60" i="2" s="1"/>
  <c r="G59" i="4"/>
  <c r="F59" i="4"/>
  <c r="J59" i="4" s="1"/>
  <c r="M60" i="2" s="1"/>
  <c r="D59" i="4"/>
  <c r="H59" i="4" s="1"/>
  <c r="K60" i="2" s="1"/>
  <c r="G120" i="4"/>
  <c r="F120" i="4"/>
  <c r="J120" i="4" s="1"/>
  <c r="M121" i="2" s="1"/>
  <c r="D120" i="4"/>
  <c r="H120" i="4" s="1"/>
  <c r="K121" i="2" s="1"/>
  <c r="E120" i="4"/>
  <c r="I120" i="4" s="1"/>
  <c r="L121" i="2" s="1"/>
  <c r="G160" i="4"/>
  <c r="F160" i="4"/>
  <c r="J160" i="4" s="1"/>
  <c r="M161" i="2" s="1"/>
  <c r="D160" i="4"/>
  <c r="H160" i="4" s="1"/>
  <c r="K161" i="2" s="1"/>
  <c r="E160" i="4"/>
  <c r="I160" i="4" s="1"/>
  <c r="L161" i="2" s="1"/>
  <c r="D224" i="4"/>
  <c r="H224" i="4" s="1"/>
  <c r="K225" i="2" s="1"/>
  <c r="G224" i="4"/>
  <c r="F224" i="4"/>
  <c r="J224" i="4" s="1"/>
  <c r="M225" i="2" s="1"/>
  <c r="E224" i="4"/>
  <c r="I224" i="4" s="1"/>
  <c r="L225" i="2" s="1"/>
  <c r="G34" i="4"/>
  <c r="E34" i="4"/>
  <c r="I34" i="4" s="1"/>
  <c r="L35" i="2" s="1"/>
  <c r="F34" i="4"/>
  <c r="J34" i="4" s="1"/>
  <c r="M35" i="2" s="1"/>
  <c r="D34" i="4"/>
  <c r="H34" i="4" s="1"/>
  <c r="K35" i="2" s="1"/>
  <c r="E18" i="4"/>
  <c r="I18" i="4" s="1"/>
  <c r="L19" i="2" s="1"/>
  <c r="G18" i="4"/>
  <c r="F18" i="4"/>
  <c r="J18" i="4" s="1"/>
  <c r="M19" i="2" s="1"/>
  <c r="D18" i="4"/>
  <c r="H18" i="4" s="1"/>
  <c r="K19" i="2" s="1"/>
  <c r="E51" i="4"/>
  <c r="I51" i="4" s="1"/>
  <c r="L52" i="2" s="1"/>
  <c r="G51" i="4"/>
  <c r="F51" i="4"/>
  <c r="J51" i="4" s="1"/>
  <c r="M52" i="2" s="1"/>
  <c r="D51" i="4"/>
  <c r="H51" i="4" s="1"/>
  <c r="K52" i="2" s="1"/>
  <c r="D28" i="4"/>
  <c r="H28" i="4" s="1"/>
  <c r="K29" i="2" s="1"/>
  <c r="E28" i="4"/>
  <c r="I28" i="4" s="1"/>
  <c r="L29" i="2" s="1"/>
  <c r="G30" i="4"/>
  <c r="F30" i="4"/>
  <c r="J30" i="4" s="1"/>
  <c r="M31" i="2" s="1"/>
  <c r="E30" i="4"/>
  <c r="I30" i="4" s="1"/>
  <c r="L31" i="2" s="1"/>
  <c r="D30" i="4"/>
  <c r="H30" i="4" s="1"/>
  <c r="K31" i="2" s="1"/>
  <c r="AK431" i="4"/>
  <c r="AJ431" i="4"/>
  <c r="G204" i="4"/>
  <c r="D252" i="4"/>
  <c r="H252" i="4" s="1"/>
  <c r="K253" i="2" s="1"/>
  <c r="G252" i="4"/>
  <c r="F252" i="4"/>
  <c r="J252" i="4" s="1"/>
  <c r="M253" i="2" s="1"/>
  <c r="E252" i="4"/>
  <c r="I252" i="4" s="1"/>
  <c r="L253" i="2" s="1"/>
  <c r="G260" i="4"/>
  <c r="F260" i="4"/>
  <c r="J260" i="4" s="1"/>
  <c r="M261" i="2" s="1"/>
  <c r="D260" i="4"/>
  <c r="H260" i="4" s="1"/>
  <c r="K261" i="2" s="1"/>
  <c r="E260" i="4"/>
  <c r="I260" i="4" s="1"/>
  <c r="L261" i="2" s="1"/>
  <c r="D284" i="4"/>
  <c r="H284" i="4" s="1"/>
  <c r="K285" i="2" s="1"/>
  <c r="G284" i="4"/>
  <c r="F284" i="4"/>
  <c r="J284" i="4" s="1"/>
  <c r="M285" i="2" s="1"/>
  <c r="E284" i="4"/>
  <c r="I284" i="4" s="1"/>
  <c r="L285" i="2" s="1"/>
  <c r="G292" i="4"/>
  <c r="F292" i="4"/>
  <c r="J292" i="4" s="1"/>
  <c r="M293" i="2" s="1"/>
  <c r="D292" i="4"/>
  <c r="H292" i="4" s="1"/>
  <c r="K293" i="2" s="1"/>
  <c r="E292" i="4"/>
  <c r="I292" i="4" s="1"/>
  <c r="L293" i="2" s="1"/>
  <c r="D316" i="4"/>
  <c r="H316" i="4" s="1"/>
  <c r="K317" i="2" s="1"/>
  <c r="G316" i="4"/>
  <c r="F316" i="4"/>
  <c r="J316" i="4" s="1"/>
  <c r="M317" i="2" s="1"/>
  <c r="E316" i="4"/>
  <c r="I316" i="4" s="1"/>
  <c r="L317" i="2" s="1"/>
  <c r="G324" i="4"/>
  <c r="F324" i="4"/>
  <c r="J324" i="4" s="1"/>
  <c r="M325" i="2" s="1"/>
  <c r="D324" i="4"/>
  <c r="H324" i="4" s="1"/>
  <c r="K325" i="2" s="1"/>
  <c r="E324" i="4"/>
  <c r="I324" i="4" s="1"/>
  <c r="L325" i="2" s="1"/>
  <c r="D184" i="4"/>
  <c r="H184" i="4" s="1"/>
  <c r="K185" i="2" s="1"/>
  <c r="G184" i="4"/>
  <c r="F184" i="4"/>
  <c r="J184" i="4" s="1"/>
  <c r="M185" i="2" s="1"/>
  <c r="E184" i="4"/>
  <c r="I184" i="4" s="1"/>
  <c r="L185" i="2" s="1"/>
  <c r="G264" i="4"/>
  <c r="D264" i="4"/>
  <c r="H264" i="4" s="1"/>
  <c r="K265" i="2" s="1"/>
  <c r="D280" i="4"/>
  <c r="H280" i="4" s="1"/>
  <c r="K281" i="2" s="1"/>
  <c r="F280" i="4"/>
  <c r="J280" i="4" s="1"/>
  <c r="M281" i="2" s="1"/>
  <c r="G296" i="4"/>
  <c r="G328" i="4"/>
  <c r="D328" i="4"/>
  <c r="H328" i="4" s="1"/>
  <c r="K329" i="2" s="1"/>
  <c r="AG76" i="4"/>
  <c r="AF76" i="4"/>
  <c r="E501" i="4"/>
  <c r="I501" i="4" s="1"/>
  <c r="L502" i="2" s="1"/>
  <c r="D1001" i="4"/>
  <c r="H1001" i="4" s="1"/>
  <c r="E1001" i="4"/>
  <c r="I1001" i="4" s="1"/>
  <c r="G1001" i="4"/>
  <c r="F1001" i="4"/>
  <c r="J1001" i="4" s="1"/>
  <c r="G65" i="4"/>
  <c r="F65" i="4"/>
  <c r="J65" i="4" s="1"/>
  <c r="M66" i="2" s="1"/>
  <c r="D65" i="4"/>
  <c r="H65" i="4" s="1"/>
  <c r="K66" i="2" s="1"/>
  <c r="E65" i="4"/>
  <c r="I65" i="4" s="1"/>
  <c r="L66" i="2" s="1"/>
  <c r="G99" i="4"/>
  <c r="F99" i="4"/>
  <c r="J99" i="4" s="1"/>
  <c r="M100" i="2" s="1"/>
  <c r="E99" i="4"/>
  <c r="I99" i="4" s="1"/>
  <c r="L100" i="2" s="1"/>
  <c r="D99" i="4"/>
  <c r="H99" i="4" s="1"/>
  <c r="K100" i="2" s="1"/>
  <c r="D526" i="4"/>
  <c r="H526" i="4" s="1"/>
  <c r="K527" i="2" s="1"/>
  <c r="F526" i="4"/>
  <c r="J526" i="4" s="1"/>
  <c r="M527" i="2" s="1"/>
  <c r="E542" i="4"/>
  <c r="I542" i="4" s="1"/>
  <c r="L543" i="2" s="1"/>
  <c r="D542" i="4"/>
  <c r="H542" i="4" s="1"/>
  <c r="K543" i="2" s="1"/>
  <c r="G542" i="4"/>
  <c r="F542" i="4"/>
  <c r="J542" i="4" s="1"/>
  <c r="M543" i="2" s="1"/>
  <c r="F927" i="4"/>
  <c r="J927" i="4" s="1"/>
  <c r="G927" i="4"/>
  <c r="E927" i="4"/>
  <c r="I927" i="4" s="1"/>
  <c r="D927" i="4"/>
  <c r="H927" i="4" s="1"/>
  <c r="F947" i="4"/>
  <c r="J947" i="4" s="1"/>
  <c r="E947" i="4"/>
  <c r="I947" i="4" s="1"/>
  <c r="E573" i="4"/>
  <c r="I573" i="4" s="1"/>
  <c r="L574" i="2" s="1"/>
  <c r="F693" i="4"/>
  <c r="J693" i="4" s="1"/>
  <c r="D693" i="4"/>
  <c r="H693" i="4" s="1"/>
  <c r="E821" i="4"/>
  <c r="I821" i="4" s="1"/>
  <c r="F893" i="4"/>
  <c r="J893" i="4" s="1"/>
  <c r="D893" i="4"/>
  <c r="H893" i="4" s="1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G72" i="4"/>
  <c r="D72" i="4"/>
  <c r="H72" i="4" s="1"/>
  <c r="K73" i="2" s="1"/>
  <c r="F72" i="4"/>
  <c r="J72" i="4" s="1"/>
  <c r="M73" i="2" s="1"/>
  <c r="E72" i="4"/>
  <c r="I72" i="4" s="1"/>
  <c r="L73" i="2" s="1"/>
  <c r="D136" i="4"/>
  <c r="H136" i="4" s="1"/>
  <c r="K137" i="2" s="1"/>
  <c r="E136" i="4"/>
  <c r="I136" i="4" s="1"/>
  <c r="L137" i="2" s="1"/>
  <c r="F176" i="4"/>
  <c r="J176" i="4" s="1"/>
  <c r="M177" i="2" s="1"/>
  <c r="F192" i="4"/>
  <c r="J192" i="4" s="1"/>
  <c r="M193" i="2" s="1"/>
  <c r="D208" i="4"/>
  <c r="H208" i="4" s="1"/>
  <c r="K209" i="2" s="1"/>
  <c r="G208" i="4"/>
  <c r="F208" i="4"/>
  <c r="J208" i="4" s="1"/>
  <c r="M209" i="2" s="1"/>
  <c r="E208" i="4"/>
  <c r="I208" i="4" s="1"/>
  <c r="L209" i="2" s="1"/>
  <c r="G38" i="4"/>
  <c r="AJ399" i="4"/>
  <c r="AK399" i="4"/>
  <c r="D220" i="4"/>
  <c r="H220" i="4" s="1"/>
  <c r="K221" i="2" s="1"/>
  <c r="D268" i="4"/>
  <c r="H268" i="4" s="1"/>
  <c r="K269" i="2" s="1"/>
  <c r="G268" i="4"/>
  <c r="F268" i="4"/>
  <c r="J268" i="4" s="1"/>
  <c r="M269" i="2" s="1"/>
  <c r="E268" i="4"/>
  <c r="I268" i="4" s="1"/>
  <c r="L269" i="2" s="1"/>
  <c r="F276" i="4"/>
  <c r="J276" i="4" s="1"/>
  <c r="M277" i="2" s="1"/>
  <c r="D300" i="4"/>
  <c r="H300" i="4" s="1"/>
  <c r="K301" i="2" s="1"/>
  <c r="G300" i="4"/>
  <c r="F300" i="4"/>
  <c r="J300" i="4" s="1"/>
  <c r="M301" i="2" s="1"/>
  <c r="E300" i="4"/>
  <c r="I300" i="4" s="1"/>
  <c r="L301" i="2" s="1"/>
  <c r="D308" i="4"/>
  <c r="H308" i="4" s="1"/>
  <c r="K309" i="2" s="1"/>
  <c r="G308" i="4"/>
  <c r="F308" i="4"/>
  <c r="J308" i="4" s="1"/>
  <c r="M309" i="2" s="1"/>
  <c r="E308" i="4"/>
  <c r="I308" i="4" s="1"/>
  <c r="L309" i="2" s="1"/>
  <c r="G332" i="4"/>
  <c r="E332" i="4"/>
  <c r="I332" i="4" s="1"/>
  <c r="L333" i="2" s="1"/>
  <c r="G112" i="4"/>
  <c r="D128" i="4"/>
  <c r="H128" i="4" s="1"/>
  <c r="K129" i="2" s="1"/>
  <c r="G128" i="4"/>
  <c r="F128" i="4"/>
  <c r="J128" i="4" s="1"/>
  <c r="M129" i="2" s="1"/>
  <c r="E128" i="4"/>
  <c r="I128" i="4" s="1"/>
  <c r="L129" i="2" s="1"/>
  <c r="D144" i="4"/>
  <c r="H144" i="4" s="1"/>
  <c r="K145" i="2" s="1"/>
  <c r="G144" i="4"/>
  <c r="F144" i="4"/>
  <c r="J144" i="4" s="1"/>
  <c r="M145" i="2" s="1"/>
  <c r="E144" i="4"/>
  <c r="I144" i="4" s="1"/>
  <c r="L145" i="2" s="1"/>
  <c r="F168" i="4"/>
  <c r="J168" i="4" s="1"/>
  <c r="M169" i="2" s="1"/>
  <c r="D200" i="4"/>
  <c r="H200" i="4" s="1"/>
  <c r="K201" i="2" s="1"/>
  <c r="G200" i="4"/>
  <c r="F200" i="4"/>
  <c r="J200" i="4" s="1"/>
  <c r="M201" i="2" s="1"/>
  <c r="E200" i="4"/>
  <c r="I200" i="4" s="1"/>
  <c r="L201" i="2" s="1"/>
  <c r="D216" i="4"/>
  <c r="H216" i="4" s="1"/>
  <c r="K217" i="2" s="1"/>
  <c r="G216" i="4"/>
  <c r="F216" i="4"/>
  <c r="J216" i="4" s="1"/>
  <c r="M217" i="2" s="1"/>
  <c r="E216" i="4"/>
  <c r="I216" i="4" s="1"/>
  <c r="L217" i="2" s="1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D37" i="4"/>
  <c r="H37" i="4" s="1"/>
  <c r="K38" i="2" s="1"/>
  <c r="E37" i="4"/>
  <c r="I37" i="4" s="1"/>
  <c r="L38" i="2" s="1"/>
  <c r="F37" i="4"/>
  <c r="J37" i="4" s="1"/>
  <c r="M38" i="2" s="1"/>
  <c r="G37" i="4"/>
  <c r="D426" i="4"/>
  <c r="H426" i="4" s="1"/>
  <c r="K427" i="2" s="1"/>
  <c r="E426" i="4"/>
  <c r="I426" i="4" s="1"/>
  <c r="L427" i="2" s="1"/>
  <c r="G426" i="4"/>
  <c r="F426" i="4"/>
  <c r="J426" i="4" s="1"/>
  <c r="M427" i="2" s="1"/>
  <c r="D458" i="4"/>
  <c r="H458" i="4" s="1"/>
  <c r="K459" i="2" s="1"/>
  <c r="E458" i="4"/>
  <c r="I458" i="4" s="1"/>
  <c r="L459" i="2" s="1"/>
  <c r="G458" i="4"/>
  <c r="F458" i="4"/>
  <c r="J458" i="4" s="1"/>
  <c r="M459" i="2" s="1"/>
  <c r="F189" i="4"/>
  <c r="J189" i="4" s="1"/>
  <c r="M190" i="2" s="1"/>
  <c r="E189" i="4"/>
  <c r="I189" i="4" s="1"/>
  <c r="L190" i="2" s="1"/>
  <c r="G189" i="4"/>
  <c r="D189" i="4"/>
  <c r="H189" i="4" s="1"/>
  <c r="K190" i="2" s="1"/>
  <c r="F135" i="4"/>
  <c r="J135" i="4" s="1"/>
  <c r="M136" i="2" s="1"/>
  <c r="E135" i="4"/>
  <c r="I135" i="4" s="1"/>
  <c r="L136" i="2" s="1"/>
  <c r="D135" i="4"/>
  <c r="H135" i="4" s="1"/>
  <c r="K136" i="2" s="1"/>
  <c r="G135" i="4"/>
  <c r="G63" i="4"/>
  <c r="E63" i="4"/>
  <c r="I63" i="4" s="1"/>
  <c r="L64" i="2" s="1"/>
  <c r="F63" i="4"/>
  <c r="J63" i="4" s="1"/>
  <c r="M64" i="2" s="1"/>
  <c r="D63" i="4"/>
  <c r="H63" i="4" s="1"/>
  <c r="K64" i="2" s="1"/>
  <c r="D486" i="4"/>
  <c r="H486" i="4" s="1"/>
  <c r="K487" i="2" s="1"/>
  <c r="E486" i="4"/>
  <c r="I486" i="4" s="1"/>
  <c r="L487" i="2" s="1"/>
  <c r="F486" i="4"/>
  <c r="J486" i="4" s="1"/>
  <c r="M487" i="2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39" i="4"/>
  <c r="J139" i="4" s="1"/>
  <c r="M140" i="2" s="1"/>
  <c r="E139" i="4"/>
  <c r="I139" i="4" s="1"/>
  <c r="L140" i="2" s="1"/>
  <c r="G139" i="4"/>
  <c r="D139" i="4"/>
  <c r="H139" i="4" s="1"/>
  <c r="K140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14" i="4"/>
  <c r="J114" i="4" s="1"/>
  <c r="M115" i="2" s="1"/>
  <c r="G114" i="4"/>
  <c r="D114" i="4"/>
  <c r="H114" i="4" s="1"/>
  <c r="K115" i="2" s="1"/>
  <c r="E114" i="4"/>
  <c r="I114" i="4" s="1"/>
  <c r="L115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F146" i="4"/>
  <c r="J146" i="4" s="1"/>
  <c r="M147" i="2" s="1"/>
  <c r="G146" i="4"/>
  <c r="D146" i="4"/>
  <c r="H146" i="4" s="1"/>
  <c r="K147" i="2" s="1"/>
  <c r="E146" i="4"/>
  <c r="I146" i="4" s="1"/>
  <c r="L147" i="2" s="1"/>
  <c r="D418" i="4"/>
  <c r="H418" i="4" s="1"/>
  <c r="K419" i="2" s="1"/>
  <c r="E418" i="4"/>
  <c r="I418" i="4" s="1"/>
  <c r="L419" i="2" s="1"/>
  <c r="G418" i="4"/>
  <c r="F418" i="4"/>
  <c r="J418" i="4" s="1"/>
  <c r="M419" i="2" s="1"/>
  <c r="E450" i="4"/>
  <c r="I450" i="4" s="1"/>
  <c r="L451" i="2" s="1"/>
  <c r="F450" i="4"/>
  <c r="J450" i="4" s="1"/>
  <c r="M451" i="2" s="1"/>
  <c r="D490" i="4"/>
  <c r="H490" i="4" s="1"/>
  <c r="K491" i="2" s="1"/>
  <c r="E490" i="4"/>
  <c r="I490" i="4" s="1"/>
  <c r="L491" i="2" s="1"/>
  <c r="G490" i="4"/>
  <c r="F490" i="4"/>
  <c r="J490" i="4" s="1"/>
  <c r="M491" i="2" s="1"/>
  <c r="F201" i="4"/>
  <c r="J201" i="4" s="1"/>
  <c r="M202" i="2" s="1"/>
  <c r="E201" i="4"/>
  <c r="I201" i="4" s="1"/>
  <c r="L202" i="2" s="1"/>
  <c r="D201" i="4"/>
  <c r="H201" i="4" s="1"/>
  <c r="K202" i="2" s="1"/>
  <c r="G201" i="4"/>
  <c r="F143" i="4"/>
  <c r="J143" i="4" s="1"/>
  <c r="M144" i="2" s="1"/>
  <c r="E143" i="4"/>
  <c r="I143" i="4" s="1"/>
  <c r="L144" i="2" s="1"/>
  <c r="D143" i="4"/>
  <c r="H143" i="4" s="1"/>
  <c r="K144" i="2" s="1"/>
  <c r="G143" i="4"/>
  <c r="D394" i="4"/>
  <c r="H394" i="4" s="1"/>
  <c r="K395" i="2" s="1"/>
  <c r="E394" i="4"/>
  <c r="I394" i="4" s="1"/>
  <c r="L395" i="2" s="1"/>
  <c r="G394" i="4"/>
  <c r="F394" i="4"/>
  <c r="J394" i="4" s="1"/>
  <c r="M395" i="2" s="1"/>
  <c r="D498" i="4"/>
  <c r="H498" i="4" s="1"/>
  <c r="K499" i="2" s="1"/>
  <c r="E498" i="4"/>
  <c r="I498" i="4" s="1"/>
  <c r="L499" i="2" s="1"/>
  <c r="G498" i="4"/>
  <c r="F498" i="4"/>
  <c r="J498" i="4" s="1"/>
  <c r="M499" i="2" s="1"/>
  <c r="F161" i="4"/>
  <c r="J161" i="4" s="1"/>
  <c r="M162" i="2" s="1"/>
  <c r="E161" i="4"/>
  <c r="I161" i="4" s="1"/>
  <c r="L162" i="2" s="1"/>
  <c r="D161" i="4"/>
  <c r="H161" i="4" s="1"/>
  <c r="K162" i="2" s="1"/>
  <c r="G161" i="4"/>
  <c r="F185" i="4"/>
  <c r="J185" i="4" s="1"/>
  <c r="M186" i="2" s="1"/>
  <c r="E185" i="4"/>
  <c r="I185" i="4" s="1"/>
  <c r="L186" i="2" s="1"/>
  <c r="D185" i="4"/>
  <c r="H185" i="4" s="1"/>
  <c r="K186" i="2" s="1"/>
  <c r="G185" i="4"/>
  <c r="F209" i="4"/>
  <c r="J209" i="4" s="1"/>
  <c r="M210" i="2" s="1"/>
  <c r="E209" i="4"/>
  <c r="I209" i="4" s="1"/>
  <c r="L210" i="2" s="1"/>
  <c r="D209" i="4"/>
  <c r="H209" i="4" s="1"/>
  <c r="K210" i="2" s="1"/>
  <c r="G209" i="4"/>
  <c r="F229" i="4"/>
  <c r="J229" i="4" s="1"/>
  <c r="M230" i="2" s="1"/>
  <c r="E229" i="4"/>
  <c r="I229" i="4" s="1"/>
  <c r="L230" i="2" s="1"/>
  <c r="G229" i="4"/>
  <c r="D229" i="4"/>
  <c r="H229" i="4" s="1"/>
  <c r="K230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F217" i="4"/>
  <c r="J217" i="4" s="1"/>
  <c r="M218" i="2" s="1"/>
  <c r="E217" i="4"/>
  <c r="I217" i="4" s="1"/>
  <c r="L218" i="2" s="1"/>
  <c r="D217" i="4"/>
  <c r="H217" i="4" s="1"/>
  <c r="K218" i="2" s="1"/>
  <c r="G217" i="4"/>
  <c r="D478" i="4"/>
  <c r="H478" i="4" s="1"/>
  <c r="K479" i="2" s="1"/>
  <c r="E478" i="4"/>
  <c r="I478" i="4" s="1"/>
  <c r="L479" i="2" s="1"/>
  <c r="F478" i="4"/>
  <c r="J478" i="4" s="1"/>
  <c r="M479" i="2" s="1"/>
  <c r="G478" i="4"/>
  <c r="D502" i="4"/>
  <c r="H502" i="4" s="1"/>
  <c r="K503" i="2" s="1"/>
  <c r="E502" i="4"/>
  <c r="I502" i="4" s="1"/>
  <c r="L503" i="2" s="1"/>
  <c r="F502" i="4"/>
  <c r="J502" i="4" s="1"/>
  <c r="M503" i="2" s="1"/>
  <c r="G502" i="4"/>
  <c r="AF336" i="4"/>
  <c r="AG336" i="4"/>
  <c r="AM336" i="4" s="1"/>
  <c r="AS336" i="4" s="1"/>
  <c r="AI106" i="4"/>
  <c r="AO106" i="4" s="1"/>
  <c r="AU106" i="4" s="1"/>
  <c r="AH106" i="4"/>
  <c r="AN106" i="4" s="1"/>
  <c r="AT106" i="4" s="1"/>
  <c r="AJ106" i="4"/>
  <c r="AG106" i="4"/>
  <c r="AM106" i="4" s="1"/>
  <c r="AS106" i="4" s="1"/>
  <c r="AK106" i="4"/>
  <c r="AF106" i="4"/>
  <c r="AL106" i="4" s="1"/>
  <c r="AR106" i="4" s="1"/>
  <c r="AI148" i="4"/>
  <c r="AO148" i="4" s="1"/>
  <c r="AU148" i="4" s="1"/>
  <c r="AH148" i="4"/>
  <c r="AN148" i="4" s="1"/>
  <c r="AT148" i="4" s="1"/>
  <c r="AJ148" i="4"/>
  <c r="AP148" i="4" s="1"/>
  <c r="AV148" i="4" s="1"/>
  <c r="AG148" i="4"/>
  <c r="AK148" i="4"/>
  <c r="AF148" i="4"/>
  <c r="AI234" i="4"/>
  <c r="AH234" i="4"/>
  <c r="AN234" i="4" s="1"/>
  <c r="AT234" i="4" s="1"/>
  <c r="AJ234" i="4"/>
  <c r="AG234" i="4"/>
  <c r="AM234" i="4" s="1"/>
  <c r="AS234" i="4" s="1"/>
  <c r="AK234" i="4"/>
  <c r="AF234" i="4"/>
  <c r="AL234" i="4" s="1"/>
  <c r="AR234" i="4" s="1"/>
  <c r="AI242" i="4"/>
  <c r="AO242" i="4" s="1"/>
  <c r="AU242" i="4" s="1"/>
  <c r="AH242" i="4"/>
  <c r="AN242" i="4" s="1"/>
  <c r="AT242" i="4" s="1"/>
  <c r="AJ242" i="4"/>
  <c r="AP242" i="4" s="1"/>
  <c r="AV242" i="4" s="1"/>
  <c r="AG242" i="4"/>
  <c r="AK242" i="4"/>
  <c r="AF242" i="4"/>
  <c r="AL242" i="4" s="1"/>
  <c r="AR242" i="4" s="1"/>
  <c r="AI358" i="4"/>
  <c r="AO358" i="4" s="1"/>
  <c r="AU358" i="4" s="1"/>
  <c r="AH358" i="4"/>
  <c r="AN358" i="4" s="1"/>
  <c r="AT358" i="4" s="1"/>
  <c r="AJ358" i="4"/>
  <c r="AG358" i="4"/>
  <c r="AM358" i="4" s="1"/>
  <c r="AS358" i="4" s="1"/>
  <c r="AK358" i="4"/>
  <c r="AF358" i="4"/>
  <c r="AL358" i="4" s="1"/>
  <c r="AR358" i="4" s="1"/>
  <c r="AI370" i="4"/>
  <c r="AO370" i="4" s="1"/>
  <c r="AU370" i="4" s="1"/>
  <c r="AH370" i="4"/>
  <c r="AN370" i="4" s="1"/>
  <c r="AT370" i="4" s="1"/>
  <c r="AJ370" i="4"/>
  <c r="AP370" i="4" s="1"/>
  <c r="AV370" i="4" s="1"/>
  <c r="AG370" i="4"/>
  <c r="AM370" i="4" s="1"/>
  <c r="AS370" i="4" s="1"/>
  <c r="AK370" i="4"/>
  <c r="AF370" i="4"/>
  <c r="AL370" i="4" s="1"/>
  <c r="AR370" i="4" s="1"/>
  <c r="AI531" i="4"/>
  <c r="AF531" i="4"/>
  <c r="AL531" i="4" s="1"/>
  <c r="AR531" i="4" s="1"/>
  <c r="AH531" i="4"/>
  <c r="AN531" i="4" s="1"/>
  <c r="AT531" i="4" s="1"/>
  <c r="AG531" i="4"/>
  <c r="AM531" i="4" s="1"/>
  <c r="AS531" i="4" s="1"/>
  <c r="AK531" i="4"/>
  <c r="AQ531" i="4" s="1"/>
  <c r="AW531" i="4" s="1"/>
  <c r="AJ531" i="4"/>
  <c r="AP531" i="4" s="1"/>
  <c r="AV531" i="4" s="1"/>
  <c r="AI930" i="4"/>
  <c r="AO930" i="4" s="1"/>
  <c r="AU930" i="4" s="1"/>
  <c r="AH930" i="4"/>
  <c r="AN930" i="4" s="1"/>
  <c r="AT930" i="4" s="1"/>
  <c r="AJ930" i="4"/>
  <c r="AG930" i="4"/>
  <c r="AM930" i="4" s="1"/>
  <c r="AS930" i="4" s="1"/>
  <c r="AK930" i="4"/>
  <c r="AQ930" i="4" s="1"/>
  <c r="AW930" i="4" s="1"/>
  <c r="AF930" i="4"/>
  <c r="AL930" i="4" s="1"/>
  <c r="AR930" i="4" s="1"/>
  <c r="AI950" i="4"/>
  <c r="AO950" i="4" s="1"/>
  <c r="AU950" i="4" s="1"/>
  <c r="AH950" i="4"/>
  <c r="AN950" i="4" s="1"/>
  <c r="AT950" i="4" s="1"/>
  <c r="AJ950" i="4"/>
  <c r="AP950" i="4" s="1"/>
  <c r="AV950" i="4" s="1"/>
  <c r="AG950" i="4"/>
  <c r="AM950" i="4" s="1"/>
  <c r="AS950" i="4" s="1"/>
  <c r="AK950" i="4"/>
  <c r="AQ950" i="4" s="1"/>
  <c r="AW950" i="4" s="1"/>
  <c r="AF950" i="4"/>
  <c r="AL950" i="4" s="1"/>
  <c r="AR950" i="4" s="1"/>
  <c r="AI966" i="4"/>
  <c r="AO966" i="4" s="1"/>
  <c r="AU966" i="4" s="1"/>
  <c r="AH966" i="4"/>
  <c r="AN966" i="4" s="1"/>
  <c r="AT966" i="4" s="1"/>
  <c r="AJ966" i="4"/>
  <c r="AG966" i="4"/>
  <c r="AM966" i="4" s="1"/>
  <c r="AS966" i="4" s="1"/>
  <c r="AK966" i="4"/>
  <c r="AQ966" i="4" s="1"/>
  <c r="AW966" i="4" s="1"/>
  <c r="AF966" i="4"/>
  <c r="AL966" i="4" s="1"/>
  <c r="AR966" i="4" s="1"/>
  <c r="AI537" i="4"/>
  <c r="AO537" i="4" s="1"/>
  <c r="AU537" i="4" s="1"/>
  <c r="AF537" i="4"/>
  <c r="AL537" i="4" s="1"/>
  <c r="AR537" i="4" s="1"/>
  <c r="AH537" i="4"/>
  <c r="AN537" i="4" s="1"/>
  <c r="AT537" i="4" s="1"/>
  <c r="AG537" i="4"/>
  <c r="AM537" i="4" s="1"/>
  <c r="AS537" i="4" s="1"/>
  <c r="AK537" i="4"/>
  <c r="AQ537" i="4" s="1"/>
  <c r="AW537" i="4" s="1"/>
  <c r="AJ537" i="4"/>
  <c r="AP537" i="4" s="1"/>
  <c r="AV537" i="4" s="1"/>
  <c r="AI976" i="4"/>
  <c r="AO976" i="4" s="1"/>
  <c r="AU976" i="4" s="1"/>
  <c r="AF976" i="4"/>
  <c r="AL976" i="4" s="1"/>
  <c r="AR976" i="4" s="1"/>
  <c r="AH976" i="4"/>
  <c r="AN976" i="4" s="1"/>
  <c r="AT976" i="4" s="1"/>
  <c r="AG976" i="4"/>
  <c r="AM976" i="4" s="1"/>
  <c r="AS976" i="4" s="1"/>
  <c r="AK976" i="4"/>
  <c r="AQ976" i="4" s="1"/>
  <c r="AW976" i="4" s="1"/>
  <c r="AJ976" i="4"/>
  <c r="AP976" i="4" s="1"/>
  <c r="AV976" i="4" s="1"/>
  <c r="AI984" i="4"/>
  <c r="AF984" i="4"/>
  <c r="AL984" i="4" s="1"/>
  <c r="AR984" i="4" s="1"/>
  <c r="AH984" i="4"/>
  <c r="AN984" i="4" s="1"/>
  <c r="AT984" i="4" s="1"/>
  <c r="AG984" i="4"/>
  <c r="AM984" i="4" s="1"/>
  <c r="AS984" i="4" s="1"/>
  <c r="AK984" i="4"/>
  <c r="AQ984" i="4" s="1"/>
  <c r="AW984" i="4" s="1"/>
  <c r="AJ984" i="4"/>
  <c r="AP984" i="4" s="1"/>
  <c r="AV984" i="4" s="1"/>
  <c r="AI992" i="4"/>
  <c r="AO992" i="4" s="1"/>
  <c r="AU992" i="4" s="1"/>
  <c r="AF992" i="4"/>
  <c r="AH992" i="4"/>
  <c r="AN992" i="4" s="1"/>
  <c r="AT992" i="4" s="1"/>
  <c r="AG992" i="4"/>
  <c r="AM992" i="4" s="1"/>
  <c r="AS992" i="4" s="1"/>
  <c r="AK992" i="4"/>
  <c r="AQ992" i="4" s="1"/>
  <c r="AW992" i="4" s="1"/>
  <c r="AJ992" i="4"/>
  <c r="AP992" i="4" s="1"/>
  <c r="AV992" i="4" s="1"/>
  <c r="AI1000" i="4"/>
  <c r="AO1000" i="4" s="1"/>
  <c r="AU1000" i="4" s="1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Q1000" i="4" s="1"/>
  <c r="AW1000" i="4" s="1"/>
  <c r="AJ1000" i="4"/>
  <c r="AP1000" i="4" s="1"/>
  <c r="AV1000" i="4" s="1"/>
  <c r="AH981" i="4"/>
  <c r="AN981" i="4" s="1"/>
  <c r="AT981" i="4" s="1"/>
  <c r="AI981" i="4"/>
  <c r="AO981" i="4" s="1"/>
  <c r="AU981" i="4" s="1"/>
  <c r="AG981" i="4"/>
  <c r="AM981" i="4" s="1"/>
  <c r="AS981" i="4" s="1"/>
  <c r="AF981" i="4"/>
  <c r="AL981" i="4" s="1"/>
  <c r="AR981" i="4" s="1"/>
  <c r="AJ981" i="4"/>
  <c r="AP981" i="4" s="1"/>
  <c r="AV981" i="4" s="1"/>
  <c r="AK981" i="4"/>
  <c r="AQ981" i="4" s="1"/>
  <c r="AW981" i="4" s="1"/>
  <c r="AH993" i="4"/>
  <c r="AN993" i="4" s="1"/>
  <c r="AT993" i="4" s="1"/>
  <c r="AI993" i="4"/>
  <c r="AO993" i="4" s="1"/>
  <c r="AU993" i="4" s="1"/>
  <c r="AG993" i="4"/>
  <c r="AM993" i="4" s="1"/>
  <c r="AS993" i="4" s="1"/>
  <c r="AF993" i="4"/>
  <c r="AL993" i="4" s="1"/>
  <c r="AR993" i="4" s="1"/>
  <c r="AJ993" i="4"/>
  <c r="AK993" i="4"/>
  <c r="AQ993" i="4" s="1"/>
  <c r="AW993" i="4" s="1"/>
  <c r="AQ106" i="4"/>
  <c r="AW106" i="4" s="1"/>
  <c r="AL148" i="4"/>
  <c r="AR148" i="4" s="1"/>
  <c r="AQ148" i="4"/>
  <c r="AW148" i="4" s="1"/>
  <c r="AM148" i="4"/>
  <c r="AS148" i="4" s="1"/>
  <c r="AM242" i="4"/>
  <c r="AS242" i="4" s="1"/>
  <c r="AQ358" i="4"/>
  <c r="AW358" i="4" s="1"/>
  <c r="AQ370" i="4"/>
  <c r="AW370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L352" i="4" s="1"/>
  <c r="AR352" i="4" s="1"/>
  <c r="AP509" i="4"/>
  <c r="AV509" i="4" s="1"/>
  <c r="AN509" i="4"/>
  <c r="AT509" i="4" s="1"/>
  <c r="AL5" i="4"/>
  <c r="AR5" i="4" s="1"/>
  <c r="F361" i="4"/>
  <c r="J361" i="4" s="1"/>
  <c r="M362" i="2" s="1"/>
  <c r="G361" i="4"/>
  <c r="D361" i="4"/>
  <c r="H361" i="4" s="1"/>
  <c r="K362" i="2" s="1"/>
  <c r="E361" i="4"/>
  <c r="I361" i="4" s="1"/>
  <c r="L362" i="2" s="1"/>
  <c r="D398" i="4"/>
  <c r="H398" i="4" s="1"/>
  <c r="K399" i="2" s="1"/>
  <c r="E398" i="4"/>
  <c r="I398" i="4" s="1"/>
  <c r="L399" i="2" s="1"/>
  <c r="F398" i="4"/>
  <c r="J398" i="4" s="1"/>
  <c r="M399" i="2" s="1"/>
  <c r="G398" i="4"/>
  <c r="D442" i="4"/>
  <c r="H442" i="4" s="1"/>
  <c r="K443" i="2" s="1"/>
  <c r="E442" i="4"/>
  <c r="I442" i="4" s="1"/>
  <c r="L443" i="2" s="1"/>
  <c r="G442" i="4"/>
  <c r="F442" i="4"/>
  <c r="J442" i="4" s="1"/>
  <c r="M443" i="2" s="1"/>
  <c r="D474" i="4"/>
  <c r="H474" i="4" s="1"/>
  <c r="K475" i="2" s="1"/>
  <c r="E474" i="4"/>
  <c r="I474" i="4" s="1"/>
  <c r="L475" i="2" s="1"/>
  <c r="G474" i="4"/>
  <c r="F474" i="4"/>
  <c r="J474" i="4" s="1"/>
  <c r="M475" i="2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M214" i="2" s="1"/>
  <c r="E213" i="4"/>
  <c r="I213" i="4" s="1"/>
  <c r="L214" i="2" s="1"/>
  <c r="G213" i="4"/>
  <c r="D213" i="4"/>
  <c r="H213" i="4" s="1"/>
  <c r="K214" i="2" s="1"/>
  <c r="D402" i="4"/>
  <c r="H402" i="4" s="1"/>
  <c r="K403" i="2" s="1"/>
  <c r="E402" i="4"/>
  <c r="I402" i="4" s="1"/>
  <c r="L403" i="2" s="1"/>
  <c r="G402" i="4"/>
  <c r="F402" i="4"/>
  <c r="J402" i="4" s="1"/>
  <c r="M403" i="2" s="1"/>
  <c r="F173" i="4"/>
  <c r="J173" i="4" s="1"/>
  <c r="M174" i="2" s="1"/>
  <c r="E173" i="4"/>
  <c r="I173" i="4" s="1"/>
  <c r="L174" i="2" s="1"/>
  <c r="G173" i="4"/>
  <c r="D173" i="4"/>
  <c r="H173" i="4" s="1"/>
  <c r="K174" i="2" s="1"/>
  <c r="F193" i="4"/>
  <c r="J193" i="4" s="1"/>
  <c r="M194" i="2" s="1"/>
  <c r="E193" i="4"/>
  <c r="I193" i="4" s="1"/>
  <c r="L194" i="2" s="1"/>
  <c r="D193" i="4"/>
  <c r="H193" i="4" s="1"/>
  <c r="K194" i="2" s="1"/>
  <c r="G193" i="4"/>
  <c r="F221" i="4"/>
  <c r="J221" i="4" s="1"/>
  <c r="M222" i="2" s="1"/>
  <c r="E221" i="4"/>
  <c r="I221" i="4" s="1"/>
  <c r="L222" i="2" s="1"/>
  <c r="G221" i="4"/>
  <c r="D221" i="4"/>
  <c r="H221" i="4" s="1"/>
  <c r="K222" i="2" s="1"/>
  <c r="F197" i="4"/>
  <c r="J197" i="4" s="1"/>
  <c r="M198" i="2" s="1"/>
  <c r="E197" i="4"/>
  <c r="I197" i="4" s="1"/>
  <c r="L198" i="2" s="1"/>
  <c r="G197" i="4"/>
  <c r="D197" i="4"/>
  <c r="H197" i="4" s="1"/>
  <c r="K198" i="2" s="1"/>
  <c r="D406" i="4"/>
  <c r="H406" i="4" s="1"/>
  <c r="K407" i="2" s="1"/>
  <c r="E406" i="4"/>
  <c r="I406" i="4" s="1"/>
  <c r="L407" i="2" s="1"/>
  <c r="F406" i="4"/>
  <c r="J406" i="4" s="1"/>
  <c r="M407" i="2" s="1"/>
  <c r="G406" i="4"/>
  <c r="D494" i="4"/>
  <c r="H494" i="4" s="1"/>
  <c r="K495" i="2" s="1"/>
  <c r="E494" i="4"/>
  <c r="I494" i="4" s="1"/>
  <c r="L495" i="2" s="1"/>
  <c r="F494" i="4"/>
  <c r="J494" i="4" s="1"/>
  <c r="M495" i="2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K391" i="2" s="1"/>
  <c r="E390" i="4"/>
  <c r="I390" i="4" s="1"/>
  <c r="L391" i="2" s="1"/>
  <c r="F390" i="4"/>
  <c r="J390" i="4" s="1"/>
  <c r="M391" i="2" s="1"/>
  <c r="G390" i="4"/>
  <c r="D434" i="4"/>
  <c r="H434" i="4" s="1"/>
  <c r="K435" i="2" s="1"/>
  <c r="E434" i="4"/>
  <c r="I434" i="4" s="1"/>
  <c r="L435" i="2" s="1"/>
  <c r="G434" i="4"/>
  <c r="F434" i="4"/>
  <c r="J434" i="4" s="1"/>
  <c r="M435" i="2" s="1"/>
  <c r="D466" i="4"/>
  <c r="H466" i="4" s="1"/>
  <c r="K467" i="2" s="1"/>
  <c r="E466" i="4"/>
  <c r="I466" i="4" s="1"/>
  <c r="L467" i="2" s="1"/>
  <c r="G466" i="4"/>
  <c r="F466" i="4"/>
  <c r="J466" i="4" s="1"/>
  <c r="M467" i="2" s="1"/>
  <c r="F181" i="4"/>
  <c r="J181" i="4" s="1"/>
  <c r="M182" i="2" s="1"/>
  <c r="E181" i="4"/>
  <c r="I181" i="4" s="1"/>
  <c r="L182" i="2" s="1"/>
  <c r="G181" i="4"/>
  <c r="D181" i="4"/>
  <c r="H181" i="4" s="1"/>
  <c r="K182" i="2" s="1"/>
  <c r="F225" i="4"/>
  <c r="J225" i="4" s="1"/>
  <c r="M226" i="2" s="1"/>
  <c r="E225" i="4"/>
  <c r="I225" i="4" s="1"/>
  <c r="L226" i="2" s="1"/>
  <c r="D225" i="4"/>
  <c r="H225" i="4" s="1"/>
  <c r="K226" i="2" s="1"/>
  <c r="G225" i="4"/>
  <c r="F205" i="4"/>
  <c r="J205" i="4" s="1"/>
  <c r="M206" i="2" s="1"/>
  <c r="E205" i="4"/>
  <c r="I205" i="4" s="1"/>
  <c r="L206" i="2" s="1"/>
  <c r="G205" i="4"/>
  <c r="D205" i="4"/>
  <c r="H205" i="4" s="1"/>
  <c r="K206" i="2" s="1"/>
  <c r="D414" i="4"/>
  <c r="H414" i="4" s="1"/>
  <c r="K415" i="2" s="1"/>
  <c r="E414" i="4"/>
  <c r="I414" i="4" s="1"/>
  <c r="L415" i="2" s="1"/>
  <c r="F414" i="4"/>
  <c r="J414" i="4" s="1"/>
  <c r="M415" i="2" s="1"/>
  <c r="G414" i="4"/>
  <c r="F115" i="4"/>
  <c r="J115" i="4" s="1"/>
  <c r="M116" i="2" s="1"/>
  <c r="E115" i="4"/>
  <c r="I115" i="4" s="1"/>
  <c r="L116" i="2" s="1"/>
  <c r="G115" i="4"/>
  <c r="D115" i="4"/>
  <c r="H115" i="4" s="1"/>
  <c r="K116" i="2" s="1"/>
  <c r="F131" i="4"/>
  <c r="J131" i="4" s="1"/>
  <c r="M132" i="2" s="1"/>
  <c r="E131" i="4"/>
  <c r="I131" i="4" s="1"/>
  <c r="L132" i="2" s="1"/>
  <c r="G131" i="4"/>
  <c r="D131" i="4"/>
  <c r="H131" i="4" s="1"/>
  <c r="K132" i="2" s="1"/>
  <c r="AI236" i="4"/>
  <c r="AO236" i="4" s="1"/>
  <c r="AU236" i="4" s="1"/>
  <c r="AH236" i="4"/>
  <c r="AN236" i="4" s="1"/>
  <c r="AT236" i="4" s="1"/>
  <c r="AJ236" i="4"/>
  <c r="AP236" i="4" s="1"/>
  <c r="AV236" i="4" s="1"/>
  <c r="AG236" i="4"/>
  <c r="AM236" i="4" s="1"/>
  <c r="AS236" i="4" s="1"/>
  <c r="AK236" i="4"/>
  <c r="AQ236" i="4" s="1"/>
  <c r="AW236" i="4" s="1"/>
  <c r="AF236" i="4"/>
  <c r="AL236" i="4" s="1"/>
  <c r="AR236" i="4" s="1"/>
  <c r="AI110" i="4"/>
  <c r="AO110" i="4" s="1"/>
  <c r="AU110" i="4" s="1"/>
  <c r="AH110" i="4"/>
  <c r="AN110" i="4" s="1"/>
  <c r="AT110" i="4" s="1"/>
  <c r="AJ110" i="4"/>
  <c r="AP110" i="4" s="1"/>
  <c r="AV110" i="4" s="1"/>
  <c r="AG110" i="4"/>
  <c r="AM110" i="4" s="1"/>
  <c r="AS110" i="4" s="1"/>
  <c r="AK110" i="4"/>
  <c r="AQ110" i="4" s="1"/>
  <c r="AW110" i="4" s="1"/>
  <c r="AF110" i="4"/>
  <c r="AL110" i="4" s="1"/>
  <c r="AR110" i="4" s="1"/>
  <c r="AI152" i="4"/>
  <c r="AO152" i="4" s="1"/>
  <c r="AU152" i="4" s="1"/>
  <c r="AH152" i="4"/>
  <c r="AN152" i="4" s="1"/>
  <c r="AT152" i="4" s="1"/>
  <c r="AJ152" i="4"/>
  <c r="AP152" i="4" s="1"/>
  <c r="AV152" i="4" s="1"/>
  <c r="AG152" i="4"/>
  <c r="AM152" i="4" s="1"/>
  <c r="AS152" i="4" s="1"/>
  <c r="AK152" i="4"/>
  <c r="AQ152" i="4" s="1"/>
  <c r="AW152" i="4" s="1"/>
  <c r="AF152" i="4"/>
  <c r="AL152" i="4" s="1"/>
  <c r="AR152" i="4" s="1"/>
  <c r="AI238" i="4"/>
  <c r="AO238" i="4" s="1"/>
  <c r="AU238" i="4" s="1"/>
  <c r="AH238" i="4"/>
  <c r="AN238" i="4" s="1"/>
  <c r="AT238" i="4" s="1"/>
  <c r="AJ238" i="4"/>
  <c r="AP238" i="4" s="1"/>
  <c r="AV238" i="4" s="1"/>
  <c r="AG238" i="4"/>
  <c r="AM238" i="4" s="1"/>
  <c r="AS238" i="4" s="1"/>
  <c r="AK238" i="4"/>
  <c r="AQ238" i="4" s="1"/>
  <c r="AW238" i="4" s="1"/>
  <c r="AF238" i="4"/>
  <c r="AL238" i="4" s="1"/>
  <c r="AR238" i="4" s="1"/>
  <c r="AI246" i="4"/>
  <c r="AO246" i="4" s="1"/>
  <c r="AU246" i="4" s="1"/>
  <c r="AH246" i="4"/>
  <c r="AN246" i="4" s="1"/>
  <c r="AT246" i="4" s="1"/>
  <c r="AJ246" i="4"/>
  <c r="AP246" i="4" s="1"/>
  <c r="AV246" i="4" s="1"/>
  <c r="AG246" i="4"/>
  <c r="AM246" i="4" s="1"/>
  <c r="AS246" i="4" s="1"/>
  <c r="AK246" i="4"/>
  <c r="AQ246" i="4" s="1"/>
  <c r="AW246" i="4" s="1"/>
  <c r="AF246" i="4"/>
  <c r="AL246" i="4" s="1"/>
  <c r="AR246" i="4" s="1"/>
  <c r="AI362" i="4"/>
  <c r="AO362" i="4" s="1"/>
  <c r="AU362" i="4" s="1"/>
  <c r="AH362" i="4"/>
  <c r="AN362" i="4" s="1"/>
  <c r="AT362" i="4" s="1"/>
  <c r="AJ362" i="4"/>
  <c r="AP362" i="4" s="1"/>
  <c r="AV362" i="4" s="1"/>
  <c r="AG362" i="4"/>
  <c r="AM362" i="4" s="1"/>
  <c r="AS362" i="4" s="1"/>
  <c r="AK362" i="4"/>
  <c r="AQ362" i="4" s="1"/>
  <c r="AW362" i="4" s="1"/>
  <c r="AF362" i="4"/>
  <c r="AL362" i="4" s="1"/>
  <c r="AR362" i="4" s="1"/>
  <c r="AI378" i="4"/>
  <c r="AO378" i="4" s="1"/>
  <c r="AU378" i="4" s="1"/>
  <c r="AH378" i="4"/>
  <c r="AN378" i="4" s="1"/>
  <c r="AT378" i="4" s="1"/>
  <c r="AJ378" i="4"/>
  <c r="AP378" i="4" s="1"/>
  <c r="AV378" i="4" s="1"/>
  <c r="AG378" i="4"/>
  <c r="AM378" i="4" s="1"/>
  <c r="AS378" i="4" s="1"/>
  <c r="AK378" i="4"/>
  <c r="AQ378" i="4" s="1"/>
  <c r="AW378" i="4" s="1"/>
  <c r="AF378" i="4"/>
  <c r="AL378" i="4" s="1"/>
  <c r="AR378" i="4" s="1"/>
  <c r="AI555" i="4"/>
  <c r="AO555" i="4" s="1"/>
  <c r="AU555" i="4" s="1"/>
  <c r="AF555" i="4"/>
  <c r="AL555" i="4" s="1"/>
  <c r="AR555" i="4" s="1"/>
  <c r="AH555" i="4"/>
  <c r="AN555" i="4" s="1"/>
  <c r="AT555" i="4" s="1"/>
  <c r="AG555" i="4"/>
  <c r="AK555" i="4"/>
  <c r="AQ555" i="4" s="1"/>
  <c r="AW555" i="4" s="1"/>
  <c r="AJ555" i="4"/>
  <c r="AP555" i="4" s="1"/>
  <c r="AV555" i="4" s="1"/>
  <c r="AI938" i="4"/>
  <c r="AO938" i="4" s="1"/>
  <c r="AU938" i="4" s="1"/>
  <c r="AH938" i="4"/>
  <c r="AN938" i="4" s="1"/>
  <c r="AT938" i="4" s="1"/>
  <c r="AJ938" i="4"/>
  <c r="AP938" i="4" s="1"/>
  <c r="AV938" i="4" s="1"/>
  <c r="AG938" i="4"/>
  <c r="AM938" i="4" s="1"/>
  <c r="AS938" i="4" s="1"/>
  <c r="AK938" i="4"/>
  <c r="AQ938" i="4" s="1"/>
  <c r="AW938" i="4" s="1"/>
  <c r="AF938" i="4"/>
  <c r="AI958" i="4"/>
  <c r="AO958" i="4" s="1"/>
  <c r="AU958" i="4" s="1"/>
  <c r="AH958" i="4"/>
  <c r="AN958" i="4" s="1"/>
  <c r="AT958" i="4" s="1"/>
  <c r="AJ958" i="4"/>
  <c r="AP958" i="4" s="1"/>
  <c r="AV958" i="4" s="1"/>
  <c r="AG958" i="4"/>
  <c r="AK958" i="4"/>
  <c r="AQ958" i="4" s="1"/>
  <c r="AW958" i="4" s="1"/>
  <c r="AF958" i="4"/>
  <c r="AL958" i="4" s="1"/>
  <c r="AR958" i="4" s="1"/>
  <c r="AI521" i="4"/>
  <c r="AO521" i="4" s="1"/>
  <c r="AU521" i="4" s="1"/>
  <c r="AF521" i="4"/>
  <c r="AL521" i="4" s="1"/>
  <c r="AR521" i="4" s="1"/>
  <c r="AH521" i="4"/>
  <c r="AN521" i="4" s="1"/>
  <c r="AT521" i="4" s="1"/>
  <c r="AG521" i="4"/>
  <c r="AM521" i="4" s="1"/>
  <c r="AS521" i="4" s="1"/>
  <c r="AK521" i="4"/>
  <c r="AQ521" i="4" s="1"/>
  <c r="AW521" i="4" s="1"/>
  <c r="AJ521" i="4"/>
  <c r="AP521" i="4" s="1"/>
  <c r="AV521" i="4" s="1"/>
  <c r="AI553" i="4"/>
  <c r="AO553" i="4" s="1"/>
  <c r="AU553" i="4" s="1"/>
  <c r="AF553" i="4"/>
  <c r="AL553" i="4" s="1"/>
  <c r="AR553" i="4" s="1"/>
  <c r="AH553" i="4"/>
  <c r="AN553" i="4" s="1"/>
  <c r="AT553" i="4" s="1"/>
  <c r="AG553" i="4"/>
  <c r="AK553" i="4"/>
  <c r="AQ553" i="4" s="1"/>
  <c r="AW553" i="4" s="1"/>
  <c r="AJ553" i="4"/>
  <c r="AP553" i="4" s="1"/>
  <c r="AV553" i="4" s="1"/>
  <c r="AI980" i="4"/>
  <c r="AO980" i="4" s="1"/>
  <c r="AU980" i="4" s="1"/>
  <c r="AF980" i="4"/>
  <c r="AL980" i="4" s="1"/>
  <c r="AR980" i="4" s="1"/>
  <c r="AH980" i="4"/>
  <c r="AN980" i="4" s="1"/>
  <c r="AT980" i="4" s="1"/>
  <c r="AG980" i="4"/>
  <c r="AM980" i="4" s="1"/>
  <c r="AS980" i="4" s="1"/>
  <c r="AK980" i="4"/>
  <c r="AQ980" i="4" s="1"/>
  <c r="AW980" i="4" s="1"/>
  <c r="AJ980" i="4"/>
  <c r="AP980" i="4" s="1"/>
  <c r="AV980" i="4" s="1"/>
  <c r="AI988" i="4"/>
  <c r="AO988" i="4" s="1"/>
  <c r="AU988" i="4" s="1"/>
  <c r="AF988" i="4"/>
  <c r="AL988" i="4" s="1"/>
  <c r="AR988" i="4" s="1"/>
  <c r="AH988" i="4"/>
  <c r="AN988" i="4" s="1"/>
  <c r="AT988" i="4" s="1"/>
  <c r="AG988" i="4"/>
  <c r="AM988" i="4" s="1"/>
  <c r="AS988" i="4" s="1"/>
  <c r="AK988" i="4"/>
  <c r="AJ988" i="4"/>
  <c r="AP988" i="4" s="1"/>
  <c r="AV988" i="4" s="1"/>
  <c r="AI996" i="4"/>
  <c r="AO996" i="4" s="1"/>
  <c r="AU996" i="4" s="1"/>
  <c r="AF996" i="4"/>
  <c r="AL996" i="4" s="1"/>
  <c r="AR996" i="4" s="1"/>
  <c r="AH996" i="4"/>
  <c r="AN996" i="4" s="1"/>
  <c r="AT996" i="4" s="1"/>
  <c r="AG996" i="4"/>
  <c r="AM996" i="4" s="1"/>
  <c r="AS996" i="4" s="1"/>
  <c r="AK996" i="4"/>
  <c r="AQ996" i="4" s="1"/>
  <c r="AW996" i="4" s="1"/>
  <c r="AJ996" i="4"/>
  <c r="AP996" i="4" s="1"/>
  <c r="AV996" i="4" s="1"/>
  <c r="AH977" i="4"/>
  <c r="AN977" i="4" s="1"/>
  <c r="AT977" i="4" s="1"/>
  <c r="AI977" i="4"/>
  <c r="AO977" i="4" s="1"/>
  <c r="AU977" i="4" s="1"/>
  <c r="AG977" i="4"/>
  <c r="AM977" i="4" s="1"/>
  <c r="AS977" i="4" s="1"/>
  <c r="AF977" i="4"/>
  <c r="AL977" i="4" s="1"/>
  <c r="AR977" i="4" s="1"/>
  <c r="AJ977" i="4"/>
  <c r="AP977" i="4" s="1"/>
  <c r="AV977" i="4" s="1"/>
  <c r="AK977" i="4"/>
  <c r="AQ977" i="4" s="1"/>
  <c r="AW977" i="4" s="1"/>
  <c r="AH989" i="4"/>
  <c r="AN989" i="4" s="1"/>
  <c r="AT989" i="4" s="1"/>
  <c r="AI989" i="4"/>
  <c r="AO989" i="4" s="1"/>
  <c r="AU989" i="4" s="1"/>
  <c r="AG989" i="4"/>
  <c r="AM989" i="4" s="1"/>
  <c r="AS989" i="4" s="1"/>
  <c r="AF989" i="4"/>
  <c r="AL989" i="4" s="1"/>
  <c r="AR989" i="4" s="1"/>
  <c r="AJ989" i="4"/>
  <c r="AP989" i="4" s="1"/>
  <c r="AV989" i="4" s="1"/>
  <c r="AK989" i="4"/>
  <c r="AQ989" i="4" s="1"/>
  <c r="AW989" i="4" s="1"/>
  <c r="AH997" i="4"/>
  <c r="AN997" i="4" s="1"/>
  <c r="AT997" i="4" s="1"/>
  <c r="AI997" i="4"/>
  <c r="AO997" i="4" s="1"/>
  <c r="AU997" i="4" s="1"/>
  <c r="AG997" i="4"/>
  <c r="AM997" i="4" s="1"/>
  <c r="AS997" i="4" s="1"/>
  <c r="AF997" i="4"/>
  <c r="AL997" i="4" s="1"/>
  <c r="AR997" i="4" s="1"/>
  <c r="AJ997" i="4"/>
  <c r="AP997" i="4" s="1"/>
  <c r="AV997" i="4" s="1"/>
  <c r="AK997" i="4"/>
  <c r="AQ997" i="4" s="1"/>
  <c r="AW997" i="4" s="1"/>
  <c r="AP106" i="4"/>
  <c r="AV106" i="4" s="1"/>
  <c r="AP234" i="4"/>
  <c r="AV234" i="4" s="1"/>
  <c r="AP358" i="4"/>
  <c r="AV358" i="4" s="1"/>
  <c r="AO531" i="4"/>
  <c r="AU531" i="4" s="1"/>
  <c r="AM555" i="4"/>
  <c r="AS555" i="4" s="1"/>
  <c r="AP930" i="4"/>
  <c r="AV930" i="4" s="1"/>
  <c r="AL938" i="4"/>
  <c r="AR938" i="4" s="1"/>
  <c r="AM958" i="4"/>
  <c r="AS958" i="4" s="1"/>
  <c r="AP966" i="4"/>
  <c r="AV966" i="4" s="1"/>
  <c r="AM553" i="4"/>
  <c r="AS553" i="4" s="1"/>
  <c r="AO984" i="4"/>
  <c r="AU984" i="4" s="1"/>
  <c r="AQ988" i="4"/>
  <c r="AW988" i="4" s="1"/>
  <c r="AL992" i="4"/>
  <c r="AR992" i="4" s="1"/>
  <c r="AP993" i="4"/>
  <c r="AV993" i="4" s="1"/>
  <c r="Y587" i="4"/>
  <c r="Y603" i="4"/>
  <c r="Y619" i="4"/>
  <c r="Y635" i="4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AA244" i="4" s="1"/>
  <c r="Y364" i="4"/>
  <c r="AB364" i="4" s="1"/>
  <c r="Y372" i="4"/>
  <c r="Y133" i="4"/>
  <c r="Y183" i="4"/>
  <c r="Y251" i="4"/>
  <c r="AF251" i="4" s="1"/>
  <c r="Y315" i="4"/>
  <c r="Y412" i="4"/>
  <c r="Z412" i="4" s="1"/>
  <c r="Y476" i="4"/>
  <c r="Y285" i="4"/>
  <c r="Y349" i="4"/>
  <c r="Y563" i="4"/>
  <c r="Y627" i="4"/>
  <c r="Y995" i="4"/>
  <c r="AD995" i="4" s="1"/>
  <c r="Y607" i="4"/>
  <c r="Y659" i="4"/>
  <c r="Y691" i="4"/>
  <c r="Y723" i="4"/>
  <c r="AD723" i="4" s="1"/>
  <c r="Y755" i="4"/>
  <c r="Y787" i="4"/>
  <c r="Z787" i="4" s="1"/>
  <c r="Y819" i="4"/>
  <c r="Y851" i="4"/>
  <c r="AD851" i="4" s="1"/>
  <c r="Y883" i="4"/>
  <c r="Y915" i="4"/>
  <c r="Z915" i="4" s="1"/>
  <c r="Y44" i="4"/>
  <c r="Y60" i="4"/>
  <c r="AI60" i="4" s="1"/>
  <c r="Y121" i="4"/>
  <c r="Y137" i="4"/>
  <c r="Y163" i="4"/>
  <c r="Y179" i="4"/>
  <c r="Y195" i="4"/>
  <c r="Y211" i="4"/>
  <c r="Y227" i="4"/>
  <c r="Y255" i="4"/>
  <c r="AI255" i="4" s="1"/>
  <c r="Y271" i="4"/>
  <c r="Y287" i="4"/>
  <c r="Y303" i="4"/>
  <c r="Y319" i="4"/>
  <c r="Y335" i="4"/>
  <c r="Y351" i="4"/>
  <c r="Y392" i="4"/>
  <c r="Y408" i="4"/>
  <c r="AI408" i="4" s="1"/>
  <c r="Y424" i="4"/>
  <c r="Y440" i="4"/>
  <c r="AE440" i="4" s="1"/>
  <c r="Y456" i="4"/>
  <c r="Y472" i="4"/>
  <c r="Y488" i="4"/>
  <c r="Y504" i="4"/>
  <c r="Y556" i="4"/>
  <c r="Y366" i="4"/>
  <c r="AB366" i="4" s="1"/>
  <c r="Y515" i="4"/>
  <c r="Y539" i="4"/>
  <c r="Y926" i="4"/>
  <c r="Y942" i="4"/>
  <c r="AB942" i="4" s="1"/>
  <c r="Y954" i="4"/>
  <c r="Y970" i="4"/>
  <c r="Y545" i="4"/>
  <c r="Y978" i="4"/>
  <c r="Z978" i="4" s="1"/>
  <c r="Y986" i="4"/>
  <c r="Y994" i="4"/>
  <c r="AF994" i="4" s="1"/>
  <c r="Y125" i="4"/>
  <c r="Y159" i="4"/>
  <c r="Y191" i="4"/>
  <c r="Y223" i="4"/>
  <c r="AK223" i="4" s="1"/>
  <c r="Y275" i="4"/>
  <c r="AE275" i="4" s="1"/>
  <c r="Y307" i="4"/>
  <c r="Y339" i="4"/>
  <c r="Y388" i="4"/>
  <c r="AK388" i="4" s="1"/>
  <c r="Y420" i="4"/>
  <c r="Y452" i="4"/>
  <c r="AK452" i="4" s="1"/>
  <c r="Y484" i="4"/>
  <c r="Y58" i="4"/>
  <c r="AF58" i="4" s="1"/>
  <c r="Y277" i="4"/>
  <c r="AA277" i="4" s="1"/>
  <c r="Y309" i="4"/>
  <c r="Y341" i="4"/>
  <c r="Y20" i="4"/>
  <c r="Y360" i="4"/>
  <c r="Y368" i="4"/>
  <c r="Z368" i="4" s="1"/>
  <c r="Y376" i="4"/>
  <c r="Y527" i="4"/>
  <c r="Y543" i="4"/>
  <c r="Y928" i="4"/>
  <c r="Z928" i="4" s="1"/>
  <c r="Y936" i="4"/>
  <c r="Y944" i="4"/>
  <c r="Y952" i="4"/>
  <c r="Y960" i="4"/>
  <c r="Y968" i="4"/>
  <c r="Y517" i="4"/>
  <c r="Y533" i="4"/>
  <c r="Y549" i="4"/>
  <c r="AB549" i="4" s="1"/>
  <c r="Y558" i="4"/>
  <c r="Y560" i="4"/>
  <c r="Y562" i="4"/>
  <c r="Y564" i="4"/>
  <c r="Y566" i="4"/>
  <c r="Y568" i="4"/>
  <c r="Y570" i="4"/>
  <c r="Y572" i="4"/>
  <c r="AB572" i="4" s="1"/>
  <c r="Y574" i="4"/>
  <c r="Y576" i="4"/>
  <c r="Y578" i="4"/>
  <c r="Y580" i="4"/>
  <c r="Y582" i="4"/>
  <c r="Y584" i="4"/>
  <c r="Y586" i="4"/>
  <c r="Y588" i="4"/>
  <c r="AB588" i="4" s="1"/>
  <c r="Y590" i="4"/>
  <c r="Y592" i="4"/>
  <c r="Y594" i="4"/>
  <c r="Y596" i="4"/>
  <c r="Y598" i="4"/>
  <c r="Y600" i="4"/>
  <c r="Y602" i="4"/>
  <c r="Y604" i="4"/>
  <c r="AB604" i="4" s="1"/>
  <c r="Y606" i="4"/>
  <c r="Y608" i="4"/>
  <c r="Y610" i="4"/>
  <c r="Y612" i="4"/>
  <c r="AB612" i="4" s="1"/>
  <c r="Y614" i="4"/>
  <c r="Y616" i="4"/>
  <c r="Y618" i="4"/>
  <c r="Y620" i="4"/>
  <c r="AB620" i="4" s="1"/>
  <c r="Y622" i="4"/>
  <c r="Y624" i="4"/>
  <c r="Y626" i="4"/>
  <c r="Y628" i="4"/>
  <c r="AB628" i="4" s="1"/>
  <c r="Y630" i="4"/>
  <c r="Y632" i="4"/>
  <c r="Y634" i="4"/>
  <c r="Y636" i="4"/>
  <c r="AB636" i="4" s="1"/>
  <c r="Y638" i="4"/>
  <c r="Y640" i="4"/>
  <c r="Y642" i="4"/>
  <c r="Y644" i="4"/>
  <c r="Y646" i="4"/>
  <c r="Y648" i="4"/>
  <c r="Y650" i="4"/>
  <c r="Y652" i="4"/>
  <c r="Y654" i="4"/>
  <c r="Y656" i="4"/>
  <c r="Y658" i="4"/>
  <c r="Y660" i="4"/>
  <c r="Y662" i="4"/>
  <c r="Y664" i="4"/>
  <c r="Y666" i="4"/>
  <c r="Y668" i="4"/>
  <c r="Y670" i="4"/>
  <c r="Y672" i="4"/>
  <c r="Y674" i="4"/>
  <c r="Y676" i="4"/>
  <c r="Y678" i="4"/>
  <c r="Y680" i="4"/>
  <c r="Y682" i="4"/>
  <c r="Y684" i="4"/>
  <c r="Y686" i="4"/>
  <c r="Y688" i="4"/>
  <c r="Y690" i="4"/>
  <c r="Y692" i="4"/>
  <c r="Y694" i="4"/>
  <c r="Y696" i="4"/>
  <c r="Y698" i="4"/>
  <c r="Y700" i="4"/>
  <c r="Y702" i="4"/>
  <c r="Y704" i="4"/>
  <c r="Y706" i="4"/>
  <c r="Y708" i="4"/>
  <c r="Y710" i="4"/>
  <c r="Y712" i="4"/>
  <c r="Y714" i="4"/>
  <c r="Y716" i="4"/>
  <c r="Y718" i="4"/>
  <c r="Y720" i="4"/>
  <c r="Y722" i="4"/>
  <c r="Y724" i="4"/>
  <c r="Y726" i="4"/>
  <c r="Y728" i="4"/>
  <c r="Y730" i="4"/>
  <c r="Y732" i="4"/>
  <c r="Y734" i="4"/>
  <c r="Y736" i="4"/>
  <c r="Y738" i="4"/>
  <c r="Y740" i="4"/>
  <c r="Y742" i="4"/>
  <c r="Y744" i="4"/>
  <c r="Y746" i="4"/>
  <c r="Y748" i="4"/>
  <c r="Y750" i="4"/>
  <c r="Y752" i="4"/>
  <c r="Y754" i="4"/>
  <c r="Y756" i="4"/>
  <c r="Y758" i="4"/>
  <c r="Y760" i="4"/>
  <c r="Y762" i="4"/>
  <c r="Y764" i="4"/>
  <c r="Y766" i="4"/>
  <c r="Y768" i="4"/>
  <c r="Y770" i="4"/>
  <c r="Y772" i="4"/>
  <c r="Y774" i="4"/>
  <c r="Y776" i="4"/>
  <c r="Y778" i="4"/>
  <c r="Y780" i="4"/>
  <c r="Y782" i="4"/>
  <c r="Y784" i="4"/>
  <c r="Y786" i="4"/>
  <c r="Y788" i="4"/>
  <c r="Y790" i="4"/>
  <c r="Y792" i="4"/>
  <c r="Y794" i="4"/>
  <c r="Y796" i="4"/>
  <c r="Y798" i="4"/>
  <c r="Y800" i="4"/>
  <c r="Y802" i="4"/>
  <c r="Y804" i="4"/>
  <c r="Y806" i="4"/>
  <c r="Y808" i="4"/>
  <c r="Y810" i="4"/>
  <c r="Y812" i="4"/>
  <c r="Y814" i="4"/>
  <c r="Y816" i="4"/>
  <c r="Y818" i="4"/>
  <c r="Y820" i="4"/>
  <c r="Y822" i="4"/>
  <c r="Y824" i="4"/>
  <c r="Y826" i="4"/>
  <c r="Y828" i="4"/>
  <c r="Y830" i="4"/>
  <c r="Y832" i="4"/>
  <c r="Y834" i="4"/>
  <c r="Y836" i="4"/>
  <c r="Y838" i="4"/>
  <c r="Y840" i="4"/>
  <c r="Y842" i="4"/>
  <c r="Y844" i="4"/>
  <c r="Y846" i="4"/>
  <c r="Y848" i="4"/>
  <c r="Y850" i="4"/>
  <c r="Y852" i="4"/>
  <c r="Y854" i="4"/>
  <c r="Y856" i="4"/>
  <c r="Y858" i="4"/>
  <c r="Y860" i="4"/>
  <c r="Y862" i="4"/>
  <c r="Y864" i="4"/>
  <c r="Y866" i="4"/>
  <c r="Y868" i="4"/>
  <c r="Y870" i="4"/>
  <c r="Y872" i="4"/>
  <c r="Y874" i="4"/>
  <c r="Y876" i="4"/>
  <c r="Y878" i="4"/>
  <c r="Y880" i="4"/>
  <c r="Y882" i="4"/>
  <c r="Y884" i="4"/>
  <c r="Y886" i="4"/>
  <c r="Y888" i="4"/>
  <c r="Y890" i="4"/>
  <c r="Y892" i="4"/>
  <c r="Y894" i="4"/>
  <c r="Y896" i="4"/>
  <c r="Y898" i="4"/>
  <c r="Y900" i="4"/>
  <c r="Y902" i="4"/>
  <c r="Y904" i="4"/>
  <c r="Y906" i="4"/>
  <c r="Y908" i="4"/>
  <c r="Y910" i="4"/>
  <c r="Y912" i="4"/>
  <c r="Y407" i="4"/>
  <c r="Y423" i="4"/>
  <c r="AD423" i="4" s="1"/>
  <c r="Y439" i="4"/>
  <c r="Y455" i="4"/>
  <c r="AO501" i="4"/>
  <c r="AU501" i="4" s="1"/>
  <c r="AJ336" i="4"/>
  <c r="AP336" i="4" s="1"/>
  <c r="AV336" i="4" s="1"/>
  <c r="AJ352" i="4"/>
  <c r="AP352" i="4" s="1"/>
  <c r="AV352" i="4" s="1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F178" i="4"/>
  <c r="AF282" i="4"/>
  <c r="AF314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I415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N8" i="4" s="1"/>
  <c r="AT8" i="4" s="1"/>
  <c r="AA8" i="4"/>
  <c r="AE8" i="4"/>
  <c r="Z8" i="4"/>
  <c r="AD8" i="4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M232" i="4"/>
  <c r="AS232" i="4" s="1"/>
  <c r="AQ140" i="4"/>
  <c r="AW140" i="4" s="1"/>
  <c r="AN180" i="4"/>
  <c r="AT180" i="4" s="1"/>
  <c r="AP212" i="4"/>
  <c r="AV212" i="4" s="1"/>
  <c r="AO228" i="4"/>
  <c r="AU228" i="4" s="1"/>
  <c r="AL228" i="4"/>
  <c r="AR228" i="4" s="1"/>
  <c r="AN248" i="4"/>
  <c r="AT248" i="4" s="1"/>
  <c r="AO256" i="4"/>
  <c r="AU256" i="4" s="1"/>
  <c r="AO272" i="4"/>
  <c r="AU272" i="4" s="1"/>
  <c r="AN280" i="4"/>
  <c r="AT280" i="4" s="1"/>
  <c r="AO288" i="4"/>
  <c r="AU288" i="4" s="1"/>
  <c r="AL288" i="4"/>
  <c r="AR288" i="4" s="1"/>
  <c r="AO304" i="4"/>
  <c r="AU304" i="4" s="1"/>
  <c r="AL304" i="4"/>
  <c r="AR304" i="4" s="1"/>
  <c r="AN312" i="4"/>
  <c r="AT312" i="4" s="1"/>
  <c r="AO320" i="4"/>
  <c r="AU320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C399" i="4"/>
  <c r="AE399" i="4"/>
  <c r="AB399" i="4"/>
  <c r="AA399" i="4"/>
  <c r="AD415" i="4"/>
  <c r="AE415" i="4"/>
  <c r="AA415" i="4"/>
  <c r="Z431" i="4"/>
  <c r="AD431" i="4"/>
  <c r="AP431" i="4" s="1"/>
  <c r="AV431" i="4" s="1"/>
  <c r="AC431" i="4"/>
  <c r="AE431" i="4"/>
  <c r="AB431" i="4"/>
  <c r="AA431" i="4"/>
  <c r="AA439" i="4"/>
  <c r="AE439" i="4"/>
  <c r="Z447" i="4"/>
  <c r="AB447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A427" i="4"/>
  <c r="AE427" i="4"/>
  <c r="Z427" i="4"/>
  <c r="AD427" i="4"/>
  <c r="AC427" i="4"/>
  <c r="AB435" i="4"/>
  <c r="AN435" i="4" s="1"/>
  <c r="AT435" i="4" s="1"/>
  <c r="AA435" i="4"/>
  <c r="AE435" i="4"/>
  <c r="AQ435" i="4" s="1"/>
  <c r="AW435" i="4" s="1"/>
  <c r="AD435" i="4"/>
  <c r="AC435" i="4"/>
  <c r="Z435" i="4"/>
  <c r="AB443" i="4"/>
  <c r="AN443" i="4" s="1"/>
  <c r="AT443" i="4" s="1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L451" i="4" s="1"/>
  <c r="AR451" i="4" s="1"/>
  <c r="AB158" i="4"/>
  <c r="AA158" i="4"/>
  <c r="AM158" i="4" s="1"/>
  <c r="AS158" i="4" s="1"/>
  <c r="AE158" i="4"/>
  <c r="Z158" i="4"/>
  <c r="AL158" i="4" s="1"/>
  <c r="AR158" i="4" s="1"/>
  <c r="AD158" i="4"/>
  <c r="AC158" i="4"/>
  <c r="AO158" i="4" s="1"/>
  <c r="AU158" i="4" s="1"/>
  <c r="AB174" i="4"/>
  <c r="AN174" i="4" s="1"/>
  <c r="AT174" i="4" s="1"/>
  <c r="AA174" i="4"/>
  <c r="AM174" i="4" s="1"/>
  <c r="AS174" i="4" s="1"/>
  <c r="AE174" i="4"/>
  <c r="AD174" i="4"/>
  <c r="AC174" i="4"/>
  <c r="Z174" i="4"/>
  <c r="AL174" i="4" s="1"/>
  <c r="AR174" i="4" s="1"/>
  <c r="Z190" i="4"/>
  <c r="AL190" i="4" s="1"/>
  <c r="AR190" i="4" s="1"/>
  <c r="AD190" i="4"/>
  <c r="AC190" i="4"/>
  <c r="AE190" i="4"/>
  <c r="AB190" i="4"/>
  <c r="AA190" i="4"/>
  <c r="Z206" i="4"/>
  <c r="AD206" i="4"/>
  <c r="AP206" i="4" s="1"/>
  <c r="AV206" i="4" s="1"/>
  <c r="AC206" i="4"/>
  <c r="AO206" i="4" s="1"/>
  <c r="AU206" i="4" s="1"/>
  <c r="AB206" i="4"/>
  <c r="AN206" i="4" s="1"/>
  <c r="AT206" i="4" s="1"/>
  <c r="AA206" i="4"/>
  <c r="AE206" i="4"/>
  <c r="Z254" i="4"/>
  <c r="AD254" i="4"/>
  <c r="AC254" i="4"/>
  <c r="AO254" i="4" s="1"/>
  <c r="AU254" i="4" s="1"/>
  <c r="AB254" i="4"/>
  <c r="AA254" i="4"/>
  <c r="AE254" i="4"/>
  <c r="Z270" i="4"/>
  <c r="AD270" i="4"/>
  <c r="AC270" i="4"/>
  <c r="AB270" i="4"/>
  <c r="AN270" i="4" s="1"/>
  <c r="AT270" i="4" s="1"/>
  <c r="AA270" i="4"/>
  <c r="AM270" i="4" s="1"/>
  <c r="AS270" i="4" s="1"/>
  <c r="AE270" i="4"/>
  <c r="AQ270" i="4" s="1"/>
  <c r="AW270" i="4" s="1"/>
  <c r="Z286" i="4"/>
  <c r="AD286" i="4"/>
  <c r="AC286" i="4"/>
  <c r="AB286" i="4"/>
  <c r="AN286" i="4" s="1"/>
  <c r="AA286" i="4"/>
  <c r="AT286" i="4"/>
  <c r="AE286" i="4"/>
  <c r="Z302" i="4"/>
  <c r="AL302" i="4" s="1"/>
  <c r="AR302" i="4" s="1"/>
  <c r="AD302" i="4"/>
  <c r="AC302" i="4"/>
  <c r="AB302" i="4"/>
  <c r="AN302" i="4" s="1"/>
  <c r="AT302" i="4" s="1"/>
  <c r="AA302" i="4"/>
  <c r="AM302" i="4" s="1"/>
  <c r="AS302" i="4" s="1"/>
  <c r="AE302" i="4"/>
  <c r="Z318" i="4"/>
  <c r="AL318" i="4" s="1"/>
  <c r="AR318" i="4" s="1"/>
  <c r="AD318" i="4"/>
  <c r="AC318" i="4"/>
  <c r="AB318" i="4"/>
  <c r="AA318" i="4"/>
  <c r="AM318" i="4" s="1"/>
  <c r="AS318" i="4" s="1"/>
  <c r="AE318" i="4"/>
  <c r="Z334" i="4"/>
  <c r="AL334" i="4" s="1"/>
  <c r="AR334" i="4" s="1"/>
  <c r="AD334" i="4"/>
  <c r="AC334" i="4"/>
  <c r="AO334" i="4" s="1"/>
  <c r="AU334" i="4" s="1"/>
  <c r="AB334" i="4"/>
  <c r="AN334" i="4" s="1"/>
  <c r="AT334" i="4" s="1"/>
  <c r="AA334" i="4"/>
  <c r="AE334" i="4"/>
  <c r="Z49" i="4"/>
  <c r="AD49" i="4"/>
  <c r="AC49" i="4"/>
  <c r="AO49" i="4" s="1"/>
  <c r="AU49" i="4" s="1"/>
  <c r="AE49" i="4"/>
  <c r="AB49" i="4"/>
  <c r="AN49" i="4" s="1"/>
  <c r="AT49" i="4" s="1"/>
  <c r="AA49" i="4"/>
  <c r="Z57" i="4"/>
  <c r="AL57" i="4" s="1"/>
  <c r="AR57" i="4" s="1"/>
  <c r="AD57" i="4"/>
  <c r="AC57" i="4"/>
  <c r="AB57" i="4"/>
  <c r="AN57" i="4" s="1"/>
  <c r="AT57" i="4" s="1"/>
  <c r="AA57" i="4"/>
  <c r="AM57" i="4" s="1"/>
  <c r="AS57" i="4" s="1"/>
  <c r="AE57" i="4"/>
  <c r="AC100" i="4"/>
  <c r="AB100" i="4"/>
  <c r="AN100" i="4" s="1"/>
  <c r="AT100" i="4" s="1"/>
  <c r="AA100" i="4"/>
  <c r="AD100" i="4"/>
  <c r="AE100" i="4"/>
  <c r="Z100" i="4"/>
  <c r="AC76" i="4"/>
  <c r="AB76" i="4"/>
  <c r="AA76" i="4"/>
  <c r="AD76" i="4"/>
  <c r="AP76" i="4" s="1"/>
  <c r="AV76" i="4" s="1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I178" i="4"/>
  <c r="AG194" i="4"/>
  <c r="AI194" i="4"/>
  <c r="AG266" i="4"/>
  <c r="AI266" i="4"/>
  <c r="AG282" i="4"/>
  <c r="AI282" i="4"/>
  <c r="AG314" i="4"/>
  <c r="AI314" i="4"/>
  <c r="AG330" i="4"/>
  <c r="AI330" i="4"/>
  <c r="AM216" i="4"/>
  <c r="AS216" i="4" s="1"/>
  <c r="AO216" i="4"/>
  <c r="AU216" i="4" s="1"/>
  <c r="AN232" i="4"/>
  <c r="AT232" i="4" s="1"/>
  <c r="AM47" i="4"/>
  <c r="AS47" i="4" s="1"/>
  <c r="AP47" i="4"/>
  <c r="AV47" i="4" s="1"/>
  <c r="AN55" i="4"/>
  <c r="AT55" i="4" s="1"/>
  <c r="AL55" i="4"/>
  <c r="AR55" i="4" s="1"/>
  <c r="AL507" i="4"/>
  <c r="AR507" i="4" s="1"/>
  <c r="AL387" i="4"/>
  <c r="AR387" i="4" s="1"/>
  <c r="AM387" i="4"/>
  <c r="AS387" i="4" s="1"/>
  <c r="AO395" i="4"/>
  <c r="AU395" i="4" s="1"/>
  <c r="AL15" i="4"/>
  <c r="AR15" i="4" s="1"/>
  <c r="AN70" i="4"/>
  <c r="AT70" i="4" s="1"/>
  <c r="AQ70" i="4"/>
  <c r="AW70" i="4" s="1"/>
  <c r="AN74" i="4"/>
  <c r="AT74" i="4" s="1"/>
  <c r="AO74" i="4"/>
  <c r="AU74" i="4" s="1"/>
  <c r="AP74" i="4"/>
  <c r="AV74" i="4" s="1"/>
  <c r="AM74" i="4"/>
  <c r="AS74" i="4" s="1"/>
  <c r="AL78" i="4"/>
  <c r="AR78" i="4" s="1"/>
  <c r="AQ78" i="4"/>
  <c r="AW78" i="4" s="1"/>
  <c r="AN82" i="4"/>
  <c r="AT82" i="4" s="1"/>
  <c r="AO82" i="4"/>
  <c r="AU82" i="4" s="1"/>
  <c r="AP82" i="4"/>
  <c r="AV82" i="4" s="1"/>
  <c r="AM82" i="4"/>
  <c r="AS82" i="4" s="1"/>
  <c r="AL86" i="4"/>
  <c r="AR86" i="4" s="1"/>
  <c r="AQ86" i="4"/>
  <c r="AW86" i="4" s="1"/>
  <c r="AN90" i="4"/>
  <c r="AT90" i="4" s="1"/>
  <c r="AP90" i="4"/>
  <c r="AV90" i="4" s="1"/>
  <c r="AL94" i="4"/>
  <c r="AR94" i="4" s="1"/>
  <c r="AQ94" i="4"/>
  <c r="AW94" i="4" s="1"/>
  <c r="AO102" i="4"/>
  <c r="AU102" i="4" s="1"/>
  <c r="AM102" i="4"/>
  <c r="AS102" i="4" s="1"/>
  <c r="AP214" i="4"/>
  <c r="AV214" i="4" s="1"/>
  <c r="AQ214" i="4"/>
  <c r="AW214" i="4" s="1"/>
  <c r="AN222" i="4"/>
  <c r="AT222" i="4" s="1"/>
  <c r="AL222" i="4"/>
  <c r="AR222" i="4" s="1"/>
  <c r="AM230" i="4"/>
  <c r="AS230" i="4" s="1"/>
  <c r="AO230" i="4"/>
  <c r="AU230" i="4" s="1"/>
  <c r="AP230" i="4"/>
  <c r="AV230" i="4" s="1"/>
  <c r="AN342" i="4"/>
  <c r="AT342" i="4" s="1"/>
  <c r="AL342" i="4"/>
  <c r="AR342" i="4" s="1"/>
  <c r="AM350" i="4"/>
  <c r="AS350" i="4" s="1"/>
  <c r="AP350" i="4"/>
  <c r="AV350" i="4" s="1"/>
  <c r="AN124" i="4"/>
  <c r="AT124" i="4" s="1"/>
  <c r="AL124" i="4"/>
  <c r="AR124" i="4" s="1"/>
  <c r="AO140" i="4"/>
  <c r="AU140" i="4" s="1"/>
  <c r="AN164" i="4"/>
  <c r="AT164" i="4" s="1"/>
  <c r="AP196" i="4"/>
  <c r="AV196" i="4" s="1"/>
  <c r="AN196" i="4"/>
  <c r="AT196" i="4" s="1"/>
  <c r="AL212" i="4"/>
  <c r="AR212" i="4" s="1"/>
  <c r="AP228" i="4"/>
  <c r="AV228" i="4" s="1"/>
  <c r="AN228" i="4"/>
  <c r="AT228" i="4" s="1"/>
  <c r="AP256" i="4"/>
  <c r="AV256" i="4" s="1"/>
  <c r="AN256" i="4"/>
  <c r="AT256" i="4" s="1"/>
  <c r="AN272" i="4"/>
  <c r="AT272" i="4" s="1"/>
  <c r="AN288" i="4"/>
  <c r="AT288" i="4" s="1"/>
  <c r="AP304" i="4"/>
  <c r="AV304" i="4" s="1"/>
  <c r="AN304" i="4"/>
  <c r="AT304" i="4" s="1"/>
  <c r="AP320" i="4"/>
  <c r="AV320" i="4" s="1"/>
  <c r="AN320" i="4"/>
  <c r="AT320" i="4" s="1"/>
  <c r="AM210" i="4"/>
  <c r="AS210" i="4" s="1"/>
  <c r="AQ210" i="4"/>
  <c r="AW210" i="4" s="1"/>
  <c r="AP210" i="4"/>
  <c r="AV210" i="4" s="1"/>
  <c r="AP218" i="4"/>
  <c r="AV218" i="4" s="1"/>
  <c r="AM218" i="4"/>
  <c r="AS218" i="4" s="1"/>
  <c r="AN218" i="4"/>
  <c r="AT218" i="4" s="1"/>
  <c r="AO226" i="4"/>
  <c r="AU226" i="4" s="1"/>
  <c r="AQ226" i="4"/>
  <c r="AW226" i="4" s="1"/>
  <c r="AP338" i="4"/>
  <c r="AV338" i="4" s="1"/>
  <c r="AN338" i="4"/>
  <c r="AT338" i="4" s="1"/>
  <c r="AP354" i="4"/>
  <c r="AV354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M326" i="4" s="1"/>
  <c r="AS326" i="4" s="1"/>
  <c r="AB45" i="4"/>
  <c r="AA45" i="4"/>
  <c r="AM45" i="4" s="1"/>
  <c r="AS45" i="4" s="1"/>
  <c r="AE45" i="4"/>
  <c r="Z45" i="4"/>
  <c r="AL45" i="4" s="1"/>
  <c r="AR45" i="4" s="1"/>
  <c r="AD45" i="4"/>
  <c r="AC45" i="4"/>
  <c r="AB53" i="4"/>
  <c r="AA53" i="4"/>
  <c r="AE53" i="4"/>
  <c r="AD53" i="4"/>
  <c r="AC53" i="4"/>
  <c r="Z53" i="4"/>
  <c r="AB459" i="4"/>
  <c r="AA459" i="4"/>
  <c r="AM459" i="4" s="1"/>
  <c r="AS459" i="4" s="1"/>
  <c r="AE459" i="4"/>
  <c r="Z459" i="4"/>
  <c r="AL459" i="4" s="1"/>
  <c r="AR459" i="4" s="1"/>
  <c r="AD459" i="4"/>
  <c r="AC459" i="4"/>
  <c r="AB467" i="4"/>
  <c r="AA467" i="4"/>
  <c r="AE467" i="4"/>
  <c r="AD467" i="4"/>
  <c r="AC467" i="4"/>
  <c r="Z467" i="4"/>
  <c r="AB475" i="4"/>
  <c r="AA475" i="4"/>
  <c r="AE475" i="4"/>
  <c r="Z475" i="4"/>
  <c r="AL475" i="4" s="1"/>
  <c r="AR475" i="4" s="1"/>
  <c r="AD475" i="4"/>
  <c r="AC475" i="4"/>
  <c r="AB483" i="4"/>
  <c r="AA483" i="4"/>
  <c r="AE483" i="4"/>
  <c r="AD483" i="4"/>
  <c r="AC483" i="4"/>
  <c r="Z483" i="4"/>
  <c r="AB491" i="4"/>
  <c r="AA491" i="4"/>
  <c r="AM491" i="4" s="1"/>
  <c r="AE491" i="4"/>
  <c r="Z491" i="4"/>
  <c r="AS491" i="4"/>
  <c r="AD491" i="4"/>
  <c r="AC491" i="4"/>
  <c r="AB499" i="4"/>
  <c r="AA499" i="4"/>
  <c r="AE499" i="4"/>
  <c r="AD499" i="4"/>
  <c r="AC499" i="4"/>
  <c r="Z499" i="4"/>
  <c r="AB162" i="4"/>
  <c r="AA162" i="4"/>
  <c r="AM162" i="4" s="1"/>
  <c r="AS162" i="4" s="1"/>
  <c r="AE162" i="4"/>
  <c r="Z162" i="4"/>
  <c r="AD162" i="4"/>
  <c r="AC162" i="4"/>
  <c r="Z178" i="4"/>
  <c r="AL178" i="4" s="1"/>
  <c r="AR178" i="4" s="1"/>
  <c r="AD178" i="4"/>
  <c r="AC178" i="4"/>
  <c r="AB178" i="4"/>
  <c r="AA178" i="4"/>
  <c r="AM178" i="4" s="1"/>
  <c r="AS178" i="4" s="1"/>
  <c r="AE178" i="4"/>
  <c r="Z194" i="4"/>
  <c r="AD194" i="4"/>
  <c r="AC194" i="4"/>
  <c r="AB194" i="4"/>
  <c r="AA194" i="4"/>
  <c r="AE194" i="4"/>
  <c r="AB250" i="4"/>
  <c r="AC250" i="4"/>
  <c r="AB266" i="4"/>
  <c r="AA266" i="4"/>
  <c r="AE266" i="4"/>
  <c r="AD266" i="4"/>
  <c r="AC266" i="4"/>
  <c r="Z266" i="4"/>
  <c r="AB282" i="4"/>
  <c r="AA282" i="4"/>
  <c r="AM282" i="4" s="1"/>
  <c r="AS282" i="4" s="1"/>
  <c r="AE282" i="4"/>
  <c r="AD282" i="4"/>
  <c r="AC282" i="4"/>
  <c r="Z282" i="4"/>
  <c r="AL282" i="4" s="1"/>
  <c r="AR282" i="4" s="1"/>
  <c r="AB314" i="4"/>
  <c r="AA314" i="4"/>
  <c r="AM314" i="4" s="1"/>
  <c r="AS314" i="4" s="1"/>
  <c r="AE314" i="4"/>
  <c r="AD314" i="4"/>
  <c r="AC314" i="4"/>
  <c r="Z314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L386" i="4"/>
  <c r="AR386" i="4" s="1"/>
  <c r="AM386" i="4"/>
  <c r="AS386" i="4" s="1"/>
  <c r="AO422" i="4"/>
  <c r="AU422" i="4" s="1"/>
  <c r="AP127" i="4"/>
  <c r="AV127" i="4" s="1"/>
  <c r="AQ127" i="4"/>
  <c r="AW127" i="4" s="1"/>
  <c r="AN157" i="4"/>
  <c r="AT157" i="4" s="1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H178" i="4"/>
  <c r="AJ178" i="4"/>
  <c r="AK194" i="4"/>
  <c r="AH194" i="4"/>
  <c r="AJ194" i="4"/>
  <c r="AK250" i="4"/>
  <c r="AK266" i="4"/>
  <c r="AH266" i="4"/>
  <c r="AJ266" i="4"/>
  <c r="AK282" i="4"/>
  <c r="AH282" i="4"/>
  <c r="AJ282" i="4"/>
  <c r="AK314" i="4"/>
  <c r="AH314" i="4"/>
  <c r="AJ314" i="4"/>
  <c r="AK330" i="4"/>
  <c r="AH330" i="4"/>
  <c r="AJ330" i="4"/>
  <c r="AQ47" i="4"/>
  <c r="AW47" i="4" s="1"/>
  <c r="AN47" i="4"/>
  <c r="AT47" i="4" s="1"/>
  <c r="AL47" i="4"/>
  <c r="AR47" i="4" s="1"/>
  <c r="AM55" i="4"/>
  <c r="AS55" i="4" s="1"/>
  <c r="AQ55" i="4"/>
  <c r="AW55" i="4" s="1"/>
  <c r="AP55" i="4"/>
  <c r="AV55" i="4" s="1"/>
  <c r="AP387" i="4"/>
  <c r="AV387" i="4" s="1"/>
  <c r="AQ387" i="4"/>
  <c r="AW387" i="4" s="1"/>
  <c r="AP395" i="4"/>
  <c r="AV395" i="4" s="1"/>
  <c r="AN395" i="4"/>
  <c r="AT395" i="4" s="1"/>
  <c r="AN15" i="4"/>
  <c r="AT15" i="4" s="1"/>
  <c r="AM15" i="4"/>
  <c r="AS15" i="4" s="1"/>
  <c r="AP15" i="4"/>
  <c r="AV15" i="4" s="1"/>
  <c r="AO70" i="4"/>
  <c r="AU70" i="4" s="1"/>
  <c r="AP70" i="4"/>
  <c r="AV70" i="4" s="1"/>
  <c r="AM70" i="4"/>
  <c r="AS70" i="4" s="1"/>
  <c r="AL74" i="4"/>
  <c r="AR74" i="4" s="1"/>
  <c r="AQ74" i="4"/>
  <c r="AW74" i="4" s="1"/>
  <c r="AP78" i="4"/>
  <c r="AV78" i="4" s="1"/>
  <c r="AL82" i="4"/>
  <c r="AR82" i="4" s="1"/>
  <c r="AQ82" i="4"/>
  <c r="AW82" i="4" s="1"/>
  <c r="AO86" i="4"/>
  <c r="AU86" i="4" s="1"/>
  <c r="AP86" i="4"/>
  <c r="AV86" i="4" s="1"/>
  <c r="AM86" i="4"/>
  <c r="AS86" i="4" s="1"/>
  <c r="AL90" i="4"/>
  <c r="AR90" i="4" s="1"/>
  <c r="AQ90" i="4"/>
  <c r="AW90" i="4" s="1"/>
  <c r="AP94" i="4"/>
  <c r="AV94" i="4" s="1"/>
  <c r="AN102" i="4"/>
  <c r="AT102" i="4" s="1"/>
  <c r="AQ102" i="4"/>
  <c r="AW102" i="4" s="1"/>
  <c r="AO214" i="4"/>
  <c r="AU214" i="4" s="1"/>
  <c r="AN214" i="4"/>
  <c r="AT214" i="4" s="1"/>
  <c r="AM222" i="4"/>
  <c r="AS222" i="4" s="1"/>
  <c r="AO222" i="4"/>
  <c r="AU222" i="4" s="1"/>
  <c r="AN230" i="4"/>
  <c r="AT230" i="4" s="1"/>
  <c r="AO342" i="4"/>
  <c r="AU342" i="4" s="1"/>
  <c r="AQ350" i="4"/>
  <c r="AW350" i="4" s="1"/>
  <c r="AQ124" i="4"/>
  <c r="AW124" i="4" s="1"/>
  <c r="AO124" i="4"/>
  <c r="AU124" i="4" s="1"/>
  <c r="AP124" i="4"/>
  <c r="AV124" i="4" s="1"/>
  <c r="AN140" i="4"/>
  <c r="AT140" i="4" s="1"/>
  <c r="AL140" i="4"/>
  <c r="AR140" i="4" s="1"/>
  <c r="AN210" i="4"/>
  <c r="AT210" i="4" s="1"/>
  <c r="AO218" i="4"/>
  <c r="AU218" i="4" s="1"/>
  <c r="AQ218" i="4"/>
  <c r="AW218" i="4" s="1"/>
  <c r="AM226" i="4"/>
  <c r="AS226" i="4" s="1"/>
  <c r="AO338" i="4"/>
  <c r="AU338" i="4" s="1"/>
  <c r="AQ338" i="4"/>
  <c r="AW338" i="4" s="1"/>
  <c r="AO346" i="4"/>
  <c r="AU346" i="4" s="1"/>
  <c r="AN346" i="4"/>
  <c r="AT346" i="4" s="1"/>
  <c r="AL354" i="4"/>
  <c r="AR354" i="4" s="1"/>
  <c r="AQ354" i="4"/>
  <c r="AW354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AB587" i="4"/>
  <c r="AA603" i="4"/>
  <c r="AD635" i="4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AD244" i="4"/>
  <c r="AE372" i="4"/>
  <c r="AH133" i="4"/>
  <c r="Z183" i="4"/>
  <c r="AF183" i="4"/>
  <c r="AH183" i="4"/>
  <c r="AH251" i="4"/>
  <c r="AA315" i="4"/>
  <c r="AB315" i="4"/>
  <c r="AJ315" i="4"/>
  <c r="Z476" i="4"/>
  <c r="AF476" i="4"/>
  <c r="AH476" i="4"/>
  <c r="AH285" i="4"/>
  <c r="AA349" i="4"/>
  <c r="AB349" i="4"/>
  <c r="AJ349" i="4"/>
  <c r="X240" i="4"/>
  <c r="AB579" i="4"/>
  <c r="AC579" i="4"/>
  <c r="Z595" i="4"/>
  <c r="AL595" i="4" s="1"/>
  <c r="AR595" i="4" s="1"/>
  <c r="AB595" i="4"/>
  <c r="AN595" i="4" s="1"/>
  <c r="AD595" i="4"/>
  <c r="AP595" i="4" s="1"/>
  <c r="AT595" i="4"/>
  <c r="AV595" i="4"/>
  <c r="AA595" i="4"/>
  <c r="AM595" i="4" s="1"/>
  <c r="AS595" i="4" s="1"/>
  <c r="AE595" i="4"/>
  <c r="AQ595" i="4" s="1"/>
  <c r="AW595" i="4" s="1"/>
  <c r="AC595" i="4"/>
  <c r="Z611" i="4"/>
  <c r="AB611" i="4"/>
  <c r="AN611" i="4" s="1"/>
  <c r="AD611" i="4"/>
  <c r="AP611" i="4" s="1"/>
  <c r="AT611" i="4"/>
  <c r="AV611" i="4"/>
  <c r="AA611" i="4"/>
  <c r="AM611" i="4" s="1"/>
  <c r="AE611" i="4"/>
  <c r="AQ611" i="4" s="1"/>
  <c r="AW611" i="4" s="1"/>
  <c r="AC611" i="4"/>
  <c r="AO611" i="4" s="1"/>
  <c r="AU611" i="4" s="1"/>
  <c r="AS611" i="4"/>
  <c r="Z627" i="4"/>
  <c r="AE627" i="4"/>
  <c r="Z647" i="4"/>
  <c r="AL647" i="4" s="1"/>
  <c r="AR647" i="4" s="1"/>
  <c r="AB647" i="4"/>
  <c r="AN647" i="4" s="1"/>
  <c r="AD647" i="4"/>
  <c r="AP647" i="4" s="1"/>
  <c r="AT647" i="4"/>
  <c r="AV647" i="4"/>
  <c r="AA647" i="4"/>
  <c r="AE647" i="4"/>
  <c r="AQ647" i="4" s="1"/>
  <c r="AW647" i="4" s="1"/>
  <c r="AC647" i="4"/>
  <c r="AO647" i="4" s="1"/>
  <c r="AU647" i="4" s="1"/>
  <c r="AS647" i="4"/>
  <c r="Z979" i="4"/>
  <c r="AB979" i="4"/>
  <c r="AN979" i="4" s="1"/>
  <c r="AD979" i="4"/>
  <c r="AP979" i="4" s="1"/>
  <c r="AT979" i="4"/>
  <c r="AV979" i="4"/>
  <c r="AA979" i="4"/>
  <c r="AM979" i="4" s="1"/>
  <c r="AE979" i="4"/>
  <c r="AC979" i="4"/>
  <c r="AO979" i="4" s="1"/>
  <c r="AU979" i="4" s="1"/>
  <c r="AS979" i="4"/>
  <c r="Z987" i="4"/>
  <c r="AL987" i="4" s="1"/>
  <c r="AR987" i="4" s="1"/>
  <c r="AB987" i="4"/>
  <c r="AD987" i="4"/>
  <c r="AP987" i="4" s="1"/>
  <c r="AT987" i="4"/>
  <c r="AV987" i="4"/>
  <c r="AA987" i="4"/>
  <c r="AE987" i="4"/>
  <c r="AQ987" i="4" s="1"/>
  <c r="AW987" i="4" s="1"/>
  <c r="AC987" i="4"/>
  <c r="AO987" i="4" s="1"/>
  <c r="AU987" i="4" s="1"/>
  <c r="AS987" i="4"/>
  <c r="Z559" i="4"/>
  <c r="AL559" i="4" s="1"/>
  <c r="AR559" i="4" s="1"/>
  <c r="AB559" i="4"/>
  <c r="AN559" i="4" s="1"/>
  <c r="AD559" i="4"/>
  <c r="AP559" i="4" s="1"/>
  <c r="AT559" i="4"/>
  <c r="AV559" i="4"/>
  <c r="AA559" i="4"/>
  <c r="AM559" i="4" s="1"/>
  <c r="AE559" i="4"/>
  <c r="AC559" i="4"/>
  <c r="AO559" i="4" s="1"/>
  <c r="AU559" i="4" s="1"/>
  <c r="AS559" i="4"/>
  <c r="Z575" i="4"/>
  <c r="AL575" i="4" s="1"/>
  <c r="AR575" i="4" s="1"/>
  <c r="AB575" i="4"/>
  <c r="AD575" i="4"/>
  <c r="AA575" i="4"/>
  <c r="AE575" i="4"/>
  <c r="AQ575" i="4" s="1"/>
  <c r="AW575" i="4" s="1"/>
  <c r="AC575" i="4"/>
  <c r="AO575" i="4" s="1"/>
  <c r="AU575" i="4" s="1"/>
  <c r="Z591" i="4"/>
  <c r="AL591" i="4" s="1"/>
  <c r="AR591" i="4" s="1"/>
  <c r="AB591" i="4"/>
  <c r="AN591" i="4" s="1"/>
  <c r="AD591" i="4"/>
  <c r="AP591" i="4" s="1"/>
  <c r="AT591" i="4"/>
  <c r="AV591" i="4"/>
  <c r="AA591" i="4"/>
  <c r="AM591" i="4" s="1"/>
  <c r="AE591" i="4"/>
  <c r="AC591" i="4"/>
  <c r="AO591" i="4" s="1"/>
  <c r="AU591" i="4" s="1"/>
  <c r="AS591" i="4"/>
  <c r="AB607" i="4"/>
  <c r="AC607" i="4"/>
  <c r="Z623" i="4"/>
  <c r="AL623" i="4" s="1"/>
  <c r="AR623" i="4" s="1"/>
  <c r="AB623" i="4"/>
  <c r="AN623" i="4" s="1"/>
  <c r="AD623" i="4"/>
  <c r="AP623" i="4" s="1"/>
  <c r="AT623" i="4"/>
  <c r="AV623" i="4"/>
  <c r="AA623" i="4"/>
  <c r="AM623" i="4" s="1"/>
  <c r="AS623" i="4" s="1"/>
  <c r="AE623" i="4"/>
  <c r="AC623" i="4"/>
  <c r="AO623" i="4" s="1"/>
  <c r="AU623" i="4" s="1"/>
  <c r="Z639" i="4"/>
  <c r="AL639" i="4" s="1"/>
  <c r="AR639" i="4" s="1"/>
  <c r="AB639" i="4"/>
  <c r="AN639" i="4" s="1"/>
  <c r="AD639" i="4"/>
  <c r="AP639" i="4" s="1"/>
  <c r="AT639" i="4"/>
  <c r="AV639" i="4"/>
  <c r="AA639" i="4"/>
  <c r="AM639" i="4" s="1"/>
  <c r="AE639" i="4"/>
  <c r="AC639" i="4"/>
  <c r="AO639" i="4" s="1"/>
  <c r="AU639" i="4" s="1"/>
  <c r="AS639" i="4"/>
  <c r="Z651" i="4"/>
  <c r="AL651" i="4" s="1"/>
  <c r="AR651" i="4" s="1"/>
  <c r="AB651" i="4"/>
  <c r="AN651" i="4" s="1"/>
  <c r="AD651" i="4"/>
  <c r="AP651" i="4" s="1"/>
  <c r="AT651" i="4"/>
  <c r="AV651" i="4"/>
  <c r="AA651" i="4"/>
  <c r="AM651" i="4" s="1"/>
  <c r="AE651" i="4"/>
  <c r="AQ651" i="4" s="1"/>
  <c r="AW651" i="4" s="1"/>
  <c r="AC651" i="4"/>
  <c r="AS651" i="4"/>
  <c r="Z667" i="4"/>
  <c r="AL667" i="4" s="1"/>
  <c r="AR667" i="4" s="1"/>
  <c r="AB667" i="4"/>
  <c r="AN667" i="4" s="1"/>
  <c r="AD667" i="4"/>
  <c r="AP667" i="4" s="1"/>
  <c r="AT667" i="4"/>
  <c r="AV667" i="4"/>
  <c r="AA667" i="4"/>
  <c r="AM667" i="4" s="1"/>
  <c r="AE667" i="4"/>
  <c r="AQ667" i="4" s="1"/>
  <c r="AW667" i="4" s="1"/>
  <c r="AC667" i="4"/>
  <c r="AS667" i="4"/>
  <c r="Z675" i="4"/>
  <c r="AB675" i="4"/>
  <c r="AN675" i="4" s="1"/>
  <c r="AD675" i="4"/>
  <c r="AP675" i="4" s="1"/>
  <c r="AT675" i="4"/>
  <c r="AV675" i="4"/>
  <c r="AA675" i="4"/>
  <c r="AM675" i="4" s="1"/>
  <c r="AE675" i="4"/>
  <c r="AC675" i="4"/>
  <c r="AO675" i="4" s="1"/>
  <c r="AU675" i="4" s="1"/>
  <c r="AS675" i="4"/>
  <c r="Z683" i="4"/>
  <c r="AL683" i="4" s="1"/>
  <c r="AR683" i="4" s="1"/>
  <c r="AB683" i="4"/>
  <c r="AN683" i="4" s="1"/>
  <c r="AD683" i="4"/>
  <c r="AP683" i="4" s="1"/>
  <c r="AT683" i="4"/>
  <c r="AV683" i="4"/>
  <c r="AA683" i="4"/>
  <c r="AM683" i="4" s="1"/>
  <c r="AE683" i="4"/>
  <c r="AQ683" i="4" s="1"/>
  <c r="AW683" i="4" s="1"/>
  <c r="AC683" i="4"/>
  <c r="AS683" i="4"/>
  <c r="AA691" i="4"/>
  <c r="Z699" i="4"/>
  <c r="AL699" i="4" s="1"/>
  <c r="AR699" i="4" s="1"/>
  <c r="AB699" i="4"/>
  <c r="AN699" i="4" s="1"/>
  <c r="AD699" i="4"/>
  <c r="AP699" i="4" s="1"/>
  <c r="AT699" i="4"/>
  <c r="AV699" i="4"/>
  <c r="AA699" i="4"/>
  <c r="AM699" i="4" s="1"/>
  <c r="AE699" i="4"/>
  <c r="AQ699" i="4" s="1"/>
  <c r="AW699" i="4" s="1"/>
  <c r="AC699" i="4"/>
  <c r="AS699" i="4"/>
  <c r="Z707" i="4"/>
  <c r="AB707" i="4"/>
  <c r="AN707" i="4" s="1"/>
  <c r="AD707" i="4"/>
  <c r="AP707" i="4" s="1"/>
  <c r="AT707" i="4"/>
  <c r="AV707" i="4"/>
  <c r="AA707" i="4"/>
  <c r="AM707" i="4" s="1"/>
  <c r="AE707" i="4"/>
  <c r="AC707" i="4"/>
  <c r="AO707" i="4" s="1"/>
  <c r="AU707" i="4" s="1"/>
  <c r="AS707" i="4"/>
  <c r="Z715" i="4"/>
  <c r="AL715" i="4" s="1"/>
  <c r="AR715" i="4" s="1"/>
  <c r="AB715" i="4"/>
  <c r="AN715" i="4" s="1"/>
  <c r="AD715" i="4"/>
  <c r="AP715" i="4" s="1"/>
  <c r="AT715" i="4"/>
  <c r="AV715" i="4"/>
  <c r="AA715" i="4"/>
  <c r="AE715" i="4"/>
  <c r="AQ715" i="4" s="1"/>
  <c r="AW715" i="4" s="1"/>
  <c r="AC715" i="4"/>
  <c r="AO715" i="4" s="1"/>
  <c r="AU715" i="4" s="1"/>
  <c r="AS715" i="4"/>
  <c r="Z731" i="4"/>
  <c r="AL731" i="4" s="1"/>
  <c r="AR731" i="4" s="1"/>
  <c r="AB731" i="4"/>
  <c r="AN731" i="4" s="1"/>
  <c r="AD731" i="4"/>
  <c r="AP731" i="4" s="1"/>
  <c r="AT731" i="4"/>
  <c r="AV731" i="4"/>
  <c r="AA731" i="4"/>
  <c r="AM731" i="4" s="1"/>
  <c r="AE731" i="4"/>
  <c r="AC731" i="4"/>
  <c r="AO731" i="4" s="1"/>
  <c r="AU731" i="4" s="1"/>
  <c r="AS731" i="4"/>
  <c r="Z739" i="4"/>
  <c r="AL739" i="4" s="1"/>
  <c r="AR739" i="4" s="1"/>
  <c r="AB739" i="4"/>
  <c r="AD739" i="4"/>
  <c r="AT739" i="4"/>
  <c r="AV739" i="4"/>
  <c r="AA739" i="4"/>
  <c r="AE739" i="4"/>
  <c r="AQ739" i="4" s="1"/>
  <c r="AW739" i="4" s="1"/>
  <c r="AC739" i="4"/>
  <c r="AO739" i="4" s="1"/>
  <c r="AU739" i="4" s="1"/>
  <c r="AS739" i="4"/>
  <c r="Z747" i="4"/>
  <c r="AL747" i="4" s="1"/>
  <c r="AR747" i="4" s="1"/>
  <c r="AB747" i="4"/>
  <c r="AN747" i="4" s="1"/>
  <c r="AD747" i="4"/>
  <c r="AP747" i="4" s="1"/>
  <c r="AT747" i="4"/>
  <c r="AV747" i="4"/>
  <c r="AA747" i="4"/>
  <c r="AM747" i="4" s="1"/>
  <c r="AE747" i="4"/>
  <c r="AC747" i="4"/>
  <c r="AO747" i="4" s="1"/>
  <c r="AU747" i="4" s="1"/>
  <c r="AS747" i="4"/>
  <c r="AD755" i="4"/>
  <c r="Z763" i="4"/>
  <c r="AL763" i="4" s="1"/>
  <c r="AR763" i="4" s="1"/>
  <c r="AB763" i="4"/>
  <c r="AN763" i="4" s="1"/>
  <c r="AD763" i="4"/>
  <c r="AP763" i="4" s="1"/>
  <c r="AT763" i="4"/>
  <c r="AV763" i="4"/>
  <c r="AA763" i="4"/>
  <c r="AM763" i="4" s="1"/>
  <c r="AE763" i="4"/>
  <c r="AC763" i="4"/>
  <c r="AO763" i="4" s="1"/>
  <c r="AU763" i="4" s="1"/>
  <c r="AS763" i="4"/>
  <c r="Z771" i="4"/>
  <c r="AB771" i="4"/>
  <c r="AN771" i="4" s="1"/>
  <c r="AD771" i="4"/>
  <c r="AP771" i="4" s="1"/>
  <c r="AT771" i="4"/>
  <c r="AV771" i="4"/>
  <c r="AA771" i="4"/>
  <c r="AE771" i="4"/>
  <c r="AC771" i="4"/>
  <c r="AS771" i="4"/>
  <c r="Z779" i="4"/>
  <c r="AB779" i="4"/>
  <c r="AN779" i="4" s="1"/>
  <c r="AD779" i="4"/>
  <c r="AP779" i="4" s="1"/>
  <c r="AT779" i="4"/>
  <c r="AV779" i="4"/>
  <c r="AA779" i="4"/>
  <c r="AM779" i="4" s="1"/>
  <c r="AE779" i="4"/>
  <c r="AQ779" i="4" s="1"/>
  <c r="AW779" i="4" s="1"/>
  <c r="AC779" i="4"/>
  <c r="AO779" i="4" s="1"/>
  <c r="AU779" i="4" s="1"/>
  <c r="AS779" i="4"/>
  <c r="AE787" i="4"/>
  <c r="Z795" i="4"/>
  <c r="AL795" i="4" s="1"/>
  <c r="AR795" i="4" s="1"/>
  <c r="AB795" i="4"/>
  <c r="AN795" i="4" s="1"/>
  <c r="AD795" i="4"/>
  <c r="AP795" i="4" s="1"/>
  <c r="AT795" i="4"/>
  <c r="AV795" i="4"/>
  <c r="AA795" i="4"/>
  <c r="AM795" i="4" s="1"/>
  <c r="AE795" i="4"/>
  <c r="AQ795" i="4" s="1"/>
  <c r="AW795" i="4" s="1"/>
  <c r="AC795" i="4"/>
  <c r="AO795" i="4" s="1"/>
  <c r="AU795" i="4" s="1"/>
  <c r="AS795" i="4"/>
  <c r="Z803" i="4"/>
  <c r="AL803" i="4" s="1"/>
  <c r="AR803" i="4" s="1"/>
  <c r="AB803" i="4"/>
  <c r="AN803" i="4" s="1"/>
  <c r="AD803" i="4"/>
  <c r="AP803" i="4" s="1"/>
  <c r="AT803" i="4"/>
  <c r="AV803" i="4"/>
  <c r="AA803" i="4"/>
  <c r="AM803" i="4" s="1"/>
  <c r="AE803" i="4"/>
  <c r="AQ803" i="4" s="1"/>
  <c r="AW803" i="4" s="1"/>
  <c r="AC803" i="4"/>
  <c r="AS803" i="4"/>
  <c r="Z811" i="4"/>
  <c r="AL811" i="4" s="1"/>
  <c r="AR811" i="4" s="1"/>
  <c r="AB811" i="4"/>
  <c r="AN811" i="4" s="1"/>
  <c r="AD811" i="4"/>
  <c r="AP811" i="4" s="1"/>
  <c r="AT811" i="4"/>
  <c r="AV811" i="4"/>
  <c r="AA811" i="4"/>
  <c r="AM811" i="4" s="1"/>
  <c r="AE811" i="4"/>
  <c r="AC811" i="4"/>
  <c r="AO811" i="4" s="1"/>
  <c r="AU811" i="4" s="1"/>
  <c r="AS811" i="4"/>
  <c r="Z819" i="4"/>
  <c r="AE819" i="4"/>
  <c r="Z827" i="4"/>
  <c r="AL827" i="4" s="1"/>
  <c r="AR827" i="4" s="1"/>
  <c r="AB827" i="4"/>
  <c r="AN827" i="4" s="1"/>
  <c r="AD827" i="4"/>
  <c r="AP827" i="4" s="1"/>
  <c r="AT827" i="4"/>
  <c r="AV827" i="4"/>
  <c r="AA827" i="4"/>
  <c r="AE827" i="4"/>
  <c r="AQ827" i="4" s="1"/>
  <c r="AW827" i="4" s="1"/>
  <c r="AC827" i="4"/>
  <c r="AO827" i="4" s="1"/>
  <c r="AU827" i="4" s="1"/>
  <c r="AS827" i="4"/>
  <c r="Z835" i="4"/>
  <c r="AB835" i="4"/>
  <c r="AN835" i="4" s="1"/>
  <c r="AD835" i="4"/>
  <c r="AP835" i="4" s="1"/>
  <c r="AT835" i="4"/>
  <c r="AV835" i="4"/>
  <c r="AA835" i="4"/>
  <c r="AM835" i="4" s="1"/>
  <c r="AE835" i="4"/>
  <c r="AC835" i="4"/>
  <c r="AO835" i="4" s="1"/>
  <c r="AU835" i="4" s="1"/>
  <c r="AS835" i="4"/>
  <c r="Z843" i="4"/>
  <c r="AL843" i="4" s="1"/>
  <c r="AR843" i="4" s="1"/>
  <c r="AB843" i="4"/>
  <c r="AD843" i="4"/>
  <c r="AP843" i="4" s="1"/>
  <c r="AT843" i="4"/>
  <c r="AV843" i="4"/>
  <c r="AA843" i="4"/>
  <c r="AE843" i="4"/>
  <c r="AQ843" i="4" s="1"/>
  <c r="AW843" i="4" s="1"/>
  <c r="AC843" i="4"/>
  <c r="AO843" i="4" s="1"/>
  <c r="AU843" i="4" s="1"/>
  <c r="AS843" i="4"/>
  <c r="Z859" i="4"/>
  <c r="AL859" i="4" s="1"/>
  <c r="AR859" i="4" s="1"/>
  <c r="AB859" i="4"/>
  <c r="AN859" i="4" s="1"/>
  <c r="AD859" i="4"/>
  <c r="AP859" i="4" s="1"/>
  <c r="AT859" i="4"/>
  <c r="AV859" i="4"/>
  <c r="AA859" i="4"/>
  <c r="AM859" i="4" s="1"/>
  <c r="AE859" i="4"/>
  <c r="AC859" i="4"/>
  <c r="AO859" i="4" s="1"/>
  <c r="AU859" i="4" s="1"/>
  <c r="AS859" i="4"/>
  <c r="Z867" i="4"/>
  <c r="AL867" i="4" s="1"/>
  <c r="AR867" i="4" s="1"/>
  <c r="AB867" i="4"/>
  <c r="AD867" i="4"/>
  <c r="AT867" i="4"/>
  <c r="AV867" i="4"/>
  <c r="AA867" i="4"/>
  <c r="AE867" i="4"/>
  <c r="AQ867" i="4" s="1"/>
  <c r="AW867" i="4" s="1"/>
  <c r="AC867" i="4"/>
  <c r="AO867" i="4" s="1"/>
  <c r="AU867" i="4" s="1"/>
  <c r="AS867" i="4"/>
  <c r="Z875" i="4"/>
  <c r="AL875" i="4" s="1"/>
  <c r="AR875" i="4" s="1"/>
  <c r="AB875" i="4"/>
  <c r="AN875" i="4" s="1"/>
  <c r="AD875" i="4"/>
  <c r="AP875" i="4" s="1"/>
  <c r="AT875" i="4"/>
  <c r="AV875" i="4"/>
  <c r="AA875" i="4"/>
  <c r="AM875" i="4" s="1"/>
  <c r="AE875" i="4"/>
  <c r="AC875" i="4"/>
  <c r="AO875" i="4" s="1"/>
  <c r="AU875" i="4" s="1"/>
  <c r="AS875" i="4"/>
  <c r="AB883" i="4"/>
  <c r="AA883" i="4"/>
  <c r="AC883" i="4"/>
  <c r="Z891" i="4"/>
  <c r="AL891" i="4" s="1"/>
  <c r="AR891" i="4" s="1"/>
  <c r="AB891" i="4"/>
  <c r="AN891" i="4" s="1"/>
  <c r="AD891" i="4"/>
  <c r="AP891" i="4" s="1"/>
  <c r="AT891" i="4"/>
  <c r="AV891" i="4"/>
  <c r="AA891" i="4"/>
  <c r="AM891" i="4" s="1"/>
  <c r="AE891" i="4"/>
  <c r="AC891" i="4"/>
  <c r="AO891" i="4" s="1"/>
  <c r="AU891" i="4" s="1"/>
  <c r="AS891" i="4"/>
  <c r="Z899" i="4"/>
  <c r="AB899" i="4"/>
  <c r="AN899" i="4" s="1"/>
  <c r="AD899" i="4"/>
  <c r="AP899" i="4" s="1"/>
  <c r="AT899" i="4"/>
  <c r="AV899" i="4"/>
  <c r="AA899" i="4"/>
  <c r="AM899" i="4" s="1"/>
  <c r="AE899" i="4"/>
  <c r="AC899" i="4"/>
  <c r="AS899" i="4"/>
  <c r="Z907" i="4"/>
  <c r="AL907" i="4" s="1"/>
  <c r="AR907" i="4" s="1"/>
  <c r="AB907" i="4"/>
  <c r="AN907" i="4" s="1"/>
  <c r="AD907" i="4"/>
  <c r="AT907" i="4"/>
  <c r="AV907" i="4"/>
  <c r="AA907" i="4"/>
  <c r="AM907" i="4" s="1"/>
  <c r="AE907" i="4"/>
  <c r="AQ907" i="4" s="1"/>
  <c r="AW907" i="4" s="1"/>
  <c r="AC907" i="4"/>
  <c r="AO907" i="4" s="1"/>
  <c r="AU907" i="4" s="1"/>
  <c r="AS907" i="4"/>
  <c r="AE915" i="4"/>
  <c r="AA44" i="4"/>
  <c r="AE44" i="4"/>
  <c r="AB44" i="4"/>
  <c r="AI44" i="4"/>
  <c r="AJ44" i="4"/>
  <c r="AK44" i="4"/>
  <c r="AC121" i="4"/>
  <c r="Z121" i="4"/>
  <c r="AD121" i="4"/>
  <c r="AF121" i="4"/>
  <c r="AG121" i="4"/>
  <c r="AH121" i="4"/>
  <c r="AE137" i="4"/>
  <c r="AA163" i="4"/>
  <c r="AE163" i="4"/>
  <c r="AB163" i="4"/>
  <c r="AI163" i="4"/>
  <c r="AJ163" i="4"/>
  <c r="AK163" i="4"/>
  <c r="AI179" i="4"/>
  <c r="AC195" i="4"/>
  <c r="Z195" i="4"/>
  <c r="AD195" i="4"/>
  <c r="AF195" i="4"/>
  <c r="AG195" i="4"/>
  <c r="AH195" i="4"/>
  <c r="AK211" i="4"/>
  <c r="AA227" i="4"/>
  <c r="AE227" i="4"/>
  <c r="AB227" i="4"/>
  <c r="AI227" i="4"/>
  <c r="AJ227" i="4"/>
  <c r="AK227" i="4"/>
  <c r="AC271" i="4"/>
  <c r="Z271" i="4"/>
  <c r="AD271" i="4"/>
  <c r="AF271" i="4"/>
  <c r="AG271" i="4"/>
  <c r="AH271" i="4"/>
  <c r="AE287" i="4"/>
  <c r="AA303" i="4"/>
  <c r="AE303" i="4"/>
  <c r="AB303" i="4"/>
  <c r="AI303" i="4"/>
  <c r="AJ303" i="4"/>
  <c r="AK303" i="4"/>
  <c r="AI319" i="4"/>
  <c r="AC335" i="4"/>
  <c r="Z335" i="4"/>
  <c r="AD335" i="4"/>
  <c r="AF335" i="4"/>
  <c r="AG335" i="4"/>
  <c r="AH335" i="4"/>
  <c r="AK351" i="4"/>
  <c r="AA392" i="4"/>
  <c r="AE392" i="4"/>
  <c r="AB392" i="4"/>
  <c r="AI392" i="4"/>
  <c r="AJ392" i="4"/>
  <c r="AK392" i="4"/>
  <c r="AC424" i="4"/>
  <c r="Z424" i="4"/>
  <c r="AD424" i="4"/>
  <c r="AF424" i="4"/>
  <c r="AG424" i="4"/>
  <c r="AH424" i="4"/>
  <c r="AA456" i="4"/>
  <c r="AE456" i="4"/>
  <c r="AB456" i="4"/>
  <c r="AI456" i="4"/>
  <c r="AJ456" i="4"/>
  <c r="AK456" i="4"/>
  <c r="AI472" i="4"/>
  <c r="AC488" i="4"/>
  <c r="Z488" i="4"/>
  <c r="AD488" i="4"/>
  <c r="AF488" i="4"/>
  <c r="AG488" i="4"/>
  <c r="AH488" i="4"/>
  <c r="AK504" i="4"/>
  <c r="AA556" i="4"/>
  <c r="AE556" i="4"/>
  <c r="AD556" i="4"/>
  <c r="AI556" i="4"/>
  <c r="AH556" i="4"/>
  <c r="AK556" i="4"/>
  <c r="AG366" i="4"/>
  <c r="AC515" i="4"/>
  <c r="AB515" i="4"/>
  <c r="Z515" i="4"/>
  <c r="AF515" i="4"/>
  <c r="AG515" i="4"/>
  <c r="AJ515" i="4"/>
  <c r="Z539" i="4"/>
  <c r="AC926" i="4"/>
  <c r="Z926" i="4"/>
  <c r="AB926" i="4"/>
  <c r="AH926" i="4"/>
  <c r="AG926" i="4"/>
  <c r="AF926" i="4"/>
  <c r="AC942" i="4"/>
  <c r="AG942" i="4"/>
  <c r="AC954" i="4"/>
  <c r="Z954" i="4"/>
  <c r="AB954" i="4"/>
  <c r="AH954" i="4"/>
  <c r="AG954" i="4"/>
  <c r="AF954" i="4"/>
  <c r="AB970" i="4"/>
  <c r="AC545" i="4"/>
  <c r="AB545" i="4"/>
  <c r="Z545" i="4"/>
  <c r="AF545" i="4"/>
  <c r="AG545" i="4"/>
  <c r="AJ545" i="4"/>
  <c r="AC978" i="4"/>
  <c r="AG978" i="4"/>
  <c r="AC986" i="4"/>
  <c r="AB986" i="4"/>
  <c r="Z986" i="4"/>
  <c r="AI986" i="4"/>
  <c r="AF986" i="4"/>
  <c r="AH986" i="4"/>
  <c r="AG986" i="4"/>
  <c r="AK986" i="4"/>
  <c r="AJ986" i="4"/>
  <c r="AB994" i="4"/>
  <c r="AJ994" i="4"/>
  <c r="AA125" i="4"/>
  <c r="AC125" i="4"/>
  <c r="AE125" i="4"/>
  <c r="Z125" i="4"/>
  <c r="AB125" i="4"/>
  <c r="AD125" i="4"/>
  <c r="AG125" i="4"/>
  <c r="AK125" i="4"/>
  <c r="AH125" i="4"/>
  <c r="AI125" i="4"/>
  <c r="AF125" i="4"/>
  <c r="AJ125" i="4"/>
  <c r="AK159" i="4"/>
  <c r="AA191" i="4"/>
  <c r="AC191" i="4"/>
  <c r="AE191" i="4"/>
  <c r="Z191" i="4"/>
  <c r="AB191" i="4"/>
  <c r="AD191" i="4"/>
  <c r="AG191" i="4"/>
  <c r="AK191" i="4"/>
  <c r="AH191" i="4"/>
  <c r="AI191" i="4"/>
  <c r="AF191" i="4"/>
  <c r="AJ191" i="4"/>
  <c r="Z223" i="4"/>
  <c r="AJ223" i="4"/>
  <c r="AC275" i="4"/>
  <c r="AD275" i="4"/>
  <c r="AI275" i="4"/>
  <c r="AK307" i="4"/>
  <c r="AA339" i="4"/>
  <c r="AC339" i="4"/>
  <c r="AE339" i="4"/>
  <c r="Z339" i="4"/>
  <c r="AB339" i="4"/>
  <c r="AD339" i="4"/>
  <c r="AG339" i="4"/>
  <c r="AK339" i="4"/>
  <c r="AH339" i="4"/>
  <c r="AI339" i="4"/>
  <c r="AF339" i="4"/>
  <c r="AJ339" i="4"/>
  <c r="AJ388" i="4"/>
  <c r="AA420" i="4"/>
  <c r="AC420" i="4"/>
  <c r="AE420" i="4"/>
  <c r="Z420" i="4"/>
  <c r="AB420" i="4"/>
  <c r="AD420" i="4"/>
  <c r="AG420" i="4"/>
  <c r="AK420" i="4"/>
  <c r="AH420" i="4"/>
  <c r="AI420" i="4"/>
  <c r="AF420" i="4"/>
  <c r="AJ420" i="4"/>
  <c r="AA484" i="4"/>
  <c r="AC484" i="4"/>
  <c r="AE484" i="4"/>
  <c r="Z484" i="4"/>
  <c r="AB484" i="4"/>
  <c r="AD484" i="4"/>
  <c r="AG484" i="4"/>
  <c r="AK484" i="4"/>
  <c r="AH484" i="4"/>
  <c r="AI484" i="4"/>
  <c r="AF484" i="4"/>
  <c r="AJ484" i="4"/>
  <c r="Z58" i="4"/>
  <c r="AH58" i="4"/>
  <c r="Z277" i="4"/>
  <c r="AF277" i="4"/>
  <c r="AH277" i="4"/>
  <c r="AF309" i="4"/>
  <c r="AA341" i="4"/>
  <c r="AC341" i="4"/>
  <c r="AE341" i="4"/>
  <c r="Z341" i="4"/>
  <c r="AB341" i="4"/>
  <c r="AD341" i="4"/>
  <c r="AI341" i="4"/>
  <c r="AF341" i="4"/>
  <c r="AJ341" i="4"/>
  <c r="AG341" i="4"/>
  <c r="AK341" i="4"/>
  <c r="AH341" i="4"/>
  <c r="Z20" i="4"/>
  <c r="AA380" i="4"/>
  <c r="AM380" i="4" s="1"/>
  <c r="AS380" i="4" s="1"/>
  <c r="AC380" i="4"/>
  <c r="AO380" i="4" s="1"/>
  <c r="AE380" i="4"/>
  <c r="AQ380" i="4" s="1"/>
  <c r="AW380" i="4" s="1"/>
  <c r="Z380" i="4"/>
  <c r="AL380" i="4" s="1"/>
  <c r="AR380" i="4" s="1"/>
  <c r="AD380" i="4"/>
  <c r="AU380" i="4"/>
  <c r="AB380" i="4"/>
  <c r="AN380" i="4" s="1"/>
  <c r="AT380" i="4" s="1"/>
  <c r="AA519" i="4"/>
  <c r="AC519" i="4"/>
  <c r="AO519" i="4" s="1"/>
  <c r="AE519" i="4"/>
  <c r="AQ519" i="4" s="1"/>
  <c r="AW519" i="4" s="1"/>
  <c r="AU519" i="4"/>
  <c r="AB519" i="4"/>
  <c r="AN519" i="4" s="1"/>
  <c r="AT519" i="4" s="1"/>
  <c r="AD519" i="4"/>
  <c r="Z519" i="4"/>
  <c r="AA551" i="4"/>
  <c r="AM551" i="4" s="1"/>
  <c r="AS551" i="4" s="1"/>
  <c r="AC551" i="4"/>
  <c r="AE551" i="4"/>
  <c r="AB551" i="4"/>
  <c r="AD551" i="4"/>
  <c r="AP551" i="4" s="1"/>
  <c r="AV551" i="4" s="1"/>
  <c r="Z551" i="4"/>
  <c r="AL551" i="4" s="1"/>
  <c r="AR551" i="4" s="1"/>
  <c r="AA535" i="4"/>
  <c r="AC535" i="4"/>
  <c r="AE535" i="4"/>
  <c r="AQ535" i="4" s="1"/>
  <c r="AW535" i="4" s="1"/>
  <c r="AB535" i="4"/>
  <c r="AD535" i="4"/>
  <c r="AP535" i="4" s="1"/>
  <c r="AV535" i="4" s="1"/>
  <c r="Z535" i="4"/>
  <c r="AL535" i="4" s="1"/>
  <c r="AR535" i="4" s="1"/>
  <c r="AA924" i="4"/>
  <c r="AC924" i="4"/>
  <c r="AO924" i="4" s="1"/>
  <c r="AE924" i="4"/>
  <c r="AU924" i="4"/>
  <c r="Z924" i="4"/>
  <c r="AL924" i="4" s="1"/>
  <c r="AR924" i="4" s="1"/>
  <c r="AD924" i="4"/>
  <c r="AP924" i="4" s="1"/>
  <c r="AB924" i="4"/>
  <c r="AV924" i="4"/>
  <c r="AA932" i="4"/>
  <c r="AM932" i="4" s="1"/>
  <c r="AS932" i="4" s="1"/>
  <c r="AC932" i="4"/>
  <c r="AE932" i="4"/>
  <c r="AU932" i="4"/>
  <c r="Z932" i="4"/>
  <c r="AD932" i="4"/>
  <c r="AT932" i="4"/>
  <c r="AB932" i="4"/>
  <c r="AN932" i="4" s="1"/>
  <c r="AV932" i="4"/>
  <c r="AA940" i="4"/>
  <c r="AM940" i="4" s="1"/>
  <c r="AC940" i="4"/>
  <c r="AO940" i="4" s="1"/>
  <c r="AU940" i="4" s="1"/>
  <c r="AE940" i="4"/>
  <c r="AQ940" i="4" s="1"/>
  <c r="AS940" i="4"/>
  <c r="AW940" i="4"/>
  <c r="Z940" i="4"/>
  <c r="AD940" i="4"/>
  <c r="AP940" i="4" s="1"/>
  <c r="AB940" i="4"/>
  <c r="AV940" i="4"/>
  <c r="AA948" i="4"/>
  <c r="AC948" i="4"/>
  <c r="AE948" i="4"/>
  <c r="AQ948" i="4" s="1"/>
  <c r="AW948" i="4" s="1"/>
  <c r="AU948" i="4"/>
  <c r="Z948" i="4"/>
  <c r="AL948" i="4" s="1"/>
  <c r="AR948" i="4" s="1"/>
  <c r="AD948" i="4"/>
  <c r="AB948" i="4"/>
  <c r="AN948" i="4" s="1"/>
  <c r="AT948" i="4" s="1"/>
  <c r="AA956" i="4"/>
  <c r="AC956" i="4"/>
  <c r="AO956" i="4" s="1"/>
  <c r="AE956" i="4"/>
  <c r="AU956" i="4"/>
  <c r="Z956" i="4"/>
  <c r="AL956" i="4" s="1"/>
  <c r="AR956" i="4" s="1"/>
  <c r="AD956" i="4"/>
  <c r="AP956" i="4" s="1"/>
  <c r="AB956" i="4"/>
  <c r="AV956" i="4"/>
  <c r="AA964" i="4"/>
  <c r="AM964" i="4" s="1"/>
  <c r="AS964" i="4" s="1"/>
  <c r="AC964" i="4"/>
  <c r="AE964" i="4"/>
  <c r="AU964" i="4"/>
  <c r="Z964" i="4"/>
  <c r="AD964" i="4"/>
  <c r="AT964" i="4"/>
  <c r="AB964" i="4"/>
  <c r="AN964" i="4" s="1"/>
  <c r="AV964" i="4"/>
  <c r="AA972" i="4"/>
  <c r="AM972" i="4" s="1"/>
  <c r="AC972" i="4"/>
  <c r="AO972" i="4" s="1"/>
  <c r="AU972" i="4" s="1"/>
  <c r="AE972" i="4"/>
  <c r="AQ972" i="4" s="1"/>
  <c r="AS972" i="4"/>
  <c r="AW972" i="4"/>
  <c r="Z972" i="4"/>
  <c r="AD972" i="4"/>
  <c r="AP972" i="4" s="1"/>
  <c r="AB972" i="4"/>
  <c r="AV972" i="4"/>
  <c r="AA525" i="4"/>
  <c r="AC525" i="4"/>
  <c r="AE525" i="4"/>
  <c r="AQ525" i="4" s="1"/>
  <c r="AW525" i="4" s="1"/>
  <c r="AB525" i="4"/>
  <c r="AD525" i="4"/>
  <c r="AP525" i="4" s="1"/>
  <c r="AV525" i="4" s="1"/>
  <c r="Z525" i="4"/>
  <c r="AL525" i="4" s="1"/>
  <c r="AR525" i="4" s="1"/>
  <c r="AA541" i="4"/>
  <c r="AC541" i="4"/>
  <c r="AO541" i="4" s="1"/>
  <c r="AU541" i="4" s="1"/>
  <c r="AE541" i="4"/>
  <c r="AB541" i="4"/>
  <c r="AN541" i="4" s="1"/>
  <c r="AT541" i="4" s="1"/>
  <c r="AD541" i="4"/>
  <c r="AP541" i="4" s="1"/>
  <c r="AV541" i="4" s="1"/>
  <c r="Z541" i="4"/>
  <c r="AP386" i="4"/>
  <c r="AV386" i="4" s="1"/>
  <c r="AQ386" i="4"/>
  <c r="AW386" i="4" s="1"/>
  <c r="AN422" i="4"/>
  <c r="AT422" i="4" s="1"/>
  <c r="AL127" i="4"/>
  <c r="AR127" i="4" s="1"/>
  <c r="AM127" i="4"/>
  <c r="AS127" i="4" s="1"/>
  <c r="AO157" i="4"/>
  <c r="AU157" i="4" s="1"/>
  <c r="AO382" i="4"/>
  <c r="AU382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O386" i="4"/>
  <c r="AU386" i="4" s="1"/>
  <c r="AP422" i="4"/>
  <c r="AV422" i="4" s="1"/>
  <c r="AL422" i="4"/>
  <c r="AR422" i="4" s="1"/>
  <c r="AQ422" i="4"/>
  <c r="AW422" i="4" s="1"/>
  <c r="AM422" i="4"/>
  <c r="AS422" i="4" s="1"/>
  <c r="AN127" i="4"/>
  <c r="AT127" i="4" s="1"/>
  <c r="AO127" i="4"/>
  <c r="AU127" i="4" s="1"/>
  <c r="AP157" i="4"/>
  <c r="AV157" i="4" s="1"/>
  <c r="AL157" i="4"/>
  <c r="AR157" i="4" s="1"/>
  <c r="AQ157" i="4"/>
  <c r="AW157" i="4" s="1"/>
  <c r="AM157" i="4"/>
  <c r="AS157" i="4" s="1"/>
  <c r="AP382" i="4"/>
  <c r="AV382" i="4" s="1"/>
  <c r="AL382" i="4"/>
  <c r="AR382" i="4" s="1"/>
  <c r="AQ382" i="4"/>
  <c r="AW382" i="4" s="1"/>
  <c r="AM382" i="4"/>
  <c r="AS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H587" i="4"/>
  <c r="AG603" i="4"/>
  <c r="AI603" i="4"/>
  <c r="AH603" i="4"/>
  <c r="AG619" i="4"/>
  <c r="AG635" i="4"/>
  <c r="AI635" i="4"/>
  <c r="AH635" i="4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F244" i="4"/>
  <c r="AG244" i="4"/>
  <c r="AF372" i="4"/>
  <c r="AK372" i="4"/>
  <c r="AG372" i="4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M518" i="4"/>
  <c r="AS518" i="4" s="1"/>
  <c r="AN518" i="4"/>
  <c r="AT518" i="4" s="1"/>
  <c r="AO534" i="4"/>
  <c r="AU534" i="4" s="1"/>
  <c r="AQ534" i="4"/>
  <c r="AW534" i="4" s="1"/>
  <c r="AP534" i="4"/>
  <c r="AV534" i="4" s="1"/>
  <c r="AL534" i="4"/>
  <c r="AR534" i="4" s="1"/>
  <c r="AM550" i="4"/>
  <c r="AS550" i="4" s="1"/>
  <c r="AN550" i="4"/>
  <c r="AT550" i="4" s="1"/>
  <c r="AO524" i="4"/>
  <c r="AU524" i="4" s="1"/>
  <c r="AQ524" i="4"/>
  <c r="AW524" i="4" s="1"/>
  <c r="AP524" i="4"/>
  <c r="AV524" i="4" s="1"/>
  <c r="AL524" i="4"/>
  <c r="AR524" i="4" s="1"/>
  <c r="AM540" i="4"/>
  <c r="AS540" i="4" s="1"/>
  <c r="AN540" i="4"/>
  <c r="AT540" i="4" s="1"/>
  <c r="AO561" i="4"/>
  <c r="AU561" i="4" s="1"/>
  <c r="AQ561" i="4"/>
  <c r="AW561" i="4" s="1"/>
  <c r="AP561" i="4"/>
  <c r="AV561" i="4" s="1"/>
  <c r="AL561" i="4"/>
  <c r="AR561" i="4" s="1"/>
  <c r="AM569" i="4"/>
  <c r="AS569" i="4" s="1"/>
  <c r="AN569" i="4"/>
  <c r="AT569" i="4" s="1"/>
  <c r="AO577" i="4"/>
  <c r="AU577" i="4" s="1"/>
  <c r="AQ577" i="4"/>
  <c r="AW577" i="4" s="1"/>
  <c r="AP577" i="4"/>
  <c r="AV577" i="4" s="1"/>
  <c r="AL577" i="4"/>
  <c r="AR577" i="4" s="1"/>
  <c r="AM585" i="4"/>
  <c r="AS585" i="4" s="1"/>
  <c r="AN585" i="4"/>
  <c r="AT585" i="4" s="1"/>
  <c r="AO593" i="4"/>
  <c r="AU593" i="4" s="1"/>
  <c r="AQ593" i="4"/>
  <c r="AW593" i="4" s="1"/>
  <c r="AP593" i="4"/>
  <c r="AV593" i="4" s="1"/>
  <c r="AL593" i="4"/>
  <c r="AR593" i="4" s="1"/>
  <c r="AM601" i="4"/>
  <c r="AS601" i="4" s="1"/>
  <c r="AN601" i="4"/>
  <c r="AT601" i="4" s="1"/>
  <c r="AO609" i="4"/>
  <c r="AU609" i="4" s="1"/>
  <c r="AQ609" i="4"/>
  <c r="AW609" i="4" s="1"/>
  <c r="AP609" i="4"/>
  <c r="AV609" i="4" s="1"/>
  <c r="AL609" i="4"/>
  <c r="AR609" i="4" s="1"/>
  <c r="AM617" i="4"/>
  <c r="AS617" i="4" s="1"/>
  <c r="AN617" i="4"/>
  <c r="AT617" i="4" s="1"/>
  <c r="AO625" i="4"/>
  <c r="AU625" i="4" s="1"/>
  <c r="AQ625" i="4"/>
  <c r="AW625" i="4" s="1"/>
  <c r="AP625" i="4"/>
  <c r="AV625" i="4" s="1"/>
  <c r="AL625" i="4"/>
  <c r="AR625" i="4" s="1"/>
  <c r="AM633" i="4"/>
  <c r="AS633" i="4" s="1"/>
  <c r="AN633" i="4"/>
  <c r="AT633" i="4" s="1"/>
  <c r="AO641" i="4"/>
  <c r="AU641" i="4" s="1"/>
  <c r="AQ641" i="4"/>
  <c r="AW641" i="4" s="1"/>
  <c r="AP641" i="4"/>
  <c r="AV641" i="4" s="1"/>
  <c r="AL641" i="4"/>
  <c r="AR641" i="4" s="1"/>
  <c r="AM649" i="4"/>
  <c r="AS649" i="4" s="1"/>
  <c r="AN649" i="4"/>
  <c r="AT649" i="4" s="1"/>
  <c r="AO657" i="4"/>
  <c r="AU657" i="4" s="1"/>
  <c r="AQ657" i="4"/>
  <c r="AW657" i="4" s="1"/>
  <c r="AP657" i="4"/>
  <c r="AV657" i="4" s="1"/>
  <c r="AL657" i="4"/>
  <c r="AR657" i="4" s="1"/>
  <c r="AM665" i="4"/>
  <c r="AS665" i="4" s="1"/>
  <c r="AN665" i="4"/>
  <c r="AT665" i="4" s="1"/>
  <c r="AO673" i="4"/>
  <c r="AU673" i="4" s="1"/>
  <c r="AQ673" i="4"/>
  <c r="AW673" i="4" s="1"/>
  <c r="AP673" i="4"/>
  <c r="AV673" i="4" s="1"/>
  <c r="AL673" i="4"/>
  <c r="AR673" i="4" s="1"/>
  <c r="AM681" i="4"/>
  <c r="AS681" i="4" s="1"/>
  <c r="AN681" i="4"/>
  <c r="AT681" i="4" s="1"/>
  <c r="AO689" i="4"/>
  <c r="AU689" i="4" s="1"/>
  <c r="AQ689" i="4"/>
  <c r="AW689" i="4" s="1"/>
  <c r="AP689" i="4"/>
  <c r="AV689" i="4" s="1"/>
  <c r="AL689" i="4"/>
  <c r="AR689" i="4" s="1"/>
  <c r="AM697" i="4"/>
  <c r="AS697" i="4" s="1"/>
  <c r="AN697" i="4"/>
  <c r="AT697" i="4" s="1"/>
  <c r="AO705" i="4"/>
  <c r="AU705" i="4" s="1"/>
  <c r="AQ705" i="4"/>
  <c r="AW705" i="4" s="1"/>
  <c r="AP705" i="4"/>
  <c r="AV705" i="4" s="1"/>
  <c r="AL705" i="4"/>
  <c r="AR705" i="4" s="1"/>
  <c r="AM713" i="4"/>
  <c r="AS713" i="4" s="1"/>
  <c r="AN713" i="4"/>
  <c r="AT713" i="4" s="1"/>
  <c r="AO721" i="4"/>
  <c r="AU721" i="4" s="1"/>
  <c r="AQ721" i="4"/>
  <c r="AW721" i="4" s="1"/>
  <c r="AP721" i="4"/>
  <c r="AV721" i="4" s="1"/>
  <c r="AL721" i="4"/>
  <c r="AR721" i="4" s="1"/>
  <c r="AM729" i="4"/>
  <c r="AS729" i="4" s="1"/>
  <c r="AN729" i="4"/>
  <c r="AT729" i="4" s="1"/>
  <c r="AO737" i="4"/>
  <c r="AU737" i="4" s="1"/>
  <c r="AQ737" i="4"/>
  <c r="AW737" i="4" s="1"/>
  <c r="AP737" i="4"/>
  <c r="AV737" i="4" s="1"/>
  <c r="AL737" i="4"/>
  <c r="AR737" i="4" s="1"/>
  <c r="AM745" i="4"/>
  <c r="AS745" i="4" s="1"/>
  <c r="AN745" i="4"/>
  <c r="AT745" i="4" s="1"/>
  <c r="AO753" i="4"/>
  <c r="AU753" i="4" s="1"/>
  <c r="AQ753" i="4"/>
  <c r="AW753" i="4" s="1"/>
  <c r="AP753" i="4"/>
  <c r="AV753" i="4" s="1"/>
  <c r="AL753" i="4"/>
  <c r="AR753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O881" i="4"/>
  <c r="AU881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Q645" i="4"/>
  <c r="AW645" i="4" s="1"/>
  <c r="AP645" i="4"/>
  <c r="AV645" i="4" s="1"/>
  <c r="AL645" i="4"/>
  <c r="AR645" i="4" s="1"/>
  <c r="AM661" i="4"/>
  <c r="AS661" i="4" s="1"/>
  <c r="AN661" i="4"/>
  <c r="AT661" i="4" s="1"/>
  <c r="AO677" i="4"/>
  <c r="AU677" i="4" s="1"/>
  <c r="AQ677" i="4"/>
  <c r="AW677" i="4" s="1"/>
  <c r="AP677" i="4"/>
  <c r="AV677" i="4" s="1"/>
  <c r="AL677" i="4"/>
  <c r="AR677" i="4" s="1"/>
  <c r="AM701" i="4"/>
  <c r="AS701" i="4" s="1"/>
  <c r="AN701" i="4"/>
  <c r="AT701" i="4" s="1"/>
  <c r="AQ717" i="4"/>
  <c r="AW717" i="4" s="1"/>
  <c r="AP717" i="4"/>
  <c r="AV717" i="4" s="1"/>
  <c r="AL717" i="4"/>
  <c r="AR717" i="4" s="1"/>
  <c r="AM733" i="4"/>
  <c r="AS733" i="4" s="1"/>
  <c r="AN733" i="4"/>
  <c r="AT733" i="4" s="1"/>
  <c r="AQ749" i="4"/>
  <c r="AW749" i="4" s="1"/>
  <c r="AP749" i="4"/>
  <c r="AV749" i="4" s="1"/>
  <c r="AL749" i="4"/>
  <c r="AR749" i="4" s="1"/>
  <c r="AM765" i="4"/>
  <c r="AS765" i="4" s="1"/>
  <c r="AN765" i="4"/>
  <c r="AT765" i="4" s="1"/>
  <c r="AQ781" i="4"/>
  <c r="AW781" i="4" s="1"/>
  <c r="AP781" i="4"/>
  <c r="AV781" i="4" s="1"/>
  <c r="AL781" i="4"/>
  <c r="AR781" i="4" s="1"/>
  <c r="AM797" i="4"/>
  <c r="AS797" i="4" s="1"/>
  <c r="AN797" i="4"/>
  <c r="AT797" i="4" s="1"/>
  <c r="AO813" i="4"/>
  <c r="AU813" i="4" s="1"/>
  <c r="AQ813" i="4"/>
  <c r="AW813" i="4" s="1"/>
  <c r="AP813" i="4"/>
  <c r="AV813" i="4" s="1"/>
  <c r="AL813" i="4"/>
  <c r="AR813" i="4" s="1"/>
  <c r="AM829" i="4"/>
  <c r="AS829" i="4" s="1"/>
  <c r="AN829" i="4"/>
  <c r="AT829" i="4" s="1"/>
  <c r="AQ845" i="4"/>
  <c r="AW845" i="4" s="1"/>
  <c r="AP845" i="4"/>
  <c r="AV845" i="4" s="1"/>
  <c r="AL845" i="4"/>
  <c r="AR845" i="4" s="1"/>
  <c r="AM853" i="4"/>
  <c r="AS853" i="4" s="1"/>
  <c r="AN853" i="4"/>
  <c r="AT853" i="4" s="1"/>
  <c r="AQ869" i="4"/>
  <c r="AW869" i="4" s="1"/>
  <c r="AP869" i="4"/>
  <c r="AV869" i="4" s="1"/>
  <c r="AL869" i="4"/>
  <c r="AR869" i="4" s="1"/>
  <c r="AM885" i="4"/>
  <c r="AS885" i="4" s="1"/>
  <c r="AN885" i="4"/>
  <c r="AT885" i="4" s="1"/>
  <c r="AQ901" i="4"/>
  <c r="AW901" i="4" s="1"/>
  <c r="AP901" i="4"/>
  <c r="AV901" i="4" s="1"/>
  <c r="AL901" i="4"/>
  <c r="AR901" i="4" s="1"/>
  <c r="AM917" i="4"/>
  <c r="AS917" i="4" s="1"/>
  <c r="AN917" i="4"/>
  <c r="AT917" i="4" s="1"/>
  <c r="AA360" i="4"/>
  <c r="AC360" i="4"/>
  <c r="AE360" i="4"/>
  <c r="Z360" i="4"/>
  <c r="AD360" i="4"/>
  <c r="AB360" i="4"/>
  <c r="AA376" i="4"/>
  <c r="AC376" i="4"/>
  <c r="AE376" i="4"/>
  <c r="Z376" i="4"/>
  <c r="AD376" i="4"/>
  <c r="AB376" i="4"/>
  <c r="Z527" i="4"/>
  <c r="AA543" i="4"/>
  <c r="AC543" i="4"/>
  <c r="AE543" i="4"/>
  <c r="AB543" i="4"/>
  <c r="AD543" i="4"/>
  <c r="Z543" i="4"/>
  <c r="AA936" i="4"/>
  <c r="AC936" i="4"/>
  <c r="AE936" i="4"/>
  <c r="Z936" i="4"/>
  <c r="AD936" i="4"/>
  <c r="AB936" i="4"/>
  <c r="AC944" i="4"/>
  <c r="AA952" i="4"/>
  <c r="AC952" i="4"/>
  <c r="AE952" i="4"/>
  <c r="Z952" i="4"/>
  <c r="AD952" i="4"/>
  <c r="AB952" i="4"/>
  <c r="Z960" i="4"/>
  <c r="AA968" i="4"/>
  <c r="AC968" i="4"/>
  <c r="AE968" i="4"/>
  <c r="Z968" i="4"/>
  <c r="AD968" i="4"/>
  <c r="AB968" i="4"/>
  <c r="Z517" i="4"/>
  <c r="AA533" i="4"/>
  <c r="AC533" i="4"/>
  <c r="AE533" i="4"/>
  <c r="AB533" i="4"/>
  <c r="AD533" i="4"/>
  <c r="Z533" i="4"/>
  <c r="AA558" i="4"/>
  <c r="AC558" i="4"/>
  <c r="AE558" i="4"/>
  <c r="AB558" i="4"/>
  <c r="AD558" i="4"/>
  <c r="Z558" i="4"/>
  <c r="AC560" i="4"/>
  <c r="AA562" i="4"/>
  <c r="AC562" i="4"/>
  <c r="AE562" i="4"/>
  <c r="AB562" i="4"/>
  <c r="AD562" i="4"/>
  <c r="Z562" i="4"/>
  <c r="AB564" i="4"/>
  <c r="AA566" i="4"/>
  <c r="AC566" i="4"/>
  <c r="AE566" i="4"/>
  <c r="AB566" i="4"/>
  <c r="AD566" i="4"/>
  <c r="Z566" i="4"/>
  <c r="Z568" i="4"/>
  <c r="AA570" i="4"/>
  <c r="AC570" i="4"/>
  <c r="AE570" i="4"/>
  <c r="AB570" i="4"/>
  <c r="AD570" i="4"/>
  <c r="Z570" i="4"/>
  <c r="AA574" i="4"/>
  <c r="AC574" i="4"/>
  <c r="AE574" i="4"/>
  <c r="AB574" i="4"/>
  <c r="AD574" i="4"/>
  <c r="Z574" i="4"/>
  <c r="AC576" i="4"/>
  <c r="AA578" i="4"/>
  <c r="AC578" i="4"/>
  <c r="AE578" i="4"/>
  <c r="AB578" i="4"/>
  <c r="AD578" i="4"/>
  <c r="Z578" i="4"/>
  <c r="AB580" i="4"/>
  <c r="AA582" i="4"/>
  <c r="AC582" i="4"/>
  <c r="AE582" i="4"/>
  <c r="AB582" i="4"/>
  <c r="AD582" i="4"/>
  <c r="Z582" i="4"/>
  <c r="Z584" i="4"/>
  <c r="AA586" i="4"/>
  <c r="AC586" i="4"/>
  <c r="AE586" i="4"/>
  <c r="AB586" i="4"/>
  <c r="AD586" i="4"/>
  <c r="Z586" i="4"/>
  <c r="AA590" i="4"/>
  <c r="AC590" i="4"/>
  <c r="AE590" i="4"/>
  <c r="AB590" i="4"/>
  <c r="AD590" i="4"/>
  <c r="Z590" i="4"/>
  <c r="AC592" i="4"/>
  <c r="AA594" i="4"/>
  <c r="AC594" i="4"/>
  <c r="AE594" i="4"/>
  <c r="AB594" i="4"/>
  <c r="AD594" i="4"/>
  <c r="Z594" i="4"/>
  <c r="AB596" i="4"/>
  <c r="AA598" i="4"/>
  <c r="AC598" i="4"/>
  <c r="AE598" i="4"/>
  <c r="AB598" i="4"/>
  <c r="AD598" i="4"/>
  <c r="Z598" i="4"/>
  <c r="Z600" i="4"/>
  <c r="AA602" i="4"/>
  <c r="AC602" i="4"/>
  <c r="AE602" i="4"/>
  <c r="AB602" i="4"/>
  <c r="AD602" i="4"/>
  <c r="Z602" i="4"/>
  <c r="AA606" i="4"/>
  <c r="AC606" i="4"/>
  <c r="AE606" i="4"/>
  <c r="AB606" i="4"/>
  <c r="AD606" i="4"/>
  <c r="Z606" i="4"/>
  <c r="AC608" i="4"/>
  <c r="AA610" i="4"/>
  <c r="AC610" i="4"/>
  <c r="AE610" i="4"/>
  <c r="AB610" i="4"/>
  <c r="AD610" i="4"/>
  <c r="Z610" i="4"/>
  <c r="AC612" i="4"/>
  <c r="Z612" i="4"/>
  <c r="AA614" i="4"/>
  <c r="AC614" i="4"/>
  <c r="AE614" i="4"/>
  <c r="AB614" i="4"/>
  <c r="AD614" i="4"/>
  <c r="Z614" i="4"/>
  <c r="AB616" i="4"/>
  <c r="AA618" i="4"/>
  <c r="AC618" i="4"/>
  <c r="AE618" i="4"/>
  <c r="AB618" i="4"/>
  <c r="AD618" i="4"/>
  <c r="Z618" i="4"/>
  <c r="AC620" i="4"/>
  <c r="Z620" i="4"/>
  <c r="AA622" i="4"/>
  <c r="AC622" i="4"/>
  <c r="AE622" i="4"/>
  <c r="AB622" i="4"/>
  <c r="AD622" i="4"/>
  <c r="Z622" i="4"/>
  <c r="AB624" i="4"/>
  <c r="AA626" i="4"/>
  <c r="AC626" i="4"/>
  <c r="AE626" i="4"/>
  <c r="AB626" i="4"/>
  <c r="AD626" i="4"/>
  <c r="Z626" i="4"/>
  <c r="AC628" i="4"/>
  <c r="Z628" i="4"/>
  <c r="AA630" i="4"/>
  <c r="AC630" i="4"/>
  <c r="AE630" i="4"/>
  <c r="AB630" i="4"/>
  <c r="AD630" i="4"/>
  <c r="Z630" i="4"/>
  <c r="AB632" i="4"/>
  <c r="AA634" i="4"/>
  <c r="AC634" i="4"/>
  <c r="AE634" i="4"/>
  <c r="AB634" i="4"/>
  <c r="AD634" i="4"/>
  <c r="Z634" i="4"/>
  <c r="AC636" i="4"/>
  <c r="Z636" i="4"/>
  <c r="AA638" i="4"/>
  <c r="AC638" i="4"/>
  <c r="AE638" i="4"/>
  <c r="AB638" i="4"/>
  <c r="AD638" i="4"/>
  <c r="Z638" i="4"/>
  <c r="AC640" i="4"/>
  <c r="AB640" i="4"/>
  <c r="Z640" i="4"/>
  <c r="AA642" i="4"/>
  <c r="AC642" i="4"/>
  <c r="AE642" i="4"/>
  <c r="AB642" i="4"/>
  <c r="AD642" i="4"/>
  <c r="Z642" i="4"/>
  <c r="AC644" i="4"/>
  <c r="AB644" i="4"/>
  <c r="Z644" i="4"/>
  <c r="AA646" i="4"/>
  <c r="AC646" i="4"/>
  <c r="AE646" i="4"/>
  <c r="AB646" i="4"/>
  <c r="AD646" i="4"/>
  <c r="Z646" i="4"/>
  <c r="AC648" i="4"/>
  <c r="AB648" i="4"/>
  <c r="Z648" i="4"/>
  <c r="AA650" i="4"/>
  <c r="AC650" i="4"/>
  <c r="AE650" i="4"/>
  <c r="AB650" i="4"/>
  <c r="AD650" i="4"/>
  <c r="Z650" i="4"/>
  <c r="AC652" i="4"/>
  <c r="AB652" i="4"/>
  <c r="Z652" i="4"/>
  <c r="AA654" i="4"/>
  <c r="AC654" i="4"/>
  <c r="AE654" i="4"/>
  <c r="AB654" i="4"/>
  <c r="AD654" i="4"/>
  <c r="Z654" i="4"/>
  <c r="AC656" i="4"/>
  <c r="AB656" i="4"/>
  <c r="Z656" i="4"/>
  <c r="AA658" i="4"/>
  <c r="AC658" i="4"/>
  <c r="AE658" i="4"/>
  <c r="AB658" i="4"/>
  <c r="AD658" i="4"/>
  <c r="Z658" i="4"/>
  <c r="AC660" i="4"/>
  <c r="AB660" i="4"/>
  <c r="Z660" i="4"/>
  <c r="AA662" i="4"/>
  <c r="AC662" i="4"/>
  <c r="AE662" i="4"/>
  <c r="AB662" i="4"/>
  <c r="AD662" i="4"/>
  <c r="Z662" i="4"/>
  <c r="AC664" i="4"/>
  <c r="AB664" i="4"/>
  <c r="Z664" i="4"/>
  <c r="AA666" i="4"/>
  <c r="AC666" i="4"/>
  <c r="AE666" i="4"/>
  <c r="AB666" i="4"/>
  <c r="AD666" i="4"/>
  <c r="Z666" i="4"/>
  <c r="AC668" i="4"/>
  <c r="AB668" i="4"/>
  <c r="Z668" i="4"/>
  <c r="AA670" i="4"/>
  <c r="AC670" i="4"/>
  <c r="AE670" i="4"/>
  <c r="AB670" i="4"/>
  <c r="AD670" i="4"/>
  <c r="Z670" i="4"/>
  <c r="AC672" i="4"/>
  <c r="AB672" i="4"/>
  <c r="Z672" i="4"/>
  <c r="AA674" i="4"/>
  <c r="AC674" i="4"/>
  <c r="AE674" i="4"/>
  <c r="AB674" i="4"/>
  <c r="AD674" i="4"/>
  <c r="Z674" i="4"/>
  <c r="AC676" i="4"/>
  <c r="AB676" i="4"/>
  <c r="Z676" i="4"/>
  <c r="AA678" i="4"/>
  <c r="AC678" i="4"/>
  <c r="AE678" i="4"/>
  <c r="AB678" i="4"/>
  <c r="AD678" i="4"/>
  <c r="Z678" i="4"/>
  <c r="AC680" i="4"/>
  <c r="AB680" i="4"/>
  <c r="Z680" i="4"/>
  <c r="AA682" i="4"/>
  <c r="AC682" i="4"/>
  <c r="AE682" i="4"/>
  <c r="AB682" i="4"/>
  <c r="AD682" i="4"/>
  <c r="Z682" i="4"/>
  <c r="AC684" i="4"/>
  <c r="AB684" i="4"/>
  <c r="Z684" i="4"/>
  <c r="AA686" i="4"/>
  <c r="AC686" i="4"/>
  <c r="AE686" i="4"/>
  <c r="AB686" i="4"/>
  <c r="AD686" i="4"/>
  <c r="Z686" i="4"/>
  <c r="AC688" i="4"/>
  <c r="AB688" i="4"/>
  <c r="Z688" i="4"/>
  <c r="AA690" i="4"/>
  <c r="AC690" i="4"/>
  <c r="AE690" i="4"/>
  <c r="AB690" i="4"/>
  <c r="AD690" i="4"/>
  <c r="Z690" i="4"/>
  <c r="AC692" i="4"/>
  <c r="AB692" i="4"/>
  <c r="Z692" i="4"/>
  <c r="AA694" i="4"/>
  <c r="AC694" i="4"/>
  <c r="AE694" i="4"/>
  <c r="AB694" i="4"/>
  <c r="AD694" i="4"/>
  <c r="Z694" i="4"/>
  <c r="AC696" i="4"/>
  <c r="AB696" i="4"/>
  <c r="Z696" i="4"/>
  <c r="AA698" i="4"/>
  <c r="AC698" i="4"/>
  <c r="AE698" i="4"/>
  <c r="AB698" i="4"/>
  <c r="AD698" i="4"/>
  <c r="Z698" i="4"/>
  <c r="AC700" i="4"/>
  <c r="AB700" i="4"/>
  <c r="Z700" i="4"/>
  <c r="AA702" i="4"/>
  <c r="AC702" i="4"/>
  <c r="AE702" i="4"/>
  <c r="AB702" i="4"/>
  <c r="AD702" i="4"/>
  <c r="Z702" i="4"/>
  <c r="AC704" i="4"/>
  <c r="AB704" i="4"/>
  <c r="Z704" i="4"/>
  <c r="AA706" i="4"/>
  <c r="AC706" i="4"/>
  <c r="AE706" i="4"/>
  <c r="AB706" i="4"/>
  <c r="AD706" i="4"/>
  <c r="Z706" i="4"/>
  <c r="AC708" i="4"/>
  <c r="AB708" i="4"/>
  <c r="Z708" i="4"/>
  <c r="AA710" i="4"/>
  <c r="AC710" i="4"/>
  <c r="AE710" i="4"/>
  <c r="AB710" i="4"/>
  <c r="AD710" i="4"/>
  <c r="Z710" i="4"/>
  <c r="AC712" i="4"/>
  <c r="AB712" i="4"/>
  <c r="Z712" i="4"/>
  <c r="AA714" i="4"/>
  <c r="AC714" i="4"/>
  <c r="AE714" i="4"/>
  <c r="AB714" i="4"/>
  <c r="AD714" i="4"/>
  <c r="Z714" i="4"/>
  <c r="AC716" i="4"/>
  <c r="AB716" i="4"/>
  <c r="Z716" i="4"/>
  <c r="AA718" i="4"/>
  <c r="AC718" i="4"/>
  <c r="AE718" i="4"/>
  <c r="AB718" i="4"/>
  <c r="AD718" i="4"/>
  <c r="Z718" i="4"/>
  <c r="AC720" i="4"/>
  <c r="AB720" i="4"/>
  <c r="Z720" i="4"/>
  <c r="AA722" i="4"/>
  <c r="AC722" i="4"/>
  <c r="AE722" i="4"/>
  <c r="AB722" i="4"/>
  <c r="AD722" i="4"/>
  <c r="Z722" i="4"/>
  <c r="AC724" i="4"/>
  <c r="AB724" i="4"/>
  <c r="Z724" i="4"/>
  <c r="AA726" i="4"/>
  <c r="AC726" i="4"/>
  <c r="AE726" i="4"/>
  <c r="AB726" i="4"/>
  <c r="AD726" i="4"/>
  <c r="Z726" i="4"/>
  <c r="AC728" i="4"/>
  <c r="AB728" i="4"/>
  <c r="Z728" i="4"/>
  <c r="AA730" i="4"/>
  <c r="AC730" i="4"/>
  <c r="AE730" i="4"/>
  <c r="AB730" i="4"/>
  <c r="AD730" i="4"/>
  <c r="Z730" i="4"/>
  <c r="AC732" i="4"/>
  <c r="AB732" i="4"/>
  <c r="Z732" i="4"/>
  <c r="AA734" i="4"/>
  <c r="AC734" i="4"/>
  <c r="AE734" i="4"/>
  <c r="AB734" i="4"/>
  <c r="AD734" i="4"/>
  <c r="Z734" i="4"/>
  <c r="AC736" i="4"/>
  <c r="AB736" i="4"/>
  <c r="Z736" i="4"/>
  <c r="AA738" i="4"/>
  <c r="AC738" i="4"/>
  <c r="AE738" i="4"/>
  <c r="AB738" i="4"/>
  <c r="AD738" i="4"/>
  <c r="Z738" i="4"/>
  <c r="AC740" i="4"/>
  <c r="AB740" i="4"/>
  <c r="Z740" i="4"/>
  <c r="AA742" i="4"/>
  <c r="AC742" i="4"/>
  <c r="AE742" i="4"/>
  <c r="AB742" i="4"/>
  <c r="AD742" i="4"/>
  <c r="Z742" i="4"/>
  <c r="AC744" i="4"/>
  <c r="AB744" i="4"/>
  <c r="Z744" i="4"/>
  <c r="AA746" i="4"/>
  <c r="AC746" i="4"/>
  <c r="AE746" i="4"/>
  <c r="AB746" i="4"/>
  <c r="AD746" i="4"/>
  <c r="Z746" i="4"/>
  <c r="AC748" i="4"/>
  <c r="AB748" i="4"/>
  <c r="Z748" i="4"/>
  <c r="AA750" i="4"/>
  <c r="AC750" i="4"/>
  <c r="AE750" i="4"/>
  <c r="AB750" i="4"/>
  <c r="AD750" i="4"/>
  <c r="Z750" i="4"/>
  <c r="AA752" i="4"/>
  <c r="AC752" i="4"/>
  <c r="AE752" i="4"/>
  <c r="AB752" i="4"/>
  <c r="AD752" i="4"/>
  <c r="Z752" i="4"/>
  <c r="AA754" i="4"/>
  <c r="AC754" i="4"/>
  <c r="AE754" i="4"/>
  <c r="AB754" i="4"/>
  <c r="AD754" i="4"/>
  <c r="Z754" i="4"/>
  <c r="AA756" i="4"/>
  <c r="AC756" i="4"/>
  <c r="AE756" i="4"/>
  <c r="AB756" i="4"/>
  <c r="AD756" i="4"/>
  <c r="Z756" i="4"/>
  <c r="AA758" i="4"/>
  <c r="AC758" i="4"/>
  <c r="AE758" i="4"/>
  <c r="AB758" i="4"/>
  <c r="AD758" i="4"/>
  <c r="Z758" i="4"/>
  <c r="AA760" i="4"/>
  <c r="AC760" i="4"/>
  <c r="AE760" i="4"/>
  <c r="AB760" i="4"/>
  <c r="AD760" i="4"/>
  <c r="Z760" i="4"/>
  <c r="AA762" i="4"/>
  <c r="AC762" i="4"/>
  <c r="AE762" i="4"/>
  <c r="AB762" i="4"/>
  <c r="AD762" i="4"/>
  <c r="Z762" i="4"/>
  <c r="AA764" i="4"/>
  <c r="AC764" i="4"/>
  <c r="AE764" i="4"/>
  <c r="AB764" i="4"/>
  <c r="AD764" i="4"/>
  <c r="Z764" i="4"/>
  <c r="AA766" i="4"/>
  <c r="AC766" i="4"/>
  <c r="AE766" i="4"/>
  <c r="AB766" i="4"/>
  <c r="AD766" i="4"/>
  <c r="Z766" i="4"/>
  <c r="AA768" i="4"/>
  <c r="AC768" i="4"/>
  <c r="AE768" i="4"/>
  <c r="AB768" i="4"/>
  <c r="AD768" i="4"/>
  <c r="Z768" i="4"/>
  <c r="AA770" i="4"/>
  <c r="AC770" i="4"/>
  <c r="AE770" i="4"/>
  <c r="AB770" i="4"/>
  <c r="AD770" i="4"/>
  <c r="Z770" i="4"/>
  <c r="AA772" i="4"/>
  <c r="AC772" i="4"/>
  <c r="AE772" i="4"/>
  <c r="AB772" i="4"/>
  <c r="AD772" i="4"/>
  <c r="Z772" i="4"/>
  <c r="AA774" i="4"/>
  <c r="AC774" i="4"/>
  <c r="AE774" i="4"/>
  <c r="AB774" i="4"/>
  <c r="AD774" i="4"/>
  <c r="Z774" i="4"/>
  <c r="AA776" i="4"/>
  <c r="AC776" i="4"/>
  <c r="AE776" i="4"/>
  <c r="AB776" i="4"/>
  <c r="AD776" i="4"/>
  <c r="Z776" i="4"/>
  <c r="AA778" i="4"/>
  <c r="AC778" i="4"/>
  <c r="AE778" i="4"/>
  <c r="AB778" i="4"/>
  <c r="AD778" i="4"/>
  <c r="Z778" i="4"/>
  <c r="AA780" i="4"/>
  <c r="AC780" i="4"/>
  <c r="AE780" i="4"/>
  <c r="AB780" i="4"/>
  <c r="AD780" i="4"/>
  <c r="Z780" i="4"/>
  <c r="AA782" i="4"/>
  <c r="AC782" i="4"/>
  <c r="AE782" i="4"/>
  <c r="AB782" i="4"/>
  <c r="AD782" i="4"/>
  <c r="Z782" i="4"/>
  <c r="AA784" i="4"/>
  <c r="AC784" i="4"/>
  <c r="AE784" i="4"/>
  <c r="AB784" i="4"/>
  <c r="AD784" i="4"/>
  <c r="Z784" i="4"/>
  <c r="AA786" i="4"/>
  <c r="AC786" i="4"/>
  <c r="AE786" i="4"/>
  <c r="AB786" i="4"/>
  <c r="AD786" i="4"/>
  <c r="Z786" i="4"/>
  <c r="AA788" i="4"/>
  <c r="AC788" i="4"/>
  <c r="AE788" i="4"/>
  <c r="AB788" i="4"/>
  <c r="AD788" i="4"/>
  <c r="Z788" i="4"/>
  <c r="AA790" i="4"/>
  <c r="AC790" i="4"/>
  <c r="AE790" i="4"/>
  <c r="AB790" i="4"/>
  <c r="AD790" i="4"/>
  <c r="Z790" i="4"/>
  <c r="AA792" i="4"/>
  <c r="AC792" i="4"/>
  <c r="AE792" i="4"/>
  <c r="AB792" i="4"/>
  <c r="AD792" i="4"/>
  <c r="Z792" i="4"/>
  <c r="AA794" i="4"/>
  <c r="AC794" i="4"/>
  <c r="AE794" i="4"/>
  <c r="AB794" i="4"/>
  <c r="AD794" i="4"/>
  <c r="Z794" i="4"/>
  <c r="AA796" i="4"/>
  <c r="AC796" i="4"/>
  <c r="AE796" i="4"/>
  <c r="AB796" i="4"/>
  <c r="AD796" i="4"/>
  <c r="Z796" i="4"/>
  <c r="AA798" i="4"/>
  <c r="AC798" i="4"/>
  <c r="AE798" i="4"/>
  <c r="AB798" i="4"/>
  <c r="AD798" i="4"/>
  <c r="Z798" i="4"/>
  <c r="AA800" i="4"/>
  <c r="AC800" i="4"/>
  <c r="AE800" i="4"/>
  <c r="AB800" i="4"/>
  <c r="AD800" i="4"/>
  <c r="Z800" i="4"/>
  <c r="AA802" i="4"/>
  <c r="AC802" i="4"/>
  <c r="AE802" i="4"/>
  <c r="AB802" i="4"/>
  <c r="AD802" i="4"/>
  <c r="Z802" i="4"/>
  <c r="AA804" i="4"/>
  <c r="AC804" i="4"/>
  <c r="AE804" i="4"/>
  <c r="AB804" i="4"/>
  <c r="AD804" i="4"/>
  <c r="Z804" i="4"/>
  <c r="AA806" i="4"/>
  <c r="AC806" i="4"/>
  <c r="AE806" i="4"/>
  <c r="AB806" i="4"/>
  <c r="AD806" i="4"/>
  <c r="Z806" i="4"/>
  <c r="AA808" i="4"/>
  <c r="AC808" i="4"/>
  <c r="AE808" i="4"/>
  <c r="AB808" i="4"/>
  <c r="AD808" i="4"/>
  <c r="Z808" i="4"/>
  <c r="AA810" i="4"/>
  <c r="AC810" i="4"/>
  <c r="AE810" i="4"/>
  <c r="AB810" i="4"/>
  <c r="AD810" i="4"/>
  <c r="Z810" i="4"/>
  <c r="AA812" i="4"/>
  <c r="AC812" i="4"/>
  <c r="AE812" i="4"/>
  <c r="AB812" i="4"/>
  <c r="AD812" i="4"/>
  <c r="Z812" i="4"/>
  <c r="AA814" i="4"/>
  <c r="AC814" i="4"/>
  <c r="AE814" i="4"/>
  <c r="AB814" i="4"/>
  <c r="AD814" i="4"/>
  <c r="Z814" i="4"/>
  <c r="AA816" i="4"/>
  <c r="AC816" i="4"/>
  <c r="AE816" i="4"/>
  <c r="AB816" i="4"/>
  <c r="AD816" i="4"/>
  <c r="Z816" i="4"/>
  <c r="AA818" i="4"/>
  <c r="AC818" i="4"/>
  <c r="AE818" i="4"/>
  <c r="AB818" i="4"/>
  <c r="AD818" i="4"/>
  <c r="Z818" i="4"/>
  <c r="AA820" i="4"/>
  <c r="AC820" i="4"/>
  <c r="AE820" i="4"/>
  <c r="AB820" i="4"/>
  <c r="AD820" i="4"/>
  <c r="Z820" i="4"/>
  <c r="AA822" i="4"/>
  <c r="AC822" i="4"/>
  <c r="AE822" i="4"/>
  <c r="AB822" i="4"/>
  <c r="AD822" i="4"/>
  <c r="Z822" i="4"/>
  <c r="AA824" i="4"/>
  <c r="AC824" i="4"/>
  <c r="AE824" i="4"/>
  <c r="AB824" i="4"/>
  <c r="AD824" i="4"/>
  <c r="Z824" i="4"/>
  <c r="AA826" i="4"/>
  <c r="AC826" i="4"/>
  <c r="AE826" i="4"/>
  <c r="AB826" i="4"/>
  <c r="AD826" i="4"/>
  <c r="Z826" i="4"/>
  <c r="AA828" i="4"/>
  <c r="AC828" i="4"/>
  <c r="AE828" i="4"/>
  <c r="AB828" i="4"/>
  <c r="AD828" i="4"/>
  <c r="Z828" i="4"/>
  <c r="AA830" i="4"/>
  <c r="AC830" i="4"/>
  <c r="AE830" i="4"/>
  <c r="AB830" i="4"/>
  <c r="AD830" i="4"/>
  <c r="Z830" i="4"/>
  <c r="AA832" i="4"/>
  <c r="AC832" i="4"/>
  <c r="AE832" i="4"/>
  <c r="AB832" i="4"/>
  <c r="AD832" i="4"/>
  <c r="Z832" i="4"/>
  <c r="AA834" i="4"/>
  <c r="AC834" i="4"/>
  <c r="AE834" i="4"/>
  <c r="AB834" i="4"/>
  <c r="AD834" i="4"/>
  <c r="Z834" i="4"/>
  <c r="AA836" i="4"/>
  <c r="AC836" i="4"/>
  <c r="AE836" i="4"/>
  <c r="AB836" i="4"/>
  <c r="AD836" i="4"/>
  <c r="Z836" i="4"/>
  <c r="AA838" i="4"/>
  <c r="AC838" i="4"/>
  <c r="AE838" i="4"/>
  <c r="AB838" i="4"/>
  <c r="AD838" i="4"/>
  <c r="Z838" i="4"/>
  <c r="AA840" i="4"/>
  <c r="AC840" i="4"/>
  <c r="AE840" i="4"/>
  <c r="AB840" i="4"/>
  <c r="AD840" i="4"/>
  <c r="Z840" i="4"/>
  <c r="AA842" i="4"/>
  <c r="AC842" i="4"/>
  <c r="AE842" i="4"/>
  <c r="AB842" i="4"/>
  <c r="AD842" i="4"/>
  <c r="Z842" i="4"/>
  <c r="AA844" i="4"/>
  <c r="AC844" i="4"/>
  <c r="AE844" i="4"/>
  <c r="AB844" i="4"/>
  <c r="AD844" i="4"/>
  <c r="Z844" i="4"/>
  <c r="AA846" i="4"/>
  <c r="AC846" i="4"/>
  <c r="AE846" i="4"/>
  <c r="AB846" i="4"/>
  <c r="AD846" i="4"/>
  <c r="Z846" i="4"/>
  <c r="AA848" i="4"/>
  <c r="AC848" i="4"/>
  <c r="AE848" i="4"/>
  <c r="AB848" i="4"/>
  <c r="AD848" i="4"/>
  <c r="Z848" i="4"/>
  <c r="AA850" i="4"/>
  <c r="AC850" i="4"/>
  <c r="AE850" i="4"/>
  <c r="AB850" i="4"/>
  <c r="AD850" i="4"/>
  <c r="Z850" i="4"/>
  <c r="AA852" i="4"/>
  <c r="AC852" i="4"/>
  <c r="AE852" i="4"/>
  <c r="AB852" i="4"/>
  <c r="AD852" i="4"/>
  <c r="Z852" i="4"/>
  <c r="AA854" i="4"/>
  <c r="AC854" i="4"/>
  <c r="AE854" i="4"/>
  <c r="AB854" i="4"/>
  <c r="AD854" i="4"/>
  <c r="Z854" i="4"/>
  <c r="AA856" i="4"/>
  <c r="AC856" i="4"/>
  <c r="AE856" i="4"/>
  <c r="AB856" i="4"/>
  <c r="AD856" i="4"/>
  <c r="Z856" i="4"/>
  <c r="AA858" i="4"/>
  <c r="AC858" i="4"/>
  <c r="AE858" i="4"/>
  <c r="AB858" i="4"/>
  <c r="AD858" i="4"/>
  <c r="Z858" i="4"/>
  <c r="AA860" i="4"/>
  <c r="AC860" i="4"/>
  <c r="AE860" i="4"/>
  <c r="AB860" i="4"/>
  <c r="AD860" i="4"/>
  <c r="Z860" i="4"/>
  <c r="AA862" i="4"/>
  <c r="AC862" i="4"/>
  <c r="AE862" i="4"/>
  <c r="AB862" i="4"/>
  <c r="AD862" i="4"/>
  <c r="Z862" i="4"/>
  <c r="AA864" i="4"/>
  <c r="AC864" i="4"/>
  <c r="AE864" i="4"/>
  <c r="AB864" i="4"/>
  <c r="AD864" i="4"/>
  <c r="Z864" i="4"/>
  <c r="AA866" i="4"/>
  <c r="AC866" i="4"/>
  <c r="AE866" i="4"/>
  <c r="AB866" i="4"/>
  <c r="AD866" i="4"/>
  <c r="Z866" i="4"/>
  <c r="AA868" i="4"/>
  <c r="AC868" i="4"/>
  <c r="AE868" i="4"/>
  <c r="AB868" i="4"/>
  <c r="AD868" i="4"/>
  <c r="Z868" i="4"/>
  <c r="AA870" i="4"/>
  <c r="AC870" i="4"/>
  <c r="AE870" i="4"/>
  <c r="AB870" i="4"/>
  <c r="AD870" i="4"/>
  <c r="Z870" i="4"/>
  <c r="AA872" i="4"/>
  <c r="AC872" i="4"/>
  <c r="AE872" i="4"/>
  <c r="AB872" i="4"/>
  <c r="AD872" i="4"/>
  <c r="Z872" i="4"/>
  <c r="AA874" i="4"/>
  <c r="AC874" i="4"/>
  <c r="AE874" i="4"/>
  <c r="AB874" i="4"/>
  <c r="AD874" i="4"/>
  <c r="Z874" i="4"/>
  <c r="AA876" i="4"/>
  <c r="AC876" i="4"/>
  <c r="AE876" i="4"/>
  <c r="AB876" i="4"/>
  <c r="AD876" i="4"/>
  <c r="Z876" i="4"/>
  <c r="AA878" i="4"/>
  <c r="AC878" i="4"/>
  <c r="AE878" i="4"/>
  <c r="AB878" i="4"/>
  <c r="AD878" i="4"/>
  <c r="Z878" i="4"/>
  <c r="AA880" i="4"/>
  <c r="AC880" i="4"/>
  <c r="AE880" i="4"/>
  <c r="AB880" i="4"/>
  <c r="AD880" i="4"/>
  <c r="Z880" i="4"/>
  <c r="AA882" i="4"/>
  <c r="AC882" i="4"/>
  <c r="AE882" i="4"/>
  <c r="AB882" i="4"/>
  <c r="AD882" i="4"/>
  <c r="Z882" i="4"/>
  <c r="AA884" i="4"/>
  <c r="AC884" i="4"/>
  <c r="AE884" i="4"/>
  <c r="AB884" i="4"/>
  <c r="AD884" i="4"/>
  <c r="Z884" i="4"/>
  <c r="AA886" i="4"/>
  <c r="AC886" i="4"/>
  <c r="AE886" i="4"/>
  <c r="AB886" i="4"/>
  <c r="AD886" i="4"/>
  <c r="Z886" i="4"/>
  <c r="AA888" i="4"/>
  <c r="AC888" i="4"/>
  <c r="AE888" i="4"/>
  <c r="AB888" i="4"/>
  <c r="AD888" i="4"/>
  <c r="Z888" i="4"/>
  <c r="AA890" i="4"/>
  <c r="AC890" i="4"/>
  <c r="AE890" i="4"/>
  <c r="AB890" i="4"/>
  <c r="AD890" i="4"/>
  <c r="Z890" i="4"/>
  <c r="AA892" i="4"/>
  <c r="AC892" i="4"/>
  <c r="AE892" i="4"/>
  <c r="AB892" i="4"/>
  <c r="AD892" i="4"/>
  <c r="Z892" i="4"/>
  <c r="AA894" i="4"/>
  <c r="AC894" i="4"/>
  <c r="AE894" i="4"/>
  <c r="AB894" i="4"/>
  <c r="AD894" i="4"/>
  <c r="Z894" i="4"/>
  <c r="AA896" i="4"/>
  <c r="AC896" i="4"/>
  <c r="AE896" i="4"/>
  <c r="AB896" i="4"/>
  <c r="AD896" i="4"/>
  <c r="Z896" i="4"/>
  <c r="AA898" i="4"/>
  <c r="AC898" i="4"/>
  <c r="AE898" i="4"/>
  <c r="AB898" i="4"/>
  <c r="AD898" i="4"/>
  <c r="Z898" i="4"/>
  <c r="AA900" i="4"/>
  <c r="AC900" i="4"/>
  <c r="AE900" i="4"/>
  <c r="AB900" i="4"/>
  <c r="AD900" i="4"/>
  <c r="Z900" i="4"/>
  <c r="AA902" i="4"/>
  <c r="AC902" i="4"/>
  <c r="AE902" i="4"/>
  <c r="AB902" i="4"/>
  <c r="AD902" i="4"/>
  <c r="Z902" i="4"/>
  <c r="AA904" i="4"/>
  <c r="AC904" i="4"/>
  <c r="AE904" i="4"/>
  <c r="AB904" i="4"/>
  <c r="AD904" i="4"/>
  <c r="Z904" i="4"/>
  <c r="AA906" i="4"/>
  <c r="AC906" i="4"/>
  <c r="AE906" i="4"/>
  <c r="AB906" i="4"/>
  <c r="AD906" i="4"/>
  <c r="Z906" i="4"/>
  <c r="AA908" i="4"/>
  <c r="AC908" i="4"/>
  <c r="AE908" i="4"/>
  <c r="AB908" i="4"/>
  <c r="AD908" i="4"/>
  <c r="Z908" i="4"/>
  <c r="AA910" i="4"/>
  <c r="AC910" i="4"/>
  <c r="AE910" i="4"/>
  <c r="AB910" i="4"/>
  <c r="AD910" i="4"/>
  <c r="Z910" i="4"/>
  <c r="AA912" i="4"/>
  <c r="AC912" i="4"/>
  <c r="AE912" i="4"/>
  <c r="AB912" i="4"/>
  <c r="AD912" i="4"/>
  <c r="Z912" i="4"/>
  <c r="AA914" i="4"/>
  <c r="AM914" i="4" s="1"/>
  <c r="AC914" i="4"/>
  <c r="AO914" i="4" s="1"/>
  <c r="AU914" i="4" s="1"/>
  <c r="AE914" i="4"/>
  <c r="AQ914" i="4" s="1"/>
  <c r="AS914" i="4"/>
  <c r="AW914" i="4"/>
  <c r="AB914" i="4"/>
  <c r="AN914" i="4" s="1"/>
  <c r="AD914" i="4"/>
  <c r="AP914" i="4" s="1"/>
  <c r="AV914" i="4" s="1"/>
  <c r="Z914" i="4"/>
  <c r="AL914" i="4" s="1"/>
  <c r="AR914" i="4" s="1"/>
  <c r="AT914" i="4"/>
  <c r="AA916" i="4"/>
  <c r="AM916" i="4" s="1"/>
  <c r="AC916" i="4"/>
  <c r="AO916" i="4" s="1"/>
  <c r="AU916" i="4" s="1"/>
  <c r="AE916" i="4"/>
  <c r="AQ916" i="4" s="1"/>
  <c r="AS916" i="4"/>
  <c r="AW916" i="4"/>
  <c r="AB916" i="4"/>
  <c r="AN916" i="4" s="1"/>
  <c r="AD916" i="4"/>
  <c r="AP916" i="4" s="1"/>
  <c r="AV916" i="4" s="1"/>
  <c r="Z916" i="4"/>
  <c r="AL916" i="4" s="1"/>
  <c r="AR916" i="4" s="1"/>
  <c r="AT916" i="4"/>
  <c r="AA918" i="4"/>
  <c r="AM918" i="4" s="1"/>
  <c r="AC918" i="4"/>
  <c r="AO918" i="4" s="1"/>
  <c r="AU918" i="4" s="1"/>
  <c r="AE918" i="4"/>
  <c r="AQ918" i="4" s="1"/>
  <c r="AS918" i="4"/>
  <c r="AW918" i="4"/>
  <c r="AB918" i="4"/>
  <c r="AN918" i="4" s="1"/>
  <c r="AD918" i="4"/>
  <c r="AP918" i="4" s="1"/>
  <c r="AV918" i="4" s="1"/>
  <c r="Z918" i="4"/>
  <c r="AL918" i="4" s="1"/>
  <c r="AR918" i="4" s="1"/>
  <c r="AT918" i="4"/>
  <c r="AA920" i="4"/>
  <c r="AM920" i="4" s="1"/>
  <c r="AC920" i="4"/>
  <c r="AO920" i="4" s="1"/>
  <c r="AU920" i="4" s="1"/>
  <c r="AE920" i="4"/>
  <c r="AQ920" i="4" s="1"/>
  <c r="AS920" i="4"/>
  <c r="AW920" i="4"/>
  <c r="AB920" i="4"/>
  <c r="AN920" i="4" s="1"/>
  <c r="AD920" i="4"/>
  <c r="AP920" i="4" s="1"/>
  <c r="AV920" i="4" s="1"/>
  <c r="Z920" i="4"/>
  <c r="AL920" i="4" s="1"/>
  <c r="AR920" i="4" s="1"/>
  <c r="AT920" i="4"/>
  <c r="AA108" i="4"/>
  <c r="AM108" i="4" s="1"/>
  <c r="AS108" i="4" s="1"/>
  <c r="AC108" i="4"/>
  <c r="AO108" i="4" s="1"/>
  <c r="AU108" i="4" s="1"/>
  <c r="AE108" i="4"/>
  <c r="AQ108" i="4" s="1"/>
  <c r="AW108" i="4" s="1"/>
  <c r="Z108" i="4"/>
  <c r="AL108" i="4" s="1"/>
  <c r="AR108" i="4" s="1"/>
  <c r="AD108" i="4"/>
  <c r="AP108" i="4" s="1"/>
  <c r="AV108" i="4" s="1"/>
  <c r="AB108" i="4"/>
  <c r="AN108" i="4" s="1"/>
  <c r="AT108" i="4" s="1"/>
  <c r="AA150" i="4"/>
  <c r="AM150" i="4" s="1"/>
  <c r="AS150" i="4" s="1"/>
  <c r="AC150" i="4"/>
  <c r="AO150" i="4" s="1"/>
  <c r="AU150" i="4" s="1"/>
  <c r="AE150" i="4"/>
  <c r="AQ150" i="4" s="1"/>
  <c r="AW150" i="4" s="1"/>
  <c r="Z150" i="4"/>
  <c r="AL150" i="4" s="1"/>
  <c r="AR150" i="4" s="1"/>
  <c r="AD150" i="4"/>
  <c r="AP150" i="4" s="1"/>
  <c r="AV150" i="4" s="1"/>
  <c r="AB150" i="4"/>
  <c r="AN150" i="4" s="1"/>
  <c r="AT150" i="4" s="1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K587" i="4"/>
  <c r="AJ587" i="4"/>
  <c r="AF587" i="4"/>
  <c r="AK603" i="4"/>
  <c r="AJ603" i="4"/>
  <c r="AF603" i="4"/>
  <c r="AK619" i="4"/>
  <c r="AJ619" i="4"/>
  <c r="AF619" i="4"/>
  <c r="AK635" i="4"/>
  <c r="AJ635" i="4"/>
  <c r="AF635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J244" i="4"/>
  <c r="AI244" i="4"/>
  <c r="AJ364" i="4"/>
  <c r="AI364" i="4"/>
  <c r="AJ372" i="4"/>
  <c r="AH372" i="4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Q518" i="4"/>
  <c r="AW518" i="4" s="1"/>
  <c r="AP518" i="4"/>
  <c r="AV518" i="4" s="1"/>
  <c r="AL518" i="4"/>
  <c r="AR518" i="4" s="1"/>
  <c r="AM534" i="4"/>
  <c r="AS534" i="4" s="1"/>
  <c r="AN534" i="4"/>
  <c r="AT534" i="4" s="1"/>
  <c r="AO550" i="4"/>
  <c r="AU550" i="4" s="1"/>
  <c r="AQ550" i="4"/>
  <c r="AW550" i="4" s="1"/>
  <c r="AP550" i="4"/>
  <c r="AV550" i="4" s="1"/>
  <c r="AL550" i="4"/>
  <c r="AR550" i="4" s="1"/>
  <c r="AM524" i="4"/>
  <c r="AS524" i="4" s="1"/>
  <c r="AN524" i="4"/>
  <c r="AT524" i="4" s="1"/>
  <c r="AO540" i="4"/>
  <c r="AU540" i="4" s="1"/>
  <c r="AQ540" i="4"/>
  <c r="AW540" i="4" s="1"/>
  <c r="AP540" i="4"/>
  <c r="AV540" i="4" s="1"/>
  <c r="AL540" i="4"/>
  <c r="AR540" i="4" s="1"/>
  <c r="AM561" i="4"/>
  <c r="AS561" i="4" s="1"/>
  <c r="AN561" i="4"/>
  <c r="AT561" i="4" s="1"/>
  <c r="AO569" i="4"/>
  <c r="AU569" i="4" s="1"/>
  <c r="AQ569" i="4"/>
  <c r="AW569" i="4" s="1"/>
  <c r="AP569" i="4"/>
  <c r="AV569" i="4" s="1"/>
  <c r="AL569" i="4"/>
  <c r="AR569" i="4" s="1"/>
  <c r="AM577" i="4"/>
  <c r="AS577" i="4" s="1"/>
  <c r="AN577" i="4"/>
  <c r="AT577" i="4" s="1"/>
  <c r="AO585" i="4"/>
  <c r="AU585" i="4" s="1"/>
  <c r="AQ585" i="4"/>
  <c r="AW585" i="4" s="1"/>
  <c r="AP585" i="4"/>
  <c r="AV585" i="4" s="1"/>
  <c r="AL585" i="4"/>
  <c r="AR585" i="4" s="1"/>
  <c r="AM593" i="4"/>
  <c r="AS593" i="4" s="1"/>
  <c r="AN593" i="4"/>
  <c r="AT593" i="4" s="1"/>
  <c r="AO601" i="4"/>
  <c r="AU601" i="4" s="1"/>
  <c r="AQ601" i="4"/>
  <c r="AW601" i="4" s="1"/>
  <c r="AP601" i="4"/>
  <c r="AV601" i="4" s="1"/>
  <c r="AL601" i="4"/>
  <c r="AR601" i="4" s="1"/>
  <c r="AM609" i="4"/>
  <c r="AS609" i="4" s="1"/>
  <c r="AN609" i="4"/>
  <c r="AT609" i="4" s="1"/>
  <c r="AO617" i="4"/>
  <c r="AU617" i="4" s="1"/>
  <c r="AQ617" i="4"/>
  <c r="AW617" i="4" s="1"/>
  <c r="AP617" i="4"/>
  <c r="AV617" i="4" s="1"/>
  <c r="AL617" i="4"/>
  <c r="AR617" i="4" s="1"/>
  <c r="AM625" i="4"/>
  <c r="AS625" i="4" s="1"/>
  <c r="AN625" i="4"/>
  <c r="AT625" i="4" s="1"/>
  <c r="AO633" i="4"/>
  <c r="AU633" i="4" s="1"/>
  <c r="AQ633" i="4"/>
  <c r="AW633" i="4" s="1"/>
  <c r="AP633" i="4"/>
  <c r="AV633" i="4" s="1"/>
  <c r="AL633" i="4"/>
  <c r="AR633" i="4" s="1"/>
  <c r="AM641" i="4"/>
  <c r="AS641" i="4" s="1"/>
  <c r="AN641" i="4"/>
  <c r="AT641" i="4" s="1"/>
  <c r="AO649" i="4"/>
  <c r="AU649" i="4" s="1"/>
  <c r="AQ649" i="4"/>
  <c r="AW649" i="4" s="1"/>
  <c r="AP649" i="4"/>
  <c r="AV649" i="4" s="1"/>
  <c r="AL649" i="4"/>
  <c r="AR649" i="4" s="1"/>
  <c r="AM657" i="4"/>
  <c r="AS657" i="4" s="1"/>
  <c r="AN657" i="4"/>
  <c r="AT657" i="4" s="1"/>
  <c r="AO665" i="4"/>
  <c r="AU665" i="4" s="1"/>
  <c r="AQ665" i="4"/>
  <c r="AW665" i="4" s="1"/>
  <c r="AP665" i="4"/>
  <c r="AV665" i="4" s="1"/>
  <c r="AL665" i="4"/>
  <c r="AR665" i="4" s="1"/>
  <c r="AM673" i="4"/>
  <c r="AS673" i="4" s="1"/>
  <c r="AN673" i="4"/>
  <c r="AT673" i="4" s="1"/>
  <c r="AO681" i="4"/>
  <c r="AU681" i="4" s="1"/>
  <c r="AQ681" i="4"/>
  <c r="AW681" i="4" s="1"/>
  <c r="AP681" i="4"/>
  <c r="AV681" i="4" s="1"/>
  <c r="AL681" i="4"/>
  <c r="AR681" i="4" s="1"/>
  <c r="AM689" i="4"/>
  <c r="AS689" i="4" s="1"/>
  <c r="AN689" i="4"/>
  <c r="AT689" i="4" s="1"/>
  <c r="AO697" i="4"/>
  <c r="AU697" i="4" s="1"/>
  <c r="AQ697" i="4"/>
  <c r="AW697" i="4" s="1"/>
  <c r="AP697" i="4"/>
  <c r="AV697" i="4" s="1"/>
  <c r="AL697" i="4"/>
  <c r="AR697" i="4" s="1"/>
  <c r="AM705" i="4"/>
  <c r="AS705" i="4" s="1"/>
  <c r="AN705" i="4"/>
  <c r="AT705" i="4" s="1"/>
  <c r="AO713" i="4"/>
  <c r="AU713" i="4" s="1"/>
  <c r="AQ713" i="4"/>
  <c r="AW713" i="4" s="1"/>
  <c r="AP713" i="4"/>
  <c r="AV713" i="4" s="1"/>
  <c r="AL713" i="4"/>
  <c r="AR713" i="4" s="1"/>
  <c r="AM721" i="4"/>
  <c r="AS721" i="4" s="1"/>
  <c r="AN721" i="4"/>
  <c r="AT721" i="4" s="1"/>
  <c r="AO729" i="4"/>
  <c r="AU729" i="4" s="1"/>
  <c r="AQ729" i="4"/>
  <c r="AW729" i="4" s="1"/>
  <c r="AP729" i="4"/>
  <c r="AV729" i="4" s="1"/>
  <c r="AL729" i="4"/>
  <c r="AR729" i="4" s="1"/>
  <c r="AM737" i="4"/>
  <c r="AS737" i="4" s="1"/>
  <c r="AN737" i="4"/>
  <c r="AT737" i="4" s="1"/>
  <c r="AO745" i="4"/>
  <c r="AU745" i="4" s="1"/>
  <c r="AQ745" i="4"/>
  <c r="AW745" i="4" s="1"/>
  <c r="AP745" i="4"/>
  <c r="AV745" i="4" s="1"/>
  <c r="AL745" i="4"/>
  <c r="AR745" i="4" s="1"/>
  <c r="AM753" i="4"/>
  <c r="AS753" i="4" s="1"/>
  <c r="AN753" i="4"/>
  <c r="AT753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M817" i="4"/>
  <c r="AS817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N645" i="4"/>
  <c r="AT645" i="4" s="1"/>
  <c r="AO661" i="4"/>
  <c r="AU661" i="4" s="1"/>
  <c r="AQ661" i="4"/>
  <c r="AW661" i="4" s="1"/>
  <c r="AP661" i="4"/>
  <c r="AV661" i="4" s="1"/>
  <c r="AL661" i="4"/>
  <c r="AR661" i="4" s="1"/>
  <c r="AM677" i="4"/>
  <c r="AS677" i="4" s="1"/>
  <c r="AN677" i="4"/>
  <c r="AT677" i="4" s="1"/>
  <c r="AO701" i="4"/>
  <c r="AU701" i="4" s="1"/>
  <c r="AQ701" i="4"/>
  <c r="AW701" i="4" s="1"/>
  <c r="AP701" i="4"/>
  <c r="AV701" i="4" s="1"/>
  <c r="AL701" i="4"/>
  <c r="AR701" i="4" s="1"/>
  <c r="AM717" i="4"/>
  <c r="AS717" i="4" s="1"/>
  <c r="AN717" i="4"/>
  <c r="AT717" i="4" s="1"/>
  <c r="AO733" i="4"/>
  <c r="AU733" i="4" s="1"/>
  <c r="AQ733" i="4"/>
  <c r="AW733" i="4" s="1"/>
  <c r="AP733" i="4"/>
  <c r="AV733" i="4" s="1"/>
  <c r="AL733" i="4"/>
  <c r="AR733" i="4" s="1"/>
  <c r="AM749" i="4"/>
  <c r="AS749" i="4" s="1"/>
  <c r="AN749" i="4"/>
  <c r="AT749" i="4" s="1"/>
  <c r="AO765" i="4"/>
  <c r="AU765" i="4" s="1"/>
  <c r="AQ765" i="4"/>
  <c r="AW765" i="4" s="1"/>
  <c r="AP765" i="4"/>
  <c r="AV765" i="4" s="1"/>
  <c r="AL765" i="4"/>
  <c r="AR765" i="4" s="1"/>
  <c r="AM781" i="4"/>
  <c r="AS781" i="4" s="1"/>
  <c r="AN781" i="4"/>
  <c r="AT781" i="4" s="1"/>
  <c r="AO797" i="4"/>
  <c r="AU797" i="4" s="1"/>
  <c r="AQ797" i="4"/>
  <c r="AW797" i="4" s="1"/>
  <c r="AP797" i="4"/>
  <c r="AV797" i="4" s="1"/>
  <c r="AL797" i="4"/>
  <c r="AR797" i="4" s="1"/>
  <c r="AM813" i="4"/>
  <c r="AS813" i="4" s="1"/>
  <c r="AN813" i="4"/>
  <c r="AT813" i="4" s="1"/>
  <c r="AO829" i="4"/>
  <c r="AU829" i="4" s="1"/>
  <c r="AQ829" i="4"/>
  <c r="AW829" i="4" s="1"/>
  <c r="AP829" i="4"/>
  <c r="AV829" i="4" s="1"/>
  <c r="AL829" i="4"/>
  <c r="AR829" i="4" s="1"/>
  <c r="AM845" i="4"/>
  <c r="AS845" i="4" s="1"/>
  <c r="AN845" i="4"/>
  <c r="AT845" i="4" s="1"/>
  <c r="AO853" i="4"/>
  <c r="AU853" i="4" s="1"/>
  <c r="AQ853" i="4"/>
  <c r="AW853" i="4" s="1"/>
  <c r="AP853" i="4"/>
  <c r="AV853" i="4" s="1"/>
  <c r="AL853" i="4"/>
  <c r="AR853" i="4" s="1"/>
  <c r="AM869" i="4"/>
  <c r="AS869" i="4" s="1"/>
  <c r="AN869" i="4"/>
  <c r="AT869" i="4" s="1"/>
  <c r="AO885" i="4"/>
  <c r="AU885" i="4" s="1"/>
  <c r="AQ885" i="4"/>
  <c r="AW885" i="4" s="1"/>
  <c r="AP885" i="4"/>
  <c r="AV885" i="4" s="1"/>
  <c r="AL885" i="4"/>
  <c r="AR885" i="4" s="1"/>
  <c r="AM901" i="4"/>
  <c r="AS901" i="4" s="1"/>
  <c r="AN901" i="4"/>
  <c r="AT901" i="4" s="1"/>
  <c r="AO917" i="4"/>
  <c r="AU917" i="4" s="1"/>
  <c r="AQ917" i="4"/>
  <c r="AW917" i="4" s="1"/>
  <c r="AP917" i="4"/>
  <c r="AV917" i="4" s="1"/>
  <c r="AL917" i="4"/>
  <c r="AR917" i="4" s="1"/>
  <c r="F8" i="3"/>
  <c r="K8" i="3"/>
  <c r="D9" i="3"/>
  <c r="AL491" i="4" l="1"/>
  <c r="AR491" i="4" s="1"/>
  <c r="AO542" i="4"/>
  <c r="AU542" i="4" s="1"/>
  <c r="AN542" i="4"/>
  <c r="AT542" i="4" s="1"/>
  <c r="AI493" i="4"/>
  <c r="AO493" i="4" s="1"/>
  <c r="AU493" i="4" s="1"/>
  <c r="AF493" i="4"/>
  <c r="Z493" i="4"/>
  <c r="AH364" i="4"/>
  <c r="AG364" i="4"/>
  <c r="AP380" i="4"/>
  <c r="AV380" i="4" s="1"/>
  <c r="Z388" i="4"/>
  <c r="AM475" i="4"/>
  <c r="AS475" i="4" s="1"/>
  <c r="AP435" i="4"/>
  <c r="AV435" i="4" s="1"/>
  <c r="AB415" i="4"/>
  <c r="AC415" i="4"/>
  <c r="AO415" i="4" s="1"/>
  <c r="AU415" i="4" s="1"/>
  <c r="Z415" i="4"/>
  <c r="AG415" i="4"/>
  <c r="AM415" i="4" s="1"/>
  <c r="AS415" i="4" s="1"/>
  <c r="AF415" i="4"/>
  <c r="G450" i="4"/>
  <c r="AH415" i="4"/>
  <c r="AK415" i="4"/>
  <c r="AQ415" i="4" s="1"/>
  <c r="AW415" i="4" s="1"/>
  <c r="AM395" i="4"/>
  <c r="AS395" i="4" s="1"/>
  <c r="AO450" i="4"/>
  <c r="AU450" i="4" s="1"/>
  <c r="F332" i="4"/>
  <c r="J332" i="4" s="1"/>
  <c r="M333" i="2" s="1"/>
  <c r="AM328" i="4"/>
  <c r="AS328" i="4" s="1"/>
  <c r="AF298" i="4"/>
  <c r="AB298" i="4"/>
  <c r="AE298" i="4"/>
  <c r="AI298" i="4"/>
  <c r="AC298" i="4"/>
  <c r="AH298" i="4"/>
  <c r="AK277" i="4"/>
  <c r="AI277" i="4"/>
  <c r="AE277" i="4"/>
  <c r="AH275" i="4"/>
  <c r="AN275" i="4" s="1"/>
  <c r="AT275" i="4" s="1"/>
  <c r="AB275" i="4"/>
  <c r="AA275" i="4"/>
  <c r="G276" i="4"/>
  <c r="AG277" i="4"/>
  <c r="AM277" i="4" s="1"/>
  <c r="AS277" i="4" s="1"/>
  <c r="AD277" i="4"/>
  <c r="AC277" i="4"/>
  <c r="AJ275" i="4"/>
  <c r="AK275" i="4"/>
  <c r="AQ275" i="4" s="1"/>
  <c r="AW275" i="4" s="1"/>
  <c r="Z275" i="4"/>
  <c r="D276" i="4"/>
  <c r="H276" i="4" s="1"/>
  <c r="K277" i="2" s="1"/>
  <c r="AP272" i="4"/>
  <c r="AV272" i="4" s="1"/>
  <c r="AJ277" i="4"/>
  <c r="AP277" i="4" s="1"/>
  <c r="AV277" i="4" s="1"/>
  <c r="AB277" i="4"/>
  <c r="AF275" i="4"/>
  <c r="AG275" i="4"/>
  <c r="AP526" i="4"/>
  <c r="AV526" i="4" s="1"/>
  <c r="AO985" i="4"/>
  <c r="AU985" i="4" s="1"/>
  <c r="AM985" i="4"/>
  <c r="AL985" i="4"/>
  <c r="AR985" i="4" s="1"/>
  <c r="AO526" i="4"/>
  <c r="AU526" i="4" s="1"/>
  <c r="AN985" i="4"/>
  <c r="AQ146" i="4"/>
  <c r="AW146" i="4" s="1"/>
  <c r="AQ115" i="4"/>
  <c r="AW115" i="4" s="1"/>
  <c r="AL546" i="4"/>
  <c r="AR546" i="4" s="1"/>
  <c r="AI941" i="4"/>
  <c r="AO146" i="4"/>
  <c r="AU146" i="4" s="1"/>
  <c r="AH244" i="4"/>
  <c r="AK244" i="4"/>
  <c r="AJ250" i="4"/>
  <c r="AE250" i="4"/>
  <c r="AI250" i="4"/>
  <c r="AO250" i="4" s="1"/>
  <c r="AU250" i="4" s="1"/>
  <c r="AO234" i="4"/>
  <c r="AU234" i="4" s="1"/>
  <c r="AL232" i="4"/>
  <c r="AR232" i="4" s="1"/>
  <c r="AQ232" i="4"/>
  <c r="AW232" i="4" s="1"/>
  <c r="AO180" i="4"/>
  <c r="AU180" i="4" s="1"/>
  <c r="AO94" i="4"/>
  <c r="AU94" i="4" s="1"/>
  <c r="AL180" i="4"/>
  <c r="AR180" i="4" s="1"/>
  <c r="AL350" i="4"/>
  <c r="AR350" i="4" s="1"/>
  <c r="AQ230" i="4"/>
  <c r="AW230" i="4" s="1"/>
  <c r="AO485" i="4"/>
  <c r="AU485" i="4" s="1"/>
  <c r="AL226" i="4"/>
  <c r="AR226" i="4" s="1"/>
  <c r="AQ242" i="4"/>
  <c r="AW242" i="4" s="1"/>
  <c r="AQ234" i="4"/>
  <c r="AW234" i="4" s="1"/>
  <c r="AQ342" i="4"/>
  <c r="AW342" i="4" s="1"/>
  <c r="AP342" i="4"/>
  <c r="AV342" i="4" s="1"/>
  <c r="AP222" i="4"/>
  <c r="AV222" i="4" s="1"/>
  <c r="AN387" i="4"/>
  <c r="AT387" i="4" s="1"/>
  <c r="AP939" i="4"/>
  <c r="AV939" i="4" s="1"/>
  <c r="AM115" i="4"/>
  <c r="AS115" i="4" s="1"/>
  <c r="AN86" i="4"/>
  <c r="AT86" i="4" s="1"/>
  <c r="AM146" i="4"/>
  <c r="AS146" i="4" s="1"/>
  <c r="AM961" i="4"/>
  <c r="AS961" i="4" s="1"/>
  <c r="AL961" i="4"/>
  <c r="AR961" i="4" s="1"/>
  <c r="AI455" i="4"/>
  <c r="Z455" i="4"/>
  <c r="AI423" i="4"/>
  <c r="AC423" i="4"/>
  <c r="AA748" i="4"/>
  <c r="AE748" i="4"/>
  <c r="AD748" i="4"/>
  <c r="AA744" i="4"/>
  <c r="AE744" i="4"/>
  <c r="AD744" i="4"/>
  <c r="AP744" i="4" s="1"/>
  <c r="AV744" i="4" s="1"/>
  <c r="AA740" i="4"/>
  <c r="AE740" i="4"/>
  <c r="AD740" i="4"/>
  <c r="AA736" i="4"/>
  <c r="AM736" i="4" s="1"/>
  <c r="AS736" i="4" s="1"/>
  <c r="AE736" i="4"/>
  <c r="AD736" i="4"/>
  <c r="AA732" i="4"/>
  <c r="AE732" i="4"/>
  <c r="AD732" i="4"/>
  <c r="AA728" i="4"/>
  <c r="AE728" i="4"/>
  <c r="AD728" i="4"/>
  <c r="AP728" i="4" s="1"/>
  <c r="AV728" i="4" s="1"/>
  <c r="AA724" i="4"/>
  <c r="AE724" i="4"/>
  <c r="AD724" i="4"/>
  <c r="AA720" i="4"/>
  <c r="AE720" i="4"/>
  <c r="AD720" i="4"/>
  <c r="AA716" i="4"/>
  <c r="AE716" i="4"/>
  <c r="AD716" i="4"/>
  <c r="AA712" i="4"/>
  <c r="AE712" i="4"/>
  <c r="AD712" i="4"/>
  <c r="AP712" i="4" s="1"/>
  <c r="AV712" i="4" s="1"/>
  <c r="AA708" i="4"/>
  <c r="AE708" i="4"/>
  <c r="AD708" i="4"/>
  <c r="AA704" i="4"/>
  <c r="AE704" i="4"/>
  <c r="AD704" i="4"/>
  <c r="AA700" i="4"/>
  <c r="AE700" i="4"/>
  <c r="AQ700" i="4" s="1"/>
  <c r="AW700" i="4" s="1"/>
  <c r="AD700" i="4"/>
  <c r="AA696" i="4"/>
  <c r="AE696" i="4"/>
  <c r="AD696" i="4"/>
  <c r="AA692" i="4"/>
  <c r="AE692" i="4"/>
  <c r="AD692" i="4"/>
  <c r="AA688" i="4"/>
  <c r="AM688" i="4" s="1"/>
  <c r="AS688" i="4" s="1"/>
  <c r="AE688" i="4"/>
  <c r="AD688" i="4"/>
  <c r="AA684" i="4"/>
  <c r="AE684" i="4"/>
  <c r="AQ684" i="4" s="1"/>
  <c r="AW684" i="4" s="1"/>
  <c r="AD684" i="4"/>
  <c r="AA680" i="4"/>
  <c r="AE680" i="4"/>
  <c r="AD680" i="4"/>
  <c r="AA676" i="4"/>
  <c r="AE676" i="4"/>
  <c r="AD676" i="4"/>
  <c r="AA672" i="4"/>
  <c r="AM672" i="4" s="1"/>
  <c r="AS672" i="4" s="1"/>
  <c r="AE672" i="4"/>
  <c r="AD672" i="4"/>
  <c r="AA668" i="4"/>
  <c r="AE668" i="4"/>
  <c r="AD668" i="4"/>
  <c r="AA664" i="4"/>
  <c r="AE664" i="4"/>
  <c r="AD664" i="4"/>
  <c r="AA660" i="4"/>
  <c r="AE660" i="4"/>
  <c r="AD660" i="4"/>
  <c r="AA656" i="4"/>
  <c r="AE656" i="4"/>
  <c r="AD656" i="4"/>
  <c r="AA652" i="4"/>
  <c r="AE652" i="4"/>
  <c r="AQ652" i="4" s="1"/>
  <c r="AW652" i="4" s="1"/>
  <c r="AD652" i="4"/>
  <c r="AA648" i="4"/>
  <c r="AE648" i="4"/>
  <c r="AD648" i="4"/>
  <c r="AA644" i="4"/>
  <c r="AE644" i="4"/>
  <c r="AD644" i="4"/>
  <c r="AA640" i="4"/>
  <c r="AM640" i="4" s="1"/>
  <c r="AS640" i="4" s="1"/>
  <c r="AE640" i="4"/>
  <c r="AD640" i="4"/>
  <c r="AC632" i="4"/>
  <c r="Z632" i="4"/>
  <c r="AC624" i="4"/>
  <c r="Z624" i="4"/>
  <c r="AC616" i="4"/>
  <c r="Z616" i="4"/>
  <c r="AB608" i="4"/>
  <c r="Z608" i="4"/>
  <c r="AB600" i="4"/>
  <c r="AC600" i="4"/>
  <c r="AB592" i="4"/>
  <c r="Z592" i="4"/>
  <c r="AB584" i="4"/>
  <c r="AC584" i="4"/>
  <c r="AB576" i="4"/>
  <c r="Z576" i="4"/>
  <c r="AB568" i="4"/>
  <c r="AC568" i="4"/>
  <c r="AB560" i="4"/>
  <c r="Z560" i="4"/>
  <c r="AB517" i="4"/>
  <c r="AC517" i="4"/>
  <c r="Z944" i="4"/>
  <c r="AB944" i="4"/>
  <c r="AB527" i="4"/>
  <c r="AC527" i="4"/>
  <c r="Z309" i="4"/>
  <c r="AH309" i="4"/>
  <c r="Z452" i="4"/>
  <c r="AL452" i="4" s="1"/>
  <c r="AR452" i="4" s="1"/>
  <c r="AJ452" i="4"/>
  <c r="Z307" i="4"/>
  <c r="AJ307" i="4"/>
  <c r="Z159" i="4"/>
  <c r="AJ159" i="4"/>
  <c r="AC970" i="4"/>
  <c r="AG970" i="4"/>
  <c r="AC539" i="4"/>
  <c r="AG539" i="4"/>
  <c r="AI504" i="4"/>
  <c r="AE504" i="4"/>
  <c r="AQ504" i="4" s="1"/>
  <c r="AW504" i="4" s="1"/>
  <c r="AI440" i="4"/>
  <c r="AK440" i="4"/>
  <c r="AI351" i="4"/>
  <c r="AE351" i="4"/>
  <c r="AI287" i="4"/>
  <c r="AK287" i="4"/>
  <c r="AI211" i="4"/>
  <c r="AE211" i="4"/>
  <c r="AI137" i="4"/>
  <c r="AK137" i="4"/>
  <c r="AE659" i="4"/>
  <c r="Z659" i="4"/>
  <c r="Z563" i="4"/>
  <c r="AE563" i="4"/>
  <c r="AF285" i="4"/>
  <c r="Z285" i="4"/>
  <c r="AF412" i="4"/>
  <c r="AL412" i="4" s="1"/>
  <c r="AR412" i="4" s="1"/>
  <c r="AH412" i="4"/>
  <c r="AF133" i="4"/>
  <c r="Z133" i="4"/>
  <c r="AK447" i="4"/>
  <c r="AI447" i="4"/>
  <c r="AC447" i="4"/>
  <c r="D877" i="4"/>
  <c r="H877" i="4" s="1"/>
  <c r="F877" i="4"/>
  <c r="J877" i="4" s="1"/>
  <c r="F685" i="4"/>
  <c r="J685" i="4" s="1"/>
  <c r="D685" i="4"/>
  <c r="H685" i="4" s="1"/>
  <c r="F204" i="4"/>
  <c r="J204" i="4" s="1"/>
  <c r="M205" i="2" s="1"/>
  <c r="E204" i="4"/>
  <c r="I204" i="4" s="1"/>
  <c r="L205" i="2" s="1"/>
  <c r="F220" i="4"/>
  <c r="J220" i="4" s="1"/>
  <c r="M221" i="2" s="1"/>
  <c r="E220" i="4"/>
  <c r="I220" i="4" s="1"/>
  <c r="L221" i="2" s="1"/>
  <c r="D501" i="4"/>
  <c r="H501" i="4" s="1"/>
  <c r="K502" i="2" s="1"/>
  <c r="G501" i="4"/>
  <c r="F38" i="4"/>
  <c r="J38" i="4" s="1"/>
  <c r="M39" i="2" s="1"/>
  <c r="D38" i="4"/>
  <c r="H38" i="4" s="1"/>
  <c r="K39" i="2" s="1"/>
  <c r="AG250" i="4"/>
  <c r="AA250" i="4"/>
  <c r="AD250" i="4"/>
  <c r="AP250" i="4" s="1"/>
  <c r="AV250" i="4" s="1"/>
  <c r="Z250" i="4"/>
  <c r="AH250" i="4"/>
  <c r="AN250" i="4" s="1"/>
  <c r="AT250" i="4" s="1"/>
  <c r="G168" i="4"/>
  <c r="E168" i="4"/>
  <c r="I168" i="4" s="1"/>
  <c r="L169" i="2" s="1"/>
  <c r="G176" i="4"/>
  <c r="E176" i="4"/>
  <c r="I176" i="4" s="1"/>
  <c r="L177" i="2" s="1"/>
  <c r="AQ222" i="4"/>
  <c r="AW222" i="4" s="1"/>
  <c r="AM90" i="4"/>
  <c r="AS90" i="4" s="1"/>
  <c r="AG298" i="4"/>
  <c r="AA298" i="4"/>
  <c r="AD298" i="4"/>
  <c r="Z298" i="4"/>
  <c r="AL298" i="4" s="1"/>
  <c r="AR298" i="4" s="1"/>
  <c r="AK298" i="4"/>
  <c r="AJ298" i="4"/>
  <c r="E526" i="4"/>
  <c r="I526" i="4" s="1"/>
  <c r="L527" i="2" s="1"/>
  <c r="G526" i="4"/>
  <c r="E973" i="4"/>
  <c r="I973" i="4" s="1"/>
  <c r="G973" i="4"/>
  <c r="AB455" i="4"/>
  <c r="F509" i="4"/>
  <c r="J509" i="4" s="1"/>
  <c r="M510" i="2" s="1"/>
  <c r="D168" i="4"/>
  <c r="H168" i="4" s="1"/>
  <c r="K169" i="2" s="1"/>
  <c r="G220" i="4"/>
  <c r="E38" i="4"/>
  <c r="I38" i="4" s="1"/>
  <c r="L39" i="2" s="1"/>
  <c r="D176" i="4"/>
  <c r="H176" i="4" s="1"/>
  <c r="K177" i="2" s="1"/>
  <c r="F501" i="4"/>
  <c r="J501" i="4" s="1"/>
  <c r="M502" i="2" s="1"/>
  <c r="D204" i="4"/>
  <c r="H204" i="4" s="1"/>
  <c r="K205" i="2" s="1"/>
  <c r="F973" i="4"/>
  <c r="J973" i="4" s="1"/>
  <c r="F589" i="4"/>
  <c r="J589" i="4" s="1"/>
  <c r="M590" i="2" s="1"/>
  <c r="D589" i="4"/>
  <c r="H589" i="4" s="1"/>
  <c r="K590" i="2" s="1"/>
  <c r="AP741" i="4"/>
  <c r="AV741" i="4" s="1"/>
  <c r="AP621" i="4"/>
  <c r="AV621" i="4" s="1"/>
  <c r="AP557" i="4"/>
  <c r="AV557" i="4" s="1"/>
  <c r="E959" i="4"/>
  <c r="I959" i="4" s="1"/>
  <c r="F959" i="4"/>
  <c r="J959" i="4" s="1"/>
  <c r="AQ939" i="4"/>
  <c r="AW939" i="4" s="1"/>
  <c r="AO741" i="4"/>
  <c r="AU741" i="4" s="1"/>
  <c r="AO621" i="4"/>
  <c r="AU621" i="4" s="1"/>
  <c r="D80" i="4"/>
  <c r="H80" i="4" s="1"/>
  <c r="K81" i="2" s="1"/>
  <c r="E80" i="4"/>
  <c r="I80" i="4" s="1"/>
  <c r="L81" i="2" s="1"/>
  <c r="AL210" i="4"/>
  <c r="AR210" i="4" s="1"/>
  <c r="AQ212" i="4"/>
  <c r="AW212" i="4" s="1"/>
  <c r="AO350" i="4"/>
  <c r="AU350" i="4" s="1"/>
  <c r="AL70" i="4"/>
  <c r="AR70" i="4" s="1"/>
  <c r="AQ507" i="4"/>
  <c r="AW507" i="4" s="1"/>
  <c r="AO47" i="4"/>
  <c r="AU47" i="4" s="1"/>
  <c r="AL541" i="4"/>
  <c r="AR541" i="4" s="1"/>
  <c r="AO525" i="4"/>
  <c r="AU525" i="4" s="1"/>
  <c r="AP964" i="4"/>
  <c r="AO964" i="4"/>
  <c r="AM948" i="4"/>
  <c r="AS948" i="4" s="1"/>
  <c r="AN940" i="4"/>
  <c r="AT940" i="4" s="1"/>
  <c r="AL932" i="4"/>
  <c r="AR932" i="4" s="1"/>
  <c r="AQ932" i="4"/>
  <c r="AW932" i="4" s="1"/>
  <c r="AN924" i="4"/>
  <c r="AT924" i="4" s="1"/>
  <c r="AO535" i="4"/>
  <c r="AU535" i="4" s="1"/>
  <c r="AN551" i="4"/>
  <c r="AT551" i="4" s="1"/>
  <c r="AQ551" i="4"/>
  <c r="AW551" i="4" s="1"/>
  <c r="AP519" i="4"/>
  <c r="AV519" i="4" s="1"/>
  <c r="AP907" i="4"/>
  <c r="AO899" i="4"/>
  <c r="AU899" i="4" s="1"/>
  <c r="AQ891" i="4"/>
  <c r="AW891" i="4" s="1"/>
  <c r="AQ875" i="4"/>
  <c r="AW875" i="4" s="1"/>
  <c r="AM867" i="4"/>
  <c r="AN867" i="4"/>
  <c r="AQ859" i="4"/>
  <c r="AW859" i="4" s="1"/>
  <c r="AM843" i="4"/>
  <c r="AN843" i="4"/>
  <c r="AL835" i="4"/>
  <c r="AR835" i="4" s="1"/>
  <c r="AM827" i="4"/>
  <c r="AQ811" i="4"/>
  <c r="AW811" i="4" s="1"/>
  <c r="AL779" i="4"/>
  <c r="AR779" i="4" s="1"/>
  <c r="AO771" i="4"/>
  <c r="AU771" i="4" s="1"/>
  <c r="AM771" i="4"/>
  <c r="AQ763" i="4"/>
  <c r="AW763" i="4" s="1"/>
  <c r="AQ747" i="4"/>
  <c r="AW747" i="4" s="1"/>
  <c r="AQ731" i="4"/>
  <c r="AW731" i="4" s="1"/>
  <c r="AM715" i="4"/>
  <c r="AL707" i="4"/>
  <c r="AR707" i="4" s="1"/>
  <c r="AO699" i="4"/>
  <c r="AU699" i="4" s="1"/>
  <c r="AO683" i="4"/>
  <c r="AU683" i="4" s="1"/>
  <c r="AO667" i="4"/>
  <c r="AU667" i="4" s="1"/>
  <c r="AO651" i="4"/>
  <c r="AU651" i="4" s="1"/>
  <c r="AQ639" i="4"/>
  <c r="AW639" i="4" s="1"/>
  <c r="AQ591" i="4"/>
  <c r="AW591" i="4" s="1"/>
  <c r="AM575" i="4"/>
  <c r="AS575" i="4" s="1"/>
  <c r="AN575" i="4"/>
  <c r="AT575" i="4" s="1"/>
  <c r="AQ559" i="4"/>
  <c r="AW559" i="4" s="1"/>
  <c r="AM987" i="4"/>
  <c r="AN987" i="4"/>
  <c r="AL979" i="4"/>
  <c r="AR979" i="4" s="1"/>
  <c r="AM647" i="4"/>
  <c r="AL611" i="4"/>
  <c r="AR611" i="4" s="1"/>
  <c r="AL76" i="4"/>
  <c r="AR76" i="4" s="1"/>
  <c r="AN76" i="4"/>
  <c r="AT76" i="4" s="1"/>
  <c r="AL100" i="4"/>
  <c r="AR100" i="4" s="1"/>
  <c r="AP100" i="4"/>
  <c r="AV100" i="4" s="1"/>
  <c r="AM49" i="4"/>
  <c r="AS49" i="4" s="1"/>
  <c r="AP334" i="4"/>
  <c r="AV334" i="4" s="1"/>
  <c r="AP318" i="4"/>
  <c r="AV318" i="4" s="1"/>
  <c r="AM286" i="4"/>
  <c r="AS286" i="4" s="1"/>
  <c r="AL286" i="4"/>
  <c r="AR286" i="4" s="1"/>
  <c r="AN254" i="4"/>
  <c r="AT254" i="4" s="1"/>
  <c r="AQ206" i="4"/>
  <c r="AW206" i="4" s="1"/>
  <c r="AQ190" i="4"/>
  <c r="AW190" i="4" s="1"/>
  <c r="AO174" i="4"/>
  <c r="AU174" i="4" s="1"/>
  <c r="AN158" i="4"/>
  <c r="AT158" i="4" s="1"/>
  <c r="AP427" i="4"/>
  <c r="AV427" i="4" s="1"/>
  <c r="AN427" i="4"/>
  <c r="AT427" i="4" s="1"/>
  <c r="AP399" i="4"/>
  <c r="AV399" i="4" s="1"/>
  <c r="AL336" i="4"/>
  <c r="AR336" i="4" s="1"/>
  <c r="AL805" i="4"/>
  <c r="AR805" i="4" s="1"/>
  <c r="D805" i="4" s="1"/>
  <c r="H805" i="4" s="1"/>
  <c r="AQ773" i="4"/>
  <c r="AW773" i="4" s="1"/>
  <c r="AP709" i="4"/>
  <c r="AV709" i="4" s="1"/>
  <c r="AP653" i="4"/>
  <c r="AV653" i="4" s="1"/>
  <c r="AP589" i="4"/>
  <c r="AV589" i="4" s="1"/>
  <c r="AO877" i="4"/>
  <c r="AO959" i="4"/>
  <c r="AU959" i="4" s="1"/>
  <c r="AO557" i="4"/>
  <c r="AU557" i="4" s="1"/>
  <c r="AM248" i="4"/>
  <c r="AS248" i="4" s="1"/>
  <c r="AN507" i="4"/>
  <c r="AT507" i="4" s="1"/>
  <c r="AN75" i="4"/>
  <c r="AT75" i="4" s="1"/>
  <c r="AO107" i="4"/>
  <c r="AU107" i="4" s="1"/>
  <c r="AO232" i="4"/>
  <c r="AU232" i="4" s="1"/>
  <c r="AP973" i="4"/>
  <c r="Z251" i="4"/>
  <c r="F232" i="4"/>
  <c r="J232" i="4" s="1"/>
  <c r="M233" i="2" s="1"/>
  <c r="AQ248" i="4"/>
  <c r="AW248" i="4" s="1"/>
  <c r="AM180" i="4"/>
  <c r="AS180" i="4" s="1"/>
  <c r="AQ7" i="4"/>
  <c r="AW7" i="4" s="1"/>
  <c r="AO9" i="4"/>
  <c r="AU9" i="4" s="1"/>
  <c r="AN11" i="4"/>
  <c r="AT11" i="4" s="1"/>
  <c r="AQ493" i="4"/>
  <c r="AW493" i="4" s="1"/>
  <c r="AJ514" i="4"/>
  <c r="AC941" i="4"/>
  <c r="AO941" i="4" s="1"/>
  <c r="AU941" i="4" s="1"/>
  <c r="F19" i="4"/>
  <c r="J19" i="4" s="1"/>
  <c r="M20" i="2" s="1"/>
  <c r="E19" i="4"/>
  <c r="I19" i="4" s="1"/>
  <c r="L20" i="2" s="1"/>
  <c r="G19" i="4"/>
  <c r="D19" i="4"/>
  <c r="H19" i="4" s="1"/>
  <c r="K20" i="2" s="1"/>
  <c r="AP8" i="4"/>
  <c r="AV8" i="4" s="1"/>
  <c r="AP134" i="4"/>
  <c r="AV134" i="4" s="1"/>
  <c r="AP118" i="4"/>
  <c r="AV118" i="4" s="1"/>
  <c r="AL11" i="4"/>
  <c r="AR11" i="4" s="1"/>
  <c r="E11" i="4" s="1"/>
  <c r="I11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K249" i="2" s="1"/>
  <c r="I8" i="3"/>
  <c r="J8" i="3"/>
  <c r="H8" i="3"/>
  <c r="F248" i="4"/>
  <c r="J248" i="4" s="1"/>
  <c r="M249" i="2" s="1"/>
  <c r="F136" i="4"/>
  <c r="J136" i="4" s="1"/>
  <c r="M137" i="2" s="1"/>
  <c r="F28" i="4"/>
  <c r="J28" i="4" s="1"/>
  <c r="M29" i="2" s="1"/>
  <c r="D939" i="4"/>
  <c r="H939" i="4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F107" i="4"/>
  <c r="J107" i="4" s="1"/>
  <c r="M108" i="2" s="1"/>
  <c r="E107" i="4"/>
  <c r="I107" i="4" s="1"/>
  <c r="L108" i="2" s="1"/>
  <c r="G107" i="4"/>
  <c r="D107" i="4"/>
  <c r="H107" i="4" s="1"/>
  <c r="K108" i="2" s="1"/>
  <c r="AP493" i="4"/>
  <c r="AV493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D91" i="4"/>
  <c r="H91" i="4" s="1"/>
  <c r="K92" i="2" s="1"/>
  <c r="G91" i="4"/>
  <c r="E91" i="4"/>
  <c r="I91" i="4" s="1"/>
  <c r="L92" i="2" s="1"/>
  <c r="F312" i="4"/>
  <c r="J312" i="4" s="1"/>
  <c r="M313" i="2" s="1"/>
  <c r="D312" i="4"/>
  <c r="H312" i="4" s="1"/>
  <c r="K313" i="2" s="1"/>
  <c r="AL162" i="4"/>
  <c r="AR162" i="4" s="1"/>
  <c r="D162" i="4" s="1"/>
  <c r="H162" i="4" s="1"/>
  <c r="K163" i="2" s="1"/>
  <c r="AP415" i="4"/>
  <c r="AV415" i="4" s="1"/>
  <c r="E75" i="4"/>
  <c r="I75" i="4" s="1"/>
  <c r="L76" i="2" s="1"/>
  <c r="G75" i="4"/>
  <c r="F75" i="4"/>
  <c r="J75" i="4" s="1"/>
  <c r="M76" i="2" s="1"/>
  <c r="D75" i="4"/>
  <c r="H75" i="4" s="1"/>
  <c r="K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AO314" i="4"/>
  <c r="AU314" i="4" s="1"/>
  <c r="AO282" i="4"/>
  <c r="AU282" i="4" s="1"/>
  <c r="AO194" i="4"/>
  <c r="AU194" i="4" s="1"/>
  <c r="AL194" i="4"/>
  <c r="AR194" i="4" s="1"/>
  <c r="AO162" i="4"/>
  <c r="AU162" i="4" s="1"/>
  <c r="AL499" i="4"/>
  <c r="AR499" i="4" s="1"/>
  <c r="AO491" i="4"/>
  <c r="AU491" i="4" s="1"/>
  <c r="AL483" i="4"/>
  <c r="AR483" i="4" s="1"/>
  <c r="AO475" i="4"/>
  <c r="AU475" i="4" s="1"/>
  <c r="AL467" i="4"/>
  <c r="AR467" i="4" s="1"/>
  <c r="AO459" i="4"/>
  <c r="AU459" i="4" s="1"/>
  <c r="AL53" i="4"/>
  <c r="AR53" i="4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AK455" i="4"/>
  <c r="AJ423" i="4"/>
  <c r="AP423" i="4" s="1"/>
  <c r="AV423" i="4" s="1"/>
  <c r="D653" i="4"/>
  <c r="H653" i="4" s="1"/>
  <c r="AP461" i="4"/>
  <c r="AV461" i="4" s="1"/>
  <c r="AQ461" i="4"/>
  <c r="AW461" i="4" s="1"/>
  <c r="AH455" i="4"/>
  <c r="AF455" i="4"/>
  <c r="AG455" i="4"/>
  <c r="AJ455" i="4"/>
  <c r="AD455" i="4"/>
  <c r="AC455" i="4"/>
  <c r="AA455" i="4"/>
  <c r="AM455" i="4" s="1"/>
  <c r="AS455" i="4" s="1"/>
  <c r="AE455" i="4"/>
  <c r="AQ455" i="4" s="1"/>
  <c r="AW455" i="4" s="1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O452" i="4" s="1"/>
  <c r="AU452" i="4" s="1"/>
  <c r="AC388" i="4"/>
  <c r="AO388" i="4" s="1"/>
  <c r="AU388" i="4" s="1"/>
  <c r="AD388" i="4"/>
  <c r="AP388" i="4" s="1"/>
  <c r="AV388" i="4" s="1"/>
  <c r="AI388" i="4"/>
  <c r="AC307" i="4"/>
  <c r="AO307" i="4" s="1"/>
  <c r="AU307" i="4" s="1"/>
  <c r="AD307" i="4"/>
  <c r="AI307" i="4"/>
  <c r="AC223" i="4"/>
  <c r="AD223" i="4"/>
  <c r="AI223" i="4"/>
  <c r="AC159" i="4"/>
  <c r="AD159" i="4"/>
  <c r="AI159" i="4"/>
  <c r="AO159" i="4" s="1"/>
  <c r="AU159" i="4" s="1"/>
  <c r="AC994" i="4"/>
  <c r="Z994" i="4"/>
  <c r="AG994" i="4"/>
  <c r="AB978" i="4"/>
  <c r="AF978" i="4"/>
  <c r="AJ978" i="4"/>
  <c r="Z970" i="4"/>
  <c r="AH970" i="4"/>
  <c r="AF970" i="4"/>
  <c r="Z942" i="4"/>
  <c r="AH942" i="4"/>
  <c r="AF942" i="4"/>
  <c r="AB539" i="4"/>
  <c r="AF539" i="4"/>
  <c r="AJ539" i="4"/>
  <c r="AE366" i="4"/>
  <c r="AH366" i="4"/>
  <c r="AF366" i="4"/>
  <c r="AE472" i="4"/>
  <c r="AQ472" i="4" s="1"/>
  <c r="AW472" i="4" s="1"/>
  <c r="AK472" i="4"/>
  <c r="AE408" i="4"/>
  <c r="AQ408" i="4" s="1"/>
  <c r="AW408" i="4" s="1"/>
  <c r="AK408" i="4"/>
  <c r="AE319" i="4"/>
  <c r="AK319" i="4"/>
  <c r="AE255" i="4"/>
  <c r="AK255" i="4"/>
  <c r="AE179" i="4"/>
  <c r="AK179" i="4"/>
  <c r="AE60" i="4"/>
  <c r="AK60" i="4"/>
  <c r="AC364" i="4"/>
  <c r="AF364" i="4"/>
  <c r="AA619" i="4"/>
  <c r="AH619" i="4"/>
  <c r="AC587" i="4"/>
  <c r="AG587" i="4"/>
  <c r="AH447" i="4"/>
  <c r="AN447" i="4" s="1"/>
  <c r="AT447" i="4" s="1"/>
  <c r="AF447" i="4"/>
  <c r="AL447" i="4" s="1"/>
  <c r="AR447" i="4" s="1"/>
  <c r="AG447" i="4"/>
  <c r="AD447" i="4"/>
  <c r="AE447" i="4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K193" i="2" s="1"/>
  <c r="G80" i="4"/>
  <c r="F80" i="4"/>
  <c r="J80" i="4" s="1"/>
  <c r="M81" i="2" s="1"/>
  <c r="F328" i="4"/>
  <c r="J328" i="4" s="1"/>
  <c r="M329" i="2" s="1"/>
  <c r="E328" i="4"/>
  <c r="I328" i="4" s="1"/>
  <c r="L329" i="2" s="1"/>
  <c r="G280" i="4"/>
  <c r="E280" i="4"/>
  <c r="I280" i="4" s="1"/>
  <c r="L281" i="2" s="1"/>
  <c r="F264" i="4"/>
  <c r="J264" i="4" s="1"/>
  <c r="M265" i="2" s="1"/>
  <c r="E264" i="4"/>
  <c r="I264" i="4" s="1"/>
  <c r="L265" i="2" s="1"/>
  <c r="AN226" i="4"/>
  <c r="AT226" i="4" s="1"/>
  <c r="AO210" i="4"/>
  <c r="AU210" i="4" s="1"/>
  <c r="AP344" i="4"/>
  <c r="AV344" i="4" s="1"/>
  <c r="AP507" i="4"/>
  <c r="AV507" i="4" s="1"/>
  <c r="AQ541" i="4"/>
  <c r="AW541" i="4" s="1"/>
  <c r="AM541" i="4"/>
  <c r="AS541" i="4" s="1"/>
  <c r="AN525" i="4"/>
  <c r="AT525" i="4" s="1"/>
  <c r="AM525" i="4"/>
  <c r="AS525" i="4" s="1"/>
  <c r="AN972" i="4"/>
  <c r="AT972" i="4" s="1"/>
  <c r="AL972" i="4"/>
  <c r="AR972" i="4" s="1"/>
  <c r="D972" i="4" s="1"/>
  <c r="H972" i="4" s="1"/>
  <c r="AL964" i="4"/>
  <c r="AR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P932" i="4"/>
  <c r="AO932" i="4"/>
  <c r="AN535" i="4"/>
  <c r="AT535" i="4" s="1"/>
  <c r="AM535" i="4"/>
  <c r="AS535" i="4" s="1"/>
  <c r="AO551" i="4"/>
  <c r="AU551" i="4" s="1"/>
  <c r="AL519" i="4"/>
  <c r="AR519" i="4" s="1"/>
  <c r="AM519" i="4"/>
  <c r="AS519" i="4" s="1"/>
  <c r="AQ899" i="4"/>
  <c r="AW899" i="4" s="1"/>
  <c r="AL899" i="4"/>
  <c r="AR899" i="4" s="1"/>
  <c r="F899" i="4" s="1"/>
  <c r="J899" i="4" s="1"/>
  <c r="AQ835" i="4"/>
  <c r="AW835" i="4" s="1"/>
  <c r="AQ771" i="4"/>
  <c r="AW771" i="4" s="1"/>
  <c r="AL771" i="4"/>
  <c r="AR771" i="4" s="1"/>
  <c r="AP739" i="4"/>
  <c r="AQ707" i="4"/>
  <c r="AW707" i="4" s="1"/>
  <c r="AQ623" i="4"/>
  <c r="AW623" i="4" s="1"/>
  <c r="AQ979" i="4"/>
  <c r="AW979" i="4" s="1"/>
  <c r="AO330" i="4"/>
  <c r="AU330" i="4" s="1"/>
  <c r="AL314" i="4"/>
  <c r="AR314" i="4" s="1"/>
  <c r="AO298" i="4"/>
  <c r="AU298" i="4" s="1"/>
  <c r="AO266" i="4"/>
  <c r="AU266" i="4" s="1"/>
  <c r="AL250" i="4"/>
  <c r="AR250" i="4" s="1"/>
  <c r="D250" i="4" s="1"/>
  <c r="H250" i="4" s="1"/>
  <c r="K251" i="2" s="1"/>
  <c r="AO178" i="4"/>
  <c r="AU178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D49" i="4" s="1"/>
  <c r="H49" i="4" s="1"/>
  <c r="K50" i="2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AM190" i="4"/>
  <c r="AS190" i="4" s="1"/>
  <c r="AP174" i="4"/>
  <c r="AV174" i="4" s="1"/>
  <c r="AO451" i="4"/>
  <c r="AU451" i="4" s="1"/>
  <c r="AQ451" i="4"/>
  <c r="AW451" i="4" s="1"/>
  <c r="AL443" i="4"/>
  <c r="AR443" i="4" s="1"/>
  <c r="E443" i="4" s="1"/>
  <c r="I443" i="4" s="1"/>
  <c r="L444" i="2" s="1"/>
  <c r="AM443" i="4"/>
  <c r="AS443" i="4" s="1"/>
  <c r="AO435" i="4"/>
  <c r="AU435" i="4" s="1"/>
  <c r="AL427" i="4"/>
  <c r="AR427" i="4" s="1"/>
  <c r="AM427" i="4"/>
  <c r="AS427" i="4" s="1"/>
  <c r="AL431" i="4"/>
  <c r="AR431" i="4" s="1"/>
  <c r="AN415" i="4"/>
  <c r="AT415" i="4" s="1"/>
  <c r="AL415" i="4"/>
  <c r="AR415" i="4" s="1"/>
  <c r="AM399" i="4"/>
  <c r="AS399" i="4" s="1"/>
  <c r="D17" i="4"/>
  <c r="H17" i="4" s="1"/>
  <c r="K18" i="2" s="1"/>
  <c r="G17" i="4"/>
  <c r="F17" i="4"/>
  <c r="J17" i="4" s="1"/>
  <c r="M18" i="2" s="1"/>
  <c r="E17" i="4"/>
  <c r="I17" i="4" s="1"/>
  <c r="L18" i="2" s="1"/>
  <c r="F805" i="4"/>
  <c r="J805" i="4" s="1"/>
  <c r="G805" i="4"/>
  <c r="F741" i="4"/>
  <c r="J741" i="4" s="1"/>
  <c r="D741" i="4"/>
  <c r="H741" i="4" s="1"/>
  <c r="E741" i="4"/>
  <c r="I741" i="4" s="1"/>
  <c r="G741" i="4"/>
  <c r="D621" i="4"/>
  <c r="H621" i="4" s="1"/>
  <c r="K622" i="2" s="1"/>
  <c r="F621" i="4"/>
  <c r="J621" i="4" s="1"/>
  <c r="M622" i="2" s="1"/>
  <c r="E557" i="4"/>
  <c r="I557" i="4" s="1"/>
  <c r="L558" i="2" s="1"/>
  <c r="G557" i="4"/>
  <c r="F557" i="4"/>
  <c r="J557" i="4" s="1"/>
  <c r="M558" i="2" s="1"/>
  <c r="D557" i="4"/>
  <c r="H557" i="4" s="1"/>
  <c r="K558" i="2" s="1"/>
  <c r="AM80" i="4"/>
  <c r="AS80" i="4" s="1"/>
  <c r="AO80" i="4"/>
  <c r="AU80" i="4" s="1"/>
  <c r="F637" i="4"/>
  <c r="J637" i="4" s="1"/>
  <c r="D637" i="4"/>
  <c r="H637" i="4" s="1"/>
  <c r="AK941" i="4"/>
  <c r="AQ941" i="4" s="1"/>
  <c r="AW941" i="4" s="1"/>
  <c r="AJ941" i="4"/>
  <c r="AM493" i="4"/>
  <c r="AS493" i="4" s="1"/>
  <c r="AG514" i="4"/>
  <c r="AE514" i="4"/>
  <c r="AQ514" i="4" s="1"/>
  <c r="AW514" i="4" s="1"/>
  <c r="AB514" i="4"/>
  <c r="AF514" i="4"/>
  <c r="AL514" i="4" s="1"/>
  <c r="AR514" i="4" s="1"/>
  <c r="AC514" i="4"/>
  <c r="AD514" i="4"/>
  <c r="AP514" i="4" s="1"/>
  <c r="AV514" i="4" s="1"/>
  <c r="AH579" i="4"/>
  <c r="AN579" i="4" s="1"/>
  <c r="AT579" i="4" s="1"/>
  <c r="AG579" i="4"/>
  <c r="AM579" i="4" s="1"/>
  <c r="AS579" i="4" s="1"/>
  <c r="AF579" i="4"/>
  <c r="AJ579" i="4"/>
  <c r="AK579" i="4"/>
  <c r="AI579" i="4"/>
  <c r="AO579" i="4" s="1"/>
  <c r="AU579" i="4" s="1"/>
  <c r="E909" i="4"/>
  <c r="I909" i="4" s="1"/>
  <c r="G909" i="4"/>
  <c r="D909" i="4"/>
  <c r="H909" i="4" s="1"/>
  <c r="F909" i="4"/>
  <c r="J909" i="4" s="1"/>
  <c r="E837" i="4"/>
  <c r="I837" i="4" s="1"/>
  <c r="G837" i="4"/>
  <c r="D837" i="4"/>
  <c r="H837" i="4" s="1"/>
  <c r="F837" i="4"/>
  <c r="J837" i="4" s="1"/>
  <c r="E773" i="4"/>
  <c r="I773" i="4" s="1"/>
  <c r="G773" i="4"/>
  <c r="D773" i="4"/>
  <c r="H773" i="4" s="1"/>
  <c r="F773" i="4"/>
  <c r="J773" i="4" s="1"/>
  <c r="AI439" i="4"/>
  <c r="AC439" i="4"/>
  <c r="AI407" i="4"/>
  <c r="AD407" i="4"/>
  <c r="AA986" i="4"/>
  <c r="AE986" i="4"/>
  <c r="AD986" i="4"/>
  <c r="AA545" i="4"/>
  <c r="AM545" i="4" s="1"/>
  <c r="AS545" i="4" s="1"/>
  <c r="AE545" i="4"/>
  <c r="AD545" i="4"/>
  <c r="AI545" i="4"/>
  <c r="AH545" i="4"/>
  <c r="AK545" i="4"/>
  <c r="AA954" i="4"/>
  <c r="AM954" i="4" s="1"/>
  <c r="AS954" i="4" s="1"/>
  <c r="AE954" i="4"/>
  <c r="AD954" i="4"/>
  <c r="AI954" i="4"/>
  <c r="AJ954" i="4"/>
  <c r="AK954" i="4"/>
  <c r="AA926" i="4"/>
  <c r="AM926" i="4" s="1"/>
  <c r="AS926" i="4" s="1"/>
  <c r="AE926" i="4"/>
  <c r="AD926" i="4"/>
  <c r="AI926" i="4"/>
  <c r="AJ926" i="4"/>
  <c r="AK926" i="4"/>
  <c r="AA515" i="4"/>
  <c r="AM515" i="4" s="1"/>
  <c r="AS515" i="4" s="1"/>
  <c r="AE515" i="4"/>
  <c r="AD515" i="4"/>
  <c r="AI515" i="4"/>
  <c r="AH515" i="4"/>
  <c r="AK515" i="4"/>
  <c r="AC556" i="4"/>
  <c r="AB556" i="4"/>
  <c r="Z556" i="4"/>
  <c r="AF556" i="4"/>
  <c r="AG556" i="4"/>
  <c r="AM556" i="4" s="1"/>
  <c r="AS556" i="4" s="1"/>
  <c r="AJ556" i="4"/>
  <c r="AA488" i="4"/>
  <c r="AM488" i="4" s="1"/>
  <c r="AS488" i="4" s="1"/>
  <c r="AE488" i="4"/>
  <c r="AB488" i="4"/>
  <c r="AI488" i="4"/>
  <c r="AJ488" i="4"/>
  <c r="AK488" i="4"/>
  <c r="AC456" i="4"/>
  <c r="Z456" i="4"/>
  <c r="AL456" i="4" s="1"/>
  <c r="AR456" i="4" s="1"/>
  <c r="AD456" i="4"/>
  <c r="AP456" i="4" s="1"/>
  <c r="AV456" i="4" s="1"/>
  <c r="AF456" i="4"/>
  <c r="AG456" i="4"/>
  <c r="AM456" i="4" s="1"/>
  <c r="AS456" i="4" s="1"/>
  <c r="AH456" i="4"/>
  <c r="AN456" i="4" s="1"/>
  <c r="AT456" i="4" s="1"/>
  <c r="AA424" i="4"/>
  <c r="AM424" i="4" s="1"/>
  <c r="AS424" i="4" s="1"/>
  <c r="AE424" i="4"/>
  <c r="AQ424" i="4" s="1"/>
  <c r="AW424" i="4" s="1"/>
  <c r="AB424" i="4"/>
  <c r="AI424" i="4"/>
  <c r="AJ424" i="4"/>
  <c r="AK424" i="4"/>
  <c r="AC392" i="4"/>
  <c r="Z392" i="4"/>
  <c r="AD392" i="4"/>
  <c r="AP392" i="4" s="1"/>
  <c r="AV392" i="4" s="1"/>
  <c r="AF392" i="4"/>
  <c r="AG392" i="4"/>
  <c r="AH392" i="4"/>
  <c r="AN392" i="4" s="1"/>
  <c r="AT392" i="4" s="1"/>
  <c r="AA335" i="4"/>
  <c r="AM335" i="4" s="1"/>
  <c r="AS335" i="4" s="1"/>
  <c r="AE335" i="4"/>
  <c r="AB335" i="4"/>
  <c r="AI335" i="4"/>
  <c r="AJ335" i="4"/>
  <c r="AP335" i="4" s="1"/>
  <c r="AV335" i="4" s="1"/>
  <c r="AK335" i="4"/>
  <c r="AC303" i="4"/>
  <c r="Z303" i="4"/>
  <c r="AD303" i="4"/>
  <c r="AP303" i="4" s="1"/>
  <c r="AV303" i="4" s="1"/>
  <c r="AF303" i="4"/>
  <c r="AG303" i="4"/>
  <c r="AM303" i="4" s="1"/>
  <c r="AS303" i="4" s="1"/>
  <c r="AH303" i="4"/>
  <c r="AA271" i="4"/>
  <c r="AM271" i="4" s="1"/>
  <c r="AS271" i="4" s="1"/>
  <c r="AE271" i="4"/>
  <c r="AQ271" i="4" s="1"/>
  <c r="AW271" i="4" s="1"/>
  <c r="AB271" i="4"/>
  <c r="AI271" i="4"/>
  <c r="AJ271" i="4"/>
  <c r="AK271" i="4"/>
  <c r="AC227" i="4"/>
  <c r="Z227" i="4"/>
  <c r="AD227" i="4"/>
  <c r="AP227" i="4" s="1"/>
  <c r="AV227" i="4" s="1"/>
  <c r="AF227" i="4"/>
  <c r="AG227" i="4"/>
  <c r="AH227" i="4"/>
  <c r="AA195" i="4"/>
  <c r="AM195" i="4" s="1"/>
  <c r="AS195" i="4" s="1"/>
  <c r="AE195" i="4"/>
  <c r="AB195" i="4"/>
  <c r="AI195" i="4"/>
  <c r="AJ195" i="4"/>
  <c r="AK195" i="4"/>
  <c r="AC163" i="4"/>
  <c r="Z163" i="4"/>
  <c r="AD163" i="4"/>
  <c r="AP163" i="4" s="1"/>
  <c r="AV163" i="4" s="1"/>
  <c r="AF163" i="4"/>
  <c r="AG163" i="4"/>
  <c r="AH163" i="4"/>
  <c r="AA121" i="4"/>
  <c r="AM121" i="4" s="1"/>
  <c r="AS121" i="4" s="1"/>
  <c r="AE121" i="4"/>
  <c r="AB121" i="4"/>
  <c r="AI121" i="4"/>
  <c r="AJ121" i="4"/>
  <c r="AK121" i="4"/>
  <c r="AC44" i="4"/>
  <c r="Z44" i="4"/>
  <c r="AD44" i="4"/>
  <c r="AP44" i="4" s="1"/>
  <c r="AV44" i="4" s="1"/>
  <c r="AF44" i="4"/>
  <c r="AG44" i="4"/>
  <c r="AM44" i="4" s="1"/>
  <c r="AS44" i="4" s="1"/>
  <c r="AH44" i="4"/>
  <c r="Z883" i="4"/>
  <c r="AD883" i="4"/>
  <c r="AE883" i="4"/>
  <c r="AQ883" i="4" s="1"/>
  <c r="AW883" i="4" s="1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AO349" i="4" s="1"/>
  <c r="AU349" i="4" s="1"/>
  <c r="Z349" i="4"/>
  <c r="AD349" i="4"/>
  <c r="AP349" i="4" s="1"/>
  <c r="AV349" i="4" s="1"/>
  <c r="AF349" i="4"/>
  <c r="AG349" i="4"/>
  <c r="AH349" i="4"/>
  <c r="AA476" i="4"/>
  <c r="AE476" i="4"/>
  <c r="AB476" i="4"/>
  <c r="AI476" i="4"/>
  <c r="AJ476" i="4"/>
  <c r="AK476" i="4"/>
  <c r="AC315" i="4"/>
  <c r="Z315" i="4"/>
  <c r="AD315" i="4"/>
  <c r="AP315" i="4" s="1"/>
  <c r="AV315" i="4" s="1"/>
  <c r="AF315" i="4"/>
  <c r="AG315" i="4"/>
  <c r="AH315" i="4"/>
  <c r="AA183" i="4"/>
  <c r="AE183" i="4"/>
  <c r="AB183" i="4"/>
  <c r="AI183" i="4"/>
  <c r="AJ183" i="4"/>
  <c r="AK183" i="4"/>
  <c r="AC372" i="4"/>
  <c r="Z372" i="4"/>
  <c r="AL372" i="4" s="1"/>
  <c r="AR372" i="4" s="1"/>
  <c r="AB372" i="4"/>
  <c r="AC244" i="4"/>
  <c r="AO244" i="4" s="1"/>
  <c r="AU244" i="4" s="1"/>
  <c r="Z244" i="4"/>
  <c r="AL244" i="4" s="1"/>
  <c r="AR244" i="4" s="1"/>
  <c r="AB244" i="4"/>
  <c r="AB635" i="4"/>
  <c r="AA635" i="4"/>
  <c r="AC635" i="4"/>
  <c r="Z603" i="4"/>
  <c r="AD603" i="4"/>
  <c r="AE603" i="4"/>
  <c r="E893" i="4"/>
  <c r="I893" i="4" s="1"/>
  <c r="G893" i="4"/>
  <c r="E877" i="4"/>
  <c r="I877" i="4" s="1"/>
  <c r="G877" i="4"/>
  <c r="E637" i="4"/>
  <c r="I637" i="4" s="1"/>
  <c r="G637" i="4"/>
  <c r="E621" i="4"/>
  <c r="I621" i="4" s="1"/>
  <c r="L622" i="2" s="1"/>
  <c r="G621" i="4"/>
  <c r="E693" i="4"/>
  <c r="I693" i="4" s="1"/>
  <c r="G693" i="4"/>
  <c r="G947" i="4"/>
  <c r="D947" i="4"/>
  <c r="H947" i="4" s="1"/>
  <c r="E685" i="4"/>
  <c r="I685" i="4" s="1"/>
  <c r="G685" i="4"/>
  <c r="E653" i="4"/>
  <c r="I653" i="4" s="1"/>
  <c r="G653" i="4"/>
  <c r="E589" i="4"/>
  <c r="I589" i="4" s="1"/>
  <c r="L590" i="2" s="1"/>
  <c r="G589" i="4"/>
  <c r="E709" i="4"/>
  <c r="I709" i="4" s="1"/>
  <c r="G709" i="4"/>
  <c r="G959" i="4"/>
  <c r="D959" i="4"/>
  <c r="H959" i="4" s="1"/>
  <c r="F296" i="4"/>
  <c r="J296" i="4" s="1"/>
  <c r="M297" i="2" s="1"/>
  <c r="E296" i="4"/>
  <c r="I296" i="4" s="1"/>
  <c r="L297" i="2" s="1"/>
  <c r="G509" i="4"/>
  <c r="E509" i="4"/>
  <c r="I509" i="4" s="1"/>
  <c r="L510" i="2" s="1"/>
  <c r="G312" i="4"/>
  <c r="E312" i="4"/>
  <c r="I312" i="4" s="1"/>
  <c r="L313" i="2" s="1"/>
  <c r="AD819" i="4"/>
  <c r="AE755" i="4"/>
  <c r="Z755" i="4"/>
  <c r="AC691" i="4"/>
  <c r="AB691" i="4"/>
  <c r="AA607" i="4"/>
  <c r="AD627" i="4"/>
  <c r="AK349" i="4"/>
  <c r="AI349" i="4"/>
  <c r="AE349" i="4"/>
  <c r="AG476" i="4"/>
  <c r="AD476" i="4"/>
  <c r="AC476" i="4"/>
  <c r="AK315" i="4"/>
  <c r="AI315" i="4"/>
  <c r="AE315" i="4"/>
  <c r="AG183" i="4"/>
  <c r="AD183" i="4"/>
  <c r="AC183" i="4"/>
  <c r="AD372" i="4"/>
  <c r="AA372" i="4"/>
  <c r="AE244" i="4"/>
  <c r="AE635" i="4"/>
  <c r="AQ635" i="4" s="1"/>
  <c r="AW635" i="4" s="1"/>
  <c r="Z635" i="4"/>
  <c r="AC603" i="4"/>
  <c r="AB603" i="4"/>
  <c r="Z439" i="4"/>
  <c r="AN431" i="4"/>
  <c r="AT431" i="4" s="1"/>
  <c r="AO431" i="4"/>
  <c r="AU431" i="4" s="1"/>
  <c r="AB407" i="4"/>
  <c r="AP867" i="4"/>
  <c r="AO803" i="4"/>
  <c r="AU803" i="4" s="1"/>
  <c r="AM739" i="4"/>
  <c r="AN739" i="4"/>
  <c r="AQ675" i="4"/>
  <c r="AW675" i="4" s="1"/>
  <c r="AL675" i="4"/>
  <c r="AR675" i="4" s="1"/>
  <c r="F675" i="4" s="1"/>
  <c r="J675" i="4" s="1"/>
  <c r="AP575" i="4"/>
  <c r="AV575" i="4" s="1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E309" i="4"/>
  <c r="AB309" i="4"/>
  <c r="AI309" i="4"/>
  <c r="AJ309" i="4"/>
  <c r="AK309" i="4"/>
  <c r="AA58" i="4"/>
  <c r="AE58" i="4"/>
  <c r="AB58" i="4"/>
  <c r="AI58" i="4"/>
  <c r="AJ58" i="4"/>
  <c r="AK58" i="4"/>
  <c r="AA452" i="4"/>
  <c r="AE452" i="4"/>
  <c r="AB452" i="4"/>
  <c r="AN452" i="4" s="1"/>
  <c r="AT452" i="4" s="1"/>
  <c r="AG452" i="4"/>
  <c r="AH452" i="4"/>
  <c r="AF452" i="4"/>
  <c r="AA388" i="4"/>
  <c r="AE388" i="4"/>
  <c r="AB388" i="4"/>
  <c r="AG388" i="4"/>
  <c r="AH388" i="4"/>
  <c r="AF388" i="4"/>
  <c r="AA307" i="4"/>
  <c r="AE307" i="4"/>
  <c r="AB307" i="4"/>
  <c r="AG307" i="4"/>
  <c r="AH307" i="4"/>
  <c r="AF307" i="4"/>
  <c r="AA223" i="4"/>
  <c r="AE223" i="4"/>
  <c r="AB223" i="4"/>
  <c r="AG223" i="4"/>
  <c r="AH223" i="4"/>
  <c r="AF223" i="4"/>
  <c r="AL223" i="4" s="1"/>
  <c r="AR223" i="4" s="1"/>
  <c r="AA159" i="4"/>
  <c r="AE159" i="4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O970" i="4" s="1"/>
  <c r="AU970" i="4" s="1"/>
  <c r="AJ970" i="4"/>
  <c r="AK970" i="4"/>
  <c r="AA942" i="4"/>
  <c r="AE942" i="4"/>
  <c r="AD942" i="4"/>
  <c r="AI942" i="4"/>
  <c r="AJ942" i="4"/>
  <c r="AK942" i="4"/>
  <c r="AA539" i="4"/>
  <c r="AE539" i="4"/>
  <c r="AD539" i="4"/>
  <c r="AI539" i="4"/>
  <c r="AH539" i="4"/>
  <c r="AK539" i="4"/>
  <c r="AC366" i="4"/>
  <c r="Z366" i="4"/>
  <c r="AA366" i="4"/>
  <c r="AD366" i="4"/>
  <c r="AI366" i="4"/>
  <c r="AJ366" i="4"/>
  <c r="AK366" i="4"/>
  <c r="AQ366" i="4" s="1"/>
  <c r="AW366" i="4" s="1"/>
  <c r="AC504" i="4"/>
  <c r="AO504" i="4" s="1"/>
  <c r="AU504" i="4" s="1"/>
  <c r="Z504" i="4"/>
  <c r="AD504" i="4"/>
  <c r="AF504" i="4"/>
  <c r="AG504" i="4"/>
  <c r="AH504" i="4"/>
  <c r="AA504" i="4"/>
  <c r="AB504" i="4"/>
  <c r="AJ504" i="4"/>
  <c r="AC472" i="4"/>
  <c r="Z472" i="4"/>
  <c r="AD472" i="4"/>
  <c r="AP472" i="4" s="1"/>
  <c r="AV472" i="4" s="1"/>
  <c r="AF472" i="4"/>
  <c r="AG472" i="4"/>
  <c r="AH472" i="4"/>
  <c r="AA472" i="4"/>
  <c r="AB472" i="4"/>
  <c r="AJ472" i="4"/>
  <c r="AC440" i="4"/>
  <c r="Z440" i="4"/>
  <c r="AD440" i="4"/>
  <c r="AF440" i="4"/>
  <c r="AG440" i="4"/>
  <c r="AH440" i="4"/>
  <c r="AA440" i="4"/>
  <c r="AB440" i="4"/>
  <c r="AN440" i="4" s="1"/>
  <c r="AT440" i="4" s="1"/>
  <c r="AJ440" i="4"/>
  <c r="AC408" i="4"/>
  <c r="AO408" i="4" s="1"/>
  <c r="AU408" i="4" s="1"/>
  <c r="Z408" i="4"/>
  <c r="AD408" i="4"/>
  <c r="AP408" i="4" s="1"/>
  <c r="AV408" i="4" s="1"/>
  <c r="AF408" i="4"/>
  <c r="AG408" i="4"/>
  <c r="AH408" i="4"/>
  <c r="AA408" i="4"/>
  <c r="AB408" i="4"/>
  <c r="AJ408" i="4"/>
  <c r="AC351" i="4"/>
  <c r="AO351" i="4" s="1"/>
  <c r="AU351" i="4" s="1"/>
  <c r="Z351" i="4"/>
  <c r="AD351" i="4"/>
  <c r="AF351" i="4"/>
  <c r="AG351" i="4"/>
  <c r="AH351" i="4"/>
  <c r="AA351" i="4"/>
  <c r="AM351" i="4" s="1"/>
  <c r="AS351" i="4" s="1"/>
  <c r="AB351" i="4"/>
  <c r="AJ351" i="4"/>
  <c r="AC319" i="4"/>
  <c r="Z319" i="4"/>
  <c r="AD319" i="4"/>
  <c r="AF319" i="4"/>
  <c r="AG319" i="4"/>
  <c r="AH319" i="4"/>
  <c r="AN319" i="4" s="1"/>
  <c r="AT319" i="4" s="1"/>
  <c r="AA319" i="4"/>
  <c r="AB319" i="4"/>
  <c r="AJ319" i="4"/>
  <c r="AC287" i="4"/>
  <c r="Z287" i="4"/>
  <c r="AD287" i="4"/>
  <c r="AF287" i="4"/>
  <c r="AG287" i="4"/>
  <c r="AH287" i="4"/>
  <c r="AA287" i="4"/>
  <c r="AB287" i="4"/>
  <c r="AJ287" i="4"/>
  <c r="AC255" i="4"/>
  <c r="Z255" i="4"/>
  <c r="AD255" i="4"/>
  <c r="AF255" i="4"/>
  <c r="AG255" i="4"/>
  <c r="AH255" i="4"/>
  <c r="AA255" i="4"/>
  <c r="AM255" i="4" s="1"/>
  <c r="AS255" i="4" s="1"/>
  <c r="AB255" i="4"/>
  <c r="AJ255" i="4"/>
  <c r="AC211" i="4"/>
  <c r="AO211" i="4" s="1"/>
  <c r="AU211" i="4" s="1"/>
  <c r="Z211" i="4"/>
  <c r="AD211" i="4"/>
  <c r="AF211" i="4"/>
  <c r="AG211" i="4"/>
  <c r="AH211" i="4"/>
  <c r="AA211" i="4"/>
  <c r="AB211" i="4"/>
  <c r="AJ211" i="4"/>
  <c r="AC179" i="4"/>
  <c r="Z179" i="4"/>
  <c r="AD179" i="4"/>
  <c r="AF179" i="4"/>
  <c r="AG179" i="4"/>
  <c r="AH179" i="4"/>
  <c r="AA179" i="4"/>
  <c r="AB179" i="4"/>
  <c r="AJ179" i="4"/>
  <c r="AC137" i="4"/>
  <c r="AO137" i="4" s="1"/>
  <c r="AU137" i="4" s="1"/>
  <c r="Z137" i="4"/>
  <c r="AD137" i="4"/>
  <c r="AF137" i="4"/>
  <c r="AG137" i="4"/>
  <c r="AH137" i="4"/>
  <c r="AA137" i="4"/>
  <c r="AB137" i="4"/>
  <c r="AJ137" i="4"/>
  <c r="AC60" i="4"/>
  <c r="Z60" i="4"/>
  <c r="AD60" i="4"/>
  <c r="AF60" i="4"/>
  <c r="AG60" i="4"/>
  <c r="AH60" i="4"/>
  <c r="AA60" i="4"/>
  <c r="AB60" i="4"/>
  <c r="AN60" i="4" s="1"/>
  <c r="AT60" i="4" s="1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M723" i="4" s="1"/>
  <c r="AS723" i="4" s="1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D412" i="4"/>
  <c r="AG412" i="4"/>
  <c r="AA251" i="4"/>
  <c r="AE251" i="4"/>
  <c r="AB251" i="4"/>
  <c r="AN251" i="4" s="1"/>
  <c r="AT251" i="4" s="1"/>
  <c r="AI251" i="4"/>
  <c r="AJ251" i="4"/>
  <c r="AK251" i="4"/>
  <c r="AC251" i="4"/>
  <c r="AD251" i="4"/>
  <c r="AG251" i="4"/>
  <c r="AA133" i="4"/>
  <c r="AE133" i="4"/>
  <c r="AB133" i="4"/>
  <c r="AN133" i="4" s="1"/>
  <c r="AT133" i="4" s="1"/>
  <c r="AI133" i="4"/>
  <c r="AJ133" i="4"/>
  <c r="AK133" i="4"/>
  <c r="AC133" i="4"/>
  <c r="AD133" i="4"/>
  <c r="AG133" i="4"/>
  <c r="AA364" i="4"/>
  <c r="AE364" i="4"/>
  <c r="AD364" i="4"/>
  <c r="AP364" i="4" s="1"/>
  <c r="AV364" i="4" s="1"/>
  <c r="Z364" i="4"/>
  <c r="AK364" i="4"/>
  <c r="AQ364" i="4" s="1"/>
  <c r="AW364" i="4" s="1"/>
  <c r="Z619" i="4"/>
  <c r="AD619" i="4"/>
  <c r="AE619" i="4"/>
  <c r="AB619" i="4"/>
  <c r="AC619" i="4"/>
  <c r="AI619" i="4"/>
  <c r="Z587" i="4"/>
  <c r="AD587" i="4"/>
  <c r="AE587" i="4"/>
  <c r="AA587" i="4"/>
  <c r="AI587" i="4"/>
  <c r="F821" i="4"/>
  <c r="J821" i="4" s="1"/>
  <c r="D821" i="4"/>
  <c r="H821" i="4" s="1"/>
  <c r="G821" i="4"/>
  <c r="F757" i="4"/>
  <c r="J757" i="4" s="1"/>
  <c r="D757" i="4"/>
  <c r="H757" i="4" s="1"/>
  <c r="G757" i="4"/>
  <c r="F573" i="4"/>
  <c r="J573" i="4" s="1"/>
  <c r="M574" i="2" s="1"/>
  <c r="D573" i="4"/>
  <c r="H573" i="4" s="1"/>
  <c r="K574" i="2" s="1"/>
  <c r="G573" i="4"/>
  <c r="AF439" i="4"/>
  <c r="AG439" i="4"/>
  <c r="AM439" i="4" s="1"/>
  <c r="AS439" i="4" s="1"/>
  <c r="AD439" i="4"/>
  <c r="AB439" i="4"/>
  <c r="AF407" i="4"/>
  <c r="AG407" i="4"/>
  <c r="Z407" i="4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K331" i="2" s="1"/>
  <c r="AM330" i="4"/>
  <c r="AS330" i="4" s="1"/>
  <c r="AL266" i="4"/>
  <c r="AR266" i="4" s="1"/>
  <c r="AM266" i="4"/>
  <c r="AS266" i="4" s="1"/>
  <c r="AM194" i="4"/>
  <c r="AS194" i="4" s="1"/>
  <c r="AM499" i="4"/>
  <c r="AS499" i="4" s="1"/>
  <c r="AM483" i="4"/>
  <c r="AS483" i="4" s="1"/>
  <c r="AM467" i="4"/>
  <c r="AS467" i="4" s="1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AM206" i="4"/>
  <c r="AS206" i="4" s="1"/>
  <c r="AL206" i="4"/>
  <c r="AR206" i="4" s="1"/>
  <c r="F206" i="4" s="1"/>
  <c r="J206" i="4" s="1"/>
  <c r="M207" i="2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F435" i="4" s="1"/>
  <c r="J435" i="4" s="1"/>
  <c r="M436" i="2" s="1"/>
  <c r="AM435" i="4"/>
  <c r="AS435" i="4" s="1"/>
  <c r="AO427" i="4"/>
  <c r="AU427" i="4" s="1"/>
  <c r="AQ427" i="4"/>
  <c r="AW427" i="4" s="1"/>
  <c r="AQ431" i="4"/>
  <c r="AW431" i="4" s="1"/>
  <c r="AQ423" i="4"/>
  <c r="AW423" i="4" s="1"/>
  <c r="AO399" i="4"/>
  <c r="AU399" i="4" s="1"/>
  <c r="AQ8" i="4"/>
  <c r="AW8" i="4" s="1"/>
  <c r="AP7" i="4"/>
  <c r="AV7" i="4" s="1"/>
  <c r="AQ11" i="4"/>
  <c r="AW11" i="4" s="1"/>
  <c r="AP11" i="4"/>
  <c r="AV11" i="4" s="1"/>
  <c r="F861" i="4"/>
  <c r="J861" i="4" s="1"/>
  <c r="D861" i="4"/>
  <c r="H861" i="4" s="1"/>
  <c r="E861" i="4"/>
  <c r="I861" i="4" s="1"/>
  <c r="G861" i="4"/>
  <c r="F789" i="4"/>
  <c r="J789" i="4" s="1"/>
  <c r="D789" i="4"/>
  <c r="H789" i="4" s="1"/>
  <c r="E789" i="4"/>
  <c r="I789" i="4" s="1"/>
  <c r="G789" i="4"/>
  <c r="F725" i="4"/>
  <c r="J725" i="4" s="1"/>
  <c r="D725" i="4"/>
  <c r="H725" i="4" s="1"/>
  <c r="E725" i="4"/>
  <c r="I725" i="4" s="1"/>
  <c r="G725" i="4"/>
  <c r="F669" i="4"/>
  <c r="J669" i="4" s="1"/>
  <c r="D669" i="4"/>
  <c r="H669" i="4" s="1"/>
  <c r="E669" i="4"/>
  <c r="I669" i="4" s="1"/>
  <c r="G669" i="4"/>
  <c r="F605" i="4"/>
  <c r="J605" i="4" s="1"/>
  <c r="M606" i="2" s="1"/>
  <c r="D605" i="4"/>
  <c r="H605" i="4" s="1"/>
  <c r="K606" i="2" s="1"/>
  <c r="E605" i="4"/>
  <c r="I605" i="4" s="1"/>
  <c r="L606" i="2" s="1"/>
  <c r="G605" i="4"/>
  <c r="G967" i="4"/>
  <c r="D967" i="4"/>
  <c r="H967" i="4" s="1"/>
  <c r="F967" i="4"/>
  <c r="J967" i="4" s="1"/>
  <c r="E967" i="4"/>
  <c r="I967" i="4" s="1"/>
  <c r="G931" i="4"/>
  <c r="D931" i="4"/>
  <c r="H931" i="4" s="1"/>
  <c r="F931" i="4"/>
  <c r="J931" i="4" s="1"/>
  <c r="E931" i="4"/>
  <c r="I931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E489" i="4" s="1"/>
  <c r="I489" i="4" s="1"/>
  <c r="L490" i="2" s="1"/>
  <c r="AL473" i="4"/>
  <c r="AR473" i="4" s="1"/>
  <c r="E473" i="4" s="1"/>
  <c r="I473" i="4" s="1"/>
  <c r="L474" i="2" s="1"/>
  <c r="AM11" i="4"/>
  <c r="AS11" i="4" s="1"/>
  <c r="AJ447" i="4"/>
  <c r="AO11" i="4"/>
  <c r="AU11" i="4" s="1"/>
  <c r="G469" i="4"/>
  <c r="D469" i="4"/>
  <c r="H469" i="4" s="1"/>
  <c r="K470" i="2" s="1"/>
  <c r="F469" i="4"/>
  <c r="J469" i="4" s="1"/>
  <c r="M470" i="2" s="1"/>
  <c r="E469" i="4"/>
  <c r="I469" i="4" s="1"/>
  <c r="L470" i="2" s="1"/>
  <c r="G513" i="4"/>
  <c r="D513" i="4"/>
  <c r="H513" i="4" s="1"/>
  <c r="K514" i="2" s="1"/>
  <c r="E513" i="4"/>
  <c r="I513" i="4" s="1"/>
  <c r="L514" i="2" s="1"/>
  <c r="F513" i="4"/>
  <c r="J513" i="4" s="1"/>
  <c r="M514" i="2" s="1"/>
  <c r="F461" i="4"/>
  <c r="J461" i="4" s="1"/>
  <c r="M462" i="2" s="1"/>
  <c r="D461" i="4"/>
  <c r="H461" i="4" s="1"/>
  <c r="K462" i="2" s="1"/>
  <c r="G461" i="4"/>
  <c r="E461" i="4"/>
  <c r="I461" i="4" s="1"/>
  <c r="L462" i="2" s="1"/>
  <c r="AN441" i="4"/>
  <c r="AT441" i="4" s="1"/>
  <c r="AL441" i="4"/>
  <c r="AR441" i="4" s="1"/>
  <c r="D441" i="4" s="1"/>
  <c r="H441" i="4" s="1"/>
  <c r="K442" i="2" s="1"/>
  <c r="AN409" i="4"/>
  <c r="AT409" i="4" s="1"/>
  <c r="AL409" i="4"/>
  <c r="AR409" i="4" s="1"/>
  <c r="D409" i="4" s="1"/>
  <c r="H409" i="4" s="1"/>
  <c r="K410" i="2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F142" i="4" s="1"/>
  <c r="J142" i="4" s="1"/>
  <c r="M143" i="2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G485" i="4"/>
  <c r="D485" i="4"/>
  <c r="H485" i="4" s="1"/>
  <c r="K486" i="2" s="1"/>
  <c r="F485" i="4"/>
  <c r="J485" i="4" s="1"/>
  <c r="M486" i="2" s="1"/>
  <c r="E485" i="4"/>
  <c r="I485" i="4" s="1"/>
  <c r="L486" i="2" s="1"/>
  <c r="F477" i="4"/>
  <c r="J477" i="4" s="1"/>
  <c r="M478" i="2" s="1"/>
  <c r="D477" i="4"/>
  <c r="H477" i="4" s="1"/>
  <c r="K478" i="2" s="1"/>
  <c r="G477" i="4"/>
  <c r="E477" i="4"/>
  <c r="I477" i="4" s="1"/>
  <c r="L478" i="2" s="1"/>
  <c r="D489" i="4"/>
  <c r="H489" i="4" s="1"/>
  <c r="K490" i="2" s="1"/>
  <c r="F473" i="4"/>
  <c r="J473" i="4" s="1"/>
  <c r="M474" i="2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F920" i="4"/>
  <c r="J920" i="4" s="1"/>
  <c r="E920" i="4"/>
  <c r="I920" i="4" s="1"/>
  <c r="D920" i="4"/>
  <c r="H920" i="4" s="1"/>
  <c r="G918" i="4"/>
  <c r="D918" i="4"/>
  <c r="H918" i="4" s="1"/>
  <c r="F918" i="4"/>
  <c r="J918" i="4" s="1"/>
  <c r="E918" i="4"/>
  <c r="I918" i="4" s="1"/>
  <c r="G916" i="4"/>
  <c r="F916" i="4"/>
  <c r="J916" i="4" s="1"/>
  <c r="D916" i="4"/>
  <c r="H916" i="4" s="1"/>
  <c r="E916" i="4"/>
  <c r="I916" i="4" s="1"/>
  <c r="G914" i="4"/>
  <c r="D914" i="4"/>
  <c r="H914" i="4" s="1"/>
  <c r="F914" i="4"/>
  <c r="J914" i="4" s="1"/>
  <c r="E914" i="4"/>
  <c r="I914" i="4" s="1"/>
  <c r="G525" i="4"/>
  <c r="D525" i="4"/>
  <c r="H525" i="4" s="1"/>
  <c r="K526" i="2" s="1"/>
  <c r="F525" i="4"/>
  <c r="J525" i="4" s="1"/>
  <c r="M526" i="2" s="1"/>
  <c r="E525" i="4"/>
  <c r="I525" i="4" s="1"/>
  <c r="L526" i="2" s="1"/>
  <c r="G972" i="4"/>
  <c r="F972" i="4"/>
  <c r="J972" i="4" s="1"/>
  <c r="G948" i="4"/>
  <c r="D948" i="4"/>
  <c r="H948" i="4" s="1"/>
  <c r="F948" i="4"/>
  <c r="J948" i="4" s="1"/>
  <c r="E948" i="4"/>
  <c r="I948" i="4" s="1"/>
  <c r="G380" i="4"/>
  <c r="D380" i="4"/>
  <c r="H380" i="4" s="1"/>
  <c r="K381" i="2" s="1"/>
  <c r="F380" i="4"/>
  <c r="J380" i="4" s="1"/>
  <c r="M381" i="2" s="1"/>
  <c r="E380" i="4"/>
  <c r="I380" i="4" s="1"/>
  <c r="L381" i="2" s="1"/>
  <c r="G266" i="4"/>
  <c r="G178" i="4"/>
  <c r="F178" i="4"/>
  <c r="J178" i="4" s="1"/>
  <c r="M179" i="2" s="1"/>
  <c r="D178" i="4"/>
  <c r="H178" i="4" s="1"/>
  <c r="K179" i="2" s="1"/>
  <c r="E178" i="4"/>
  <c r="I178" i="4" s="1"/>
  <c r="L179" i="2" s="1"/>
  <c r="G162" i="4"/>
  <c r="E162" i="4"/>
  <c r="I162" i="4" s="1"/>
  <c r="L163" i="2" s="1"/>
  <c r="F491" i="4"/>
  <c r="J491" i="4" s="1"/>
  <c r="M492" i="2" s="1"/>
  <c r="E491" i="4"/>
  <c r="I491" i="4" s="1"/>
  <c r="L492" i="2" s="1"/>
  <c r="G491" i="4"/>
  <c r="D491" i="4"/>
  <c r="H491" i="4" s="1"/>
  <c r="K492" i="2" s="1"/>
  <c r="F475" i="4"/>
  <c r="J475" i="4" s="1"/>
  <c r="M476" i="2" s="1"/>
  <c r="E475" i="4"/>
  <c r="I475" i="4" s="1"/>
  <c r="L476" i="2" s="1"/>
  <c r="G475" i="4"/>
  <c r="D475" i="4"/>
  <c r="H475" i="4" s="1"/>
  <c r="K476" i="2" s="1"/>
  <c r="F459" i="4"/>
  <c r="J459" i="4" s="1"/>
  <c r="M460" i="2" s="1"/>
  <c r="E459" i="4"/>
  <c r="I459" i="4" s="1"/>
  <c r="L460" i="2" s="1"/>
  <c r="G459" i="4"/>
  <c r="D459" i="4"/>
  <c r="H459" i="4" s="1"/>
  <c r="K460" i="2" s="1"/>
  <c r="E45" i="4"/>
  <c r="I45" i="4" s="1"/>
  <c r="L46" i="2" s="1"/>
  <c r="D45" i="4"/>
  <c r="H45" i="4" s="1"/>
  <c r="K46" i="2" s="1"/>
  <c r="G45" i="4"/>
  <c r="F45" i="4"/>
  <c r="J45" i="4" s="1"/>
  <c r="M46" i="2" s="1"/>
  <c r="E57" i="4"/>
  <c r="I57" i="4" s="1"/>
  <c r="L58" i="2" s="1"/>
  <c r="D57" i="4"/>
  <c r="H57" i="4" s="1"/>
  <c r="K58" i="2" s="1"/>
  <c r="G57" i="4"/>
  <c r="F57" i="4"/>
  <c r="J57" i="4" s="1"/>
  <c r="M58" i="2" s="1"/>
  <c r="E49" i="4"/>
  <c r="I49" i="4" s="1"/>
  <c r="L50" i="2" s="1"/>
  <c r="D302" i="4"/>
  <c r="H302" i="4" s="1"/>
  <c r="K303" i="2" s="1"/>
  <c r="G302" i="4"/>
  <c r="F302" i="4"/>
  <c r="J302" i="4" s="1"/>
  <c r="M303" i="2" s="1"/>
  <c r="E302" i="4"/>
  <c r="I302" i="4" s="1"/>
  <c r="L303" i="2" s="1"/>
  <c r="D286" i="4"/>
  <c r="H286" i="4" s="1"/>
  <c r="K287" i="2" s="1"/>
  <c r="G286" i="4"/>
  <c r="F286" i="4"/>
  <c r="J286" i="4" s="1"/>
  <c r="M287" i="2" s="1"/>
  <c r="E286" i="4"/>
  <c r="I286" i="4" s="1"/>
  <c r="L287" i="2" s="1"/>
  <c r="G190" i="4"/>
  <c r="F190" i="4"/>
  <c r="J190" i="4" s="1"/>
  <c r="M191" i="2" s="1"/>
  <c r="D190" i="4"/>
  <c r="H190" i="4" s="1"/>
  <c r="K191" i="2" s="1"/>
  <c r="E190" i="4"/>
  <c r="I190" i="4" s="1"/>
  <c r="L191" i="2" s="1"/>
  <c r="F451" i="4"/>
  <c r="J451" i="4" s="1"/>
  <c r="M452" i="2" s="1"/>
  <c r="E451" i="4"/>
  <c r="I451" i="4" s="1"/>
  <c r="L452" i="2" s="1"/>
  <c r="G451" i="4"/>
  <c r="D451" i="4"/>
  <c r="H451" i="4" s="1"/>
  <c r="K452" i="2" s="1"/>
  <c r="G443" i="4"/>
  <c r="D352" i="4"/>
  <c r="H352" i="4" s="1"/>
  <c r="K353" i="2" s="1"/>
  <c r="G352" i="4"/>
  <c r="F352" i="4"/>
  <c r="J352" i="4" s="1"/>
  <c r="M353" i="2" s="1"/>
  <c r="E352" i="4"/>
  <c r="I352" i="4" s="1"/>
  <c r="L353" i="2" s="1"/>
  <c r="G956" i="4"/>
  <c r="D956" i="4"/>
  <c r="H956" i="4" s="1"/>
  <c r="F956" i="4"/>
  <c r="J956" i="4" s="1"/>
  <c r="E956" i="4"/>
  <c r="I956" i="4" s="1"/>
  <c r="G924" i="4"/>
  <c r="D924" i="4"/>
  <c r="H924" i="4" s="1"/>
  <c r="F924" i="4"/>
  <c r="J924" i="4" s="1"/>
  <c r="E924" i="4"/>
  <c r="I924" i="4" s="1"/>
  <c r="G535" i="4"/>
  <c r="F535" i="4"/>
  <c r="J535" i="4" s="1"/>
  <c r="M536" i="2" s="1"/>
  <c r="D535" i="4"/>
  <c r="H535" i="4" s="1"/>
  <c r="K536" i="2" s="1"/>
  <c r="E535" i="4"/>
  <c r="I535" i="4" s="1"/>
  <c r="L536" i="2" s="1"/>
  <c r="G551" i="4"/>
  <c r="F551" i="4"/>
  <c r="J551" i="4" s="1"/>
  <c r="M552" i="2" s="1"/>
  <c r="E551" i="4"/>
  <c r="I551" i="4" s="1"/>
  <c r="L552" i="2" s="1"/>
  <c r="D551" i="4"/>
  <c r="H551" i="4" s="1"/>
  <c r="K552" i="2" s="1"/>
  <c r="F907" i="4"/>
  <c r="J907" i="4" s="1"/>
  <c r="E907" i="4"/>
  <c r="I907" i="4" s="1"/>
  <c r="G907" i="4"/>
  <c r="D907" i="4"/>
  <c r="H907" i="4" s="1"/>
  <c r="E899" i="4"/>
  <c r="I899" i="4" s="1"/>
  <c r="D899" i="4"/>
  <c r="H899" i="4" s="1"/>
  <c r="F891" i="4"/>
  <c r="J891" i="4" s="1"/>
  <c r="E891" i="4"/>
  <c r="I891" i="4" s="1"/>
  <c r="G891" i="4"/>
  <c r="D891" i="4"/>
  <c r="H891" i="4" s="1"/>
  <c r="F875" i="4"/>
  <c r="J875" i="4" s="1"/>
  <c r="E875" i="4"/>
  <c r="I875" i="4" s="1"/>
  <c r="G875" i="4"/>
  <c r="D875" i="4"/>
  <c r="H875" i="4" s="1"/>
  <c r="F867" i="4"/>
  <c r="J867" i="4" s="1"/>
  <c r="E867" i="4"/>
  <c r="I867" i="4" s="1"/>
  <c r="G867" i="4"/>
  <c r="D867" i="4"/>
  <c r="H867" i="4" s="1"/>
  <c r="F859" i="4"/>
  <c r="J859" i="4" s="1"/>
  <c r="E859" i="4"/>
  <c r="I859" i="4" s="1"/>
  <c r="G859" i="4"/>
  <c r="D859" i="4"/>
  <c r="H859" i="4" s="1"/>
  <c r="F843" i="4"/>
  <c r="J843" i="4" s="1"/>
  <c r="E843" i="4"/>
  <c r="I843" i="4" s="1"/>
  <c r="G843" i="4"/>
  <c r="D843" i="4"/>
  <c r="H843" i="4" s="1"/>
  <c r="F827" i="4"/>
  <c r="J827" i="4" s="1"/>
  <c r="E827" i="4"/>
  <c r="I827" i="4" s="1"/>
  <c r="G827" i="4"/>
  <c r="D827" i="4"/>
  <c r="H827" i="4" s="1"/>
  <c r="F811" i="4"/>
  <c r="J811" i="4" s="1"/>
  <c r="E811" i="4"/>
  <c r="I811" i="4" s="1"/>
  <c r="G811" i="4"/>
  <c r="D811" i="4"/>
  <c r="H811" i="4" s="1"/>
  <c r="F803" i="4"/>
  <c r="J803" i="4" s="1"/>
  <c r="E803" i="4"/>
  <c r="I803" i="4" s="1"/>
  <c r="G803" i="4"/>
  <c r="D803" i="4"/>
  <c r="H803" i="4" s="1"/>
  <c r="F795" i="4"/>
  <c r="J795" i="4" s="1"/>
  <c r="E795" i="4"/>
  <c r="I795" i="4" s="1"/>
  <c r="G795" i="4"/>
  <c r="D795" i="4"/>
  <c r="H795" i="4" s="1"/>
  <c r="F779" i="4"/>
  <c r="J779" i="4" s="1"/>
  <c r="E779" i="4"/>
  <c r="I779" i="4" s="1"/>
  <c r="G779" i="4"/>
  <c r="D779" i="4"/>
  <c r="H779" i="4" s="1"/>
  <c r="D771" i="4"/>
  <c r="H771" i="4" s="1"/>
  <c r="F763" i="4"/>
  <c r="J763" i="4" s="1"/>
  <c r="E763" i="4"/>
  <c r="I763" i="4" s="1"/>
  <c r="G763" i="4"/>
  <c r="D763" i="4"/>
  <c r="H763" i="4" s="1"/>
  <c r="F747" i="4"/>
  <c r="J747" i="4" s="1"/>
  <c r="E747" i="4"/>
  <c r="I747" i="4" s="1"/>
  <c r="G747" i="4"/>
  <c r="D747" i="4"/>
  <c r="H747" i="4" s="1"/>
  <c r="F739" i="4"/>
  <c r="J739" i="4" s="1"/>
  <c r="E739" i="4"/>
  <c r="I739" i="4" s="1"/>
  <c r="G739" i="4"/>
  <c r="D739" i="4"/>
  <c r="H739" i="4" s="1"/>
  <c r="F731" i="4"/>
  <c r="J731" i="4" s="1"/>
  <c r="E731" i="4"/>
  <c r="I731" i="4" s="1"/>
  <c r="G731" i="4"/>
  <c r="D731" i="4"/>
  <c r="H731" i="4" s="1"/>
  <c r="F715" i="4"/>
  <c r="J715" i="4" s="1"/>
  <c r="E715" i="4"/>
  <c r="I715" i="4" s="1"/>
  <c r="G715" i="4"/>
  <c r="D715" i="4"/>
  <c r="H715" i="4" s="1"/>
  <c r="E707" i="4"/>
  <c r="I707" i="4" s="1"/>
  <c r="F699" i="4"/>
  <c r="J699" i="4" s="1"/>
  <c r="E699" i="4"/>
  <c r="I699" i="4" s="1"/>
  <c r="G699" i="4"/>
  <c r="D699" i="4"/>
  <c r="H699" i="4" s="1"/>
  <c r="F683" i="4"/>
  <c r="J683" i="4" s="1"/>
  <c r="E683" i="4"/>
  <c r="I683" i="4" s="1"/>
  <c r="G683" i="4"/>
  <c r="D683" i="4"/>
  <c r="H683" i="4" s="1"/>
  <c r="D675" i="4"/>
  <c r="H675" i="4" s="1"/>
  <c r="F667" i="4"/>
  <c r="J667" i="4" s="1"/>
  <c r="E667" i="4"/>
  <c r="I667" i="4" s="1"/>
  <c r="G667" i="4"/>
  <c r="D667" i="4"/>
  <c r="H667" i="4" s="1"/>
  <c r="F651" i="4"/>
  <c r="J651" i="4" s="1"/>
  <c r="E651" i="4"/>
  <c r="I651" i="4" s="1"/>
  <c r="G651" i="4"/>
  <c r="D651" i="4"/>
  <c r="H651" i="4" s="1"/>
  <c r="F639" i="4"/>
  <c r="J639" i="4" s="1"/>
  <c r="E639" i="4"/>
  <c r="I639" i="4" s="1"/>
  <c r="D639" i="4"/>
  <c r="H639" i="4" s="1"/>
  <c r="G639" i="4"/>
  <c r="F623" i="4"/>
  <c r="J623" i="4" s="1"/>
  <c r="M624" i="2" s="1"/>
  <c r="E623" i="4"/>
  <c r="I623" i="4" s="1"/>
  <c r="L624" i="2" s="1"/>
  <c r="D623" i="4"/>
  <c r="H623" i="4" s="1"/>
  <c r="K624" i="2" s="1"/>
  <c r="G623" i="4"/>
  <c r="F591" i="4"/>
  <c r="J591" i="4" s="1"/>
  <c r="M592" i="2" s="1"/>
  <c r="E591" i="4"/>
  <c r="I591" i="4" s="1"/>
  <c r="L592" i="2" s="1"/>
  <c r="D591" i="4"/>
  <c r="H591" i="4" s="1"/>
  <c r="K592" i="2" s="1"/>
  <c r="G591" i="4"/>
  <c r="F575" i="4"/>
  <c r="J575" i="4" s="1"/>
  <c r="M576" i="2" s="1"/>
  <c r="E575" i="4"/>
  <c r="I575" i="4" s="1"/>
  <c r="L576" i="2" s="1"/>
  <c r="D575" i="4"/>
  <c r="H575" i="4" s="1"/>
  <c r="K576" i="2" s="1"/>
  <c r="G575" i="4"/>
  <c r="F559" i="4"/>
  <c r="J559" i="4" s="1"/>
  <c r="M560" i="2" s="1"/>
  <c r="E559" i="4"/>
  <c r="I559" i="4" s="1"/>
  <c r="L560" i="2" s="1"/>
  <c r="D559" i="4"/>
  <c r="H559" i="4" s="1"/>
  <c r="K560" i="2" s="1"/>
  <c r="G559" i="4"/>
  <c r="D987" i="4"/>
  <c r="H987" i="4" s="1"/>
  <c r="E987" i="4"/>
  <c r="I987" i="4" s="1"/>
  <c r="F987" i="4"/>
  <c r="J987" i="4" s="1"/>
  <c r="G987" i="4"/>
  <c r="F647" i="4"/>
  <c r="J647" i="4" s="1"/>
  <c r="E647" i="4"/>
  <c r="I647" i="4" s="1"/>
  <c r="D647" i="4"/>
  <c r="H647" i="4" s="1"/>
  <c r="G647" i="4"/>
  <c r="F595" i="4"/>
  <c r="J595" i="4" s="1"/>
  <c r="M596" i="2" s="1"/>
  <c r="E595" i="4"/>
  <c r="I595" i="4" s="1"/>
  <c r="L596" i="2" s="1"/>
  <c r="G595" i="4"/>
  <c r="D595" i="4"/>
  <c r="H595" i="4" s="1"/>
  <c r="K596" i="2" s="1"/>
  <c r="D282" i="4"/>
  <c r="H282" i="4" s="1"/>
  <c r="K283" i="2" s="1"/>
  <c r="G282" i="4"/>
  <c r="F282" i="4"/>
  <c r="J282" i="4" s="1"/>
  <c r="M283" i="2" s="1"/>
  <c r="E282" i="4"/>
  <c r="I282" i="4" s="1"/>
  <c r="L283" i="2" s="1"/>
  <c r="E250" i="4"/>
  <c r="I250" i="4" s="1"/>
  <c r="L251" i="2" s="1"/>
  <c r="D499" i="4"/>
  <c r="H499" i="4" s="1"/>
  <c r="K500" i="2" s="1"/>
  <c r="F326" i="4"/>
  <c r="J326" i="4" s="1"/>
  <c r="M327" i="2" s="1"/>
  <c r="E326" i="4"/>
  <c r="I326" i="4" s="1"/>
  <c r="L327" i="2" s="1"/>
  <c r="G409" i="4"/>
  <c r="G76" i="4"/>
  <c r="D76" i="4"/>
  <c r="H76" i="4" s="1"/>
  <c r="K77" i="2" s="1"/>
  <c r="F76" i="4"/>
  <c r="J76" i="4" s="1"/>
  <c r="M77" i="2" s="1"/>
  <c r="E76" i="4"/>
  <c r="I76" i="4" s="1"/>
  <c r="L77" i="2" s="1"/>
  <c r="G100" i="4"/>
  <c r="D100" i="4"/>
  <c r="H100" i="4" s="1"/>
  <c r="K101" i="2" s="1"/>
  <c r="F100" i="4"/>
  <c r="J100" i="4" s="1"/>
  <c r="M101" i="2" s="1"/>
  <c r="E100" i="4"/>
  <c r="I100" i="4" s="1"/>
  <c r="L101" i="2" s="1"/>
  <c r="D334" i="4"/>
  <c r="H334" i="4" s="1"/>
  <c r="K335" i="2" s="1"/>
  <c r="G334" i="4"/>
  <c r="F334" i="4"/>
  <c r="J334" i="4" s="1"/>
  <c r="M335" i="2" s="1"/>
  <c r="E334" i="4"/>
  <c r="I334" i="4" s="1"/>
  <c r="L335" i="2" s="1"/>
  <c r="D318" i="4"/>
  <c r="H318" i="4" s="1"/>
  <c r="K319" i="2" s="1"/>
  <c r="G318" i="4"/>
  <c r="F318" i="4"/>
  <c r="J318" i="4" s="1"/>
  <c r="M319" i="2" s="1"/>
  <c r="E318" i="4"/>
  <c r="I318" i="4" s="1"/>
  <c r="L319" i="2" s="1"/>
  <c r="G174" i="4"/>
  <c r="F174" i="4"/>
  <c r="J174" i="4" s="1"/>
  <c r="M175" i="2" s="1"/>
  <c r="D174" i="4"/>
  <c r="H174" i="4" s="1"/>
  <c r="K175" i="2" s="1"/>
  <c r="E174" i="4"/>
  <c r="I174" i="4" s="1"/>
  <c r="L175" i="2" s="1"/>
  <c r="G158" i="4"/>
  <c r="F158" i="4"/>
  <c r="J158" i="4" s="1"/>
  <c r="M159" i="2" s="1"/>
  <c r="D158" i="4"/>
  <c r="H158" i="4" s="1"/>
  <c r="K159" i="2" s="1"/>
  <c r="E158" i="4"/>
  <c r="I158" i="4" s="1"/>
  <c r="L159" i="2" s="1"/>
  <c r="D435" i="4"/>
  <c r="H435" i="4" s="1"/>
  <c r="K436" i="2" s="1"/>
  <c r="G142" i="4"/>
  <c r="G431" i="4"/>
  <c r="G138" i="4"/>
  <c r="F66" i="4"/>
  <c r="J66" i="4" s="1"/>
  <c r="M67" i="2" s="1"/>
  <c r="D997" i="4"/>
  <c r="H997" i="4" s="1"/>
  <c r="E997" i="4"/>
  <c r="I997" i="4" s="1"/>
  <c r="F997" i="4"/>
  <c r="J997" i="4" s="1"/>
  <c r="G997" i="4"/>
  <c r="D989" i="4"/>
  <c r="H989" i="4" s="1"/>
  <c r="E989" i="4"/>
  <c r="I989" i="4" s="1"/>
  <c r="F989" i="4"/>
  <c r="J989" i="4" s="1"/>
  <c r="G989" i="4"/>
  <c r="D977" i="4"/>
  <c r="H977" i="4" s="1"/>
  <c r="E977" i="4"/>
  <c r="I977" i="4" s="1"/>
  <c r="G977" i="4"/>
  <c r="F977" i="4"/>
  <c r="J977" i="4" s="1"/>
  <c r="G996" i="4"/>
  <c r="D996" i="4"/>
  <c r="H996" i="4" s="1"/>
  <c r="F996" i="4"/>
  <c r="J996" i="4" s="1"/>
  <c r="E996" i="4"/>
  <c r="I996" i="4" s="1"/>
  <c r="G988" i="4"/>
  <c r="D988" i="4"/>
  <c r="H988" i="4" s="1"/>
  <c r="F988" i="4"/>
  <c r="J988" i="4" s="1"/>
  <c r="E988" i="4"/>
  <c r="I988" i="4" s="1"/>
  <c r="G980" i="4"/>
  <c r="D980" i="4"/>
  <c r="H980" i="4" s="1"/>
  <c r="F980" i="4"/>
  <c r="J980" i="4" s="1"/>
  <c r="E980" i="4"/>
  <c r="I980" i="4" s="1"/>
  <c r="G553" i="4"/>
  <c r="F553" i="4"/>
  <c r="J553" i="4" s="1"/>
  <c r="M554" i="2" s="1"/>
  <c r="D553" i="4"/>
  <c r="H553" i="4" s="1"/>
  <c r="K554" i="2" s="1"/>
  <c r="E553" i="4"/>
  <c r="I553" i="4" s="1"/>
  <c r="L554" i="2" s="1"/>
  <c r="G521" i="4"/>
  <c r="D521" i="4"/>
  <c r="H521" i="4" s="1"/>
  <c r="K522" i="2" s="1"/>
  <c r="F521" i="4"/>
  <c r="J521" i="4" s="1"/>
  <c r="M522" i="2" s="1"/>
  <c r="E521" i="4"/>
  <c r="I521" i="4" s="1"/>
  <c r="L522" i="2" s="1"/>
  <c r="G555" i="4"/>
  <c r="F555" i="4"/>
  <c r="J555" i="4" s="1"/>
  <c r="M556" i="2" s="1"/>
  <c r="D555" i="4"/>
  <c r="H555" i="4" s="1"/>
  <c r="K556" i="2" s="1"/>
  <c r="E555" i="4"/>
  <c r="I555" i="4" s="1"/>
  <c r="L556" i="2" s="1"/>
  <c r="G246" i="4"/>
  <c r="F246" i="4"/>
  <c r="J246" i="4" s="1"/>
  <c r="M247" i="2" s="1"/>
  <c r="D246" i="4"/>
  <c r="H246" i="4" s="1"/>
  <c r="K247" i="2" s="1"/>
  <c r="E246" i="4"/>
  <c r="I246" i="4" s="1"/>
  <c r="L247" i="2" s="1"/>
  <c r="E797" i="4"/>
  <c r="I797" i="4" s="1"/>
  <c r="F797" i="4"/>
  <c r="J797" i="4" s="1"/>
  <c r="G797" i="4"/>
  <c r="D797" i="4"/>
  <c r="H797" i="4" s="1"/>
  <c r="F375" i="4"/>
  <c r="J375" i="4" s="1"/>
  <c r="M376" i="2" s="1"/>
  <c r="G375" i="4"/>
  <c r="D375" i="4"/>
  <c r="H375" i="4" s="1"/>
  <c r="K376" i="2" s="1"/>
  <c r="E375" i="4"/>
  <c r="I375" i="4" s="1"/>
  <c r="L376" i="2" s="1"/>
  <c r="F367" i="4"/>
  <c r="J367" i="4" s="1"/>
  <c r="M368" i="2" s="1"/>
  <c r="G367" i="4"/>
  <c r="D367" i="4"/>
  <c r="H367" i="4" s="1"/>
  <c r="K368" i="2" s="1"/>
  <c r="E367" i="4"/>
  <c r="I367" i="4" s="1"/>
  <c r="L368" i="2" s="1"/>
  <c r="F359" i="4"/>
  <c r="J359" i="4" s="1"/>
  <c r="M360" i="2" s="1"/>
  <c r="G359" i="4"/>
  <c r="D359" i="4"/>
  <c r="H359" i="4" s="1"/>
  <c r="K360" i="2" s="1"/>
  <c r="E359" i="4"/>
  <c r="I359" i="4" s="1"/>
  <c r="L360" i="2" s="1"/>
  <c r="F239" i="4"/>
  <c r="J239" i="4" s="1"/>
  <c r="M240" i="2" s="1"/>
  <c r="G239" i="4"/>
  <c r="D239" i="4"/>
  <c r="H239" i="4" s="1"/>
  <c r="K240" i="2" s="1"/>
  <c r="E239" i="4"/>
  <c r="I239" i="4" s="1"/>
  <c r="L240" i="2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L523" i="2" s="1"/>
  <c r="F522" i="4"/>
  <c r="J522" i="4" s="1"/>
  <c r="M523" i="2" s="1"/>
  <c r="D522" i="4"/>
  <c r="H522" i="4" s="1"/>
  <c r="K523" i="2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K431" i="2" s="1"/>
  <c r="E430" i="4"/>
  <c r="I430" i="4" s="1"/>
  <c r="L431" i="2" s="1"/>
  <c r="F430" i="4"/>
  <c r="J430" i="4" s="1"/>
  <c r="M431" i="2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K411" i="2" s="1"/>
  <c r="E410" i="4"/>
  <c r="I410" i="4" s="1"/>
  <c r="L411" i="2" s="1"/>
  <c r="G410" i="4"/>
  <c r="F410" i="4"/>
  <c r="J410" i="4" s="1"/>
  <c r="M411" i="2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M346" i="2" s="1"/>
  <c r="E345" i="4"/>
  <c r="I345" i="4" s="1"/>
  <c r="L346" i="2" s="1"/>
  <c r="G345" i="4"/>
  <c r="D345" i="4"/>
  <c r="H345" i="4" s="1"/>
  <c r="K346" i="2" s="1"/>
  <c r="F329" i="4"/>
  <c r="J329" i="4" s="1"/>
  <c r="M330" i="2" s="1"/>
  <c r="E329" i="4"/>
  <c r="I329" i="4" s="1"/>
  <c r="L330" i="2" s="1"/>
  <c r="G329" i="4"/>
  <c r="D329" i="4"/>
  <c r="H329" i="4" s="1"/>
  <c r="K330" i="2" s="1"/>
  <c r="F313" i="4"/>
  <c r="J313" i="4" s="1"/>
  <c r="M314" i="2" s="1"/>
  <c r="E313" i="4"/>
  <c r="I313" i="4" s="1"/>
  <c r="L314" i="2" s="1"/>
  <c r="G313" i="4"/>
  <c r="D313" i="4"/>
  <c r="H313" i="4" s="1"/>
  <c r="K314" i="2" s="1"/>
  <c r="F297" i="4"/>
  <c r="J297" i="4" s="1"/>
  <c r="M298" i="2" s="1"/>
  <c r="E297" i="4"/>
  <c r="I297" i="4" s="1"/>
  <c r="L298" i="2" s="1"/>
  <c r="G297" i="4"/>
  <c r="D297" i="4"/>
  <c r="H297" i="4" s="1"/>
  <c r="K298" i="2" s="1"/>
  <c r="F281" i="4"/>
  <c r="J281" i="4" s="1"/>
  <c r="M282" i="2" s="1"/>
  <c r="E281" i="4"/>
  <c r="I281" i="4" s="1"/>
  <c r="L282" i="2" s="1"/>
  <c r="G281" i="4"/>
  <c r="D281" i="4"/>
  <c r="H281" i="4" s="1"/>
  <c r="K282" i="2" s="1"/>
  <c r="F265" i="4"/>
  <c r="J265" i="4" s="1"/>
  <c r="M266" i="2" s="1"/>
  <c r="E265" i="4"/>
  <c r="I265" i="4" s="1"/>
  <c r="L266" i="2" s="1"/>
  <c r="G265" i="4"/>
  <c r="D265" i="4"/>
  <c r="H265" i="4" s="1"/>
  <c r="K266" i="2" s="1"/>
  <c r="F249" i="4"/>
  <c r="J249" i="4" s="1"/>
  <c r="M250" i="2" s="1"/>
  <c r="E249" i="4"/>
  <c r="I249" i="4" s="1"/>
  <c r="L250" i="2" s="1"/>
  <c r="G249" i="4"/>
  <c r="D249" i="4"/>
  <c r="H249" i="4" s="1"/>
  <c r="K250" i="2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M238" i="2" s="1"/>
  <c r="D237" i="4"/>
  <c r="H237" i="4" s="1"/>
  <c r="K238" i="2" s="1"/>
  <c r="E237" i="4"/>
  <c r="I237" i="4" s="1"/>
  <c r="L238" i="2" s="1"/>
  <c r="F353" i="4"/>
  <c r="J353" i="4" s="1"/>
  <c r="M354" i="2" s="1"/>
  <c r="E353" i="4"/>
  <c r="I353" i="4" s="1"/>
  <c r="L354" i="2" s="1"/>
  <c r="G353" i="4"/>
  <c r="D353" i="4"/>
  <c r="H353" i="4" s="1"/>
  <c r="K354" i="2" s="1"/>
  <c r="F321" i="4"/>
  <c r="J321" i="4" s="1"/>
  <c r="M322" i="2" s="1"/>
  <c r="E321" i="4"/>
  <c r="I321" i="4" s="1"/>
  <c r="L322" i="2" s="1"/>
  <c r="G321" i="4"/>
  <c r="D321" i="4"/>
  <c r="H321" i="4" s="1"/>
  <c r="K322" i="2" s="1"/>
  <c r="F289" i="4"/>
  <c r="J289" i="4" s="1"/>
  <c r="M290" i="2" s="1"/>
  <c r="E289" i="4"/>
  <c r="I289" i="4" s="1"/>
  <c r="L290" i="2" s="1"/>
  <c r="G289" i="4"/>
  <c r="D289" i="4"/>
  <c r="H289" i="4" s="1"/>
  <c r="K290" i="2" s="1"/>
  <c r="F257" i="4"/>
  <c r="J257" i="4" s="1"/>
  <c r="M258" i="2" s="1"/>
  <c r="E257" i="4"/>
  <c r="I257" i="4" s="1"/>
  <c r="L258" i="2" s="1"/>
  <c r="G257" i="4"/>
  <c r="D257" i="4"/>
  <c r="H257" i="4" s="1"/>
  <c r="K258" i="2" s="1"/>
  <c r="F127" i="4"/>
  <c r="J127" i="4" s="1"/>
  <c r="M128" i="2" s="1"/>
  <c r="E127" i="4"/>
  <c r="I127" i="4" s="1"/>
  <c r="L128" i="2" s="1"/>
  <c r="D127" i="4"/>
  <c r="H127" i="4" s="1"/>
  <c r="K128" i="2" s="1"/>
  <c r="G127" i="4"/>
  <c r="D346" i="4"/>
  <c r="H346" i="4" s="1"/>
  <c r="K347" i="2" s="1"/>
  <c r="G346" i="4"/>
  <c r="F346" i="4"/>
  <c r="J346" i="4" s="1"/>
  <c r="M347" i="2" s="1"/>
  <c r="E346" i="4"/>
  <c r="I346" i="4" s="1"/>
  <c r="L347" i="2" s="1"/>
  <c r="D338" i="4"/>
  <c r="H338" i="4" s="1"/>
  <c r="K339" i="2" s="1"/>
  <c r="G338" i="4"/>
  <c r="F338" i="4"/>
  <c r="J338" i="4" s="1"/>
  <c r="M339" i="2" s="1"/>
  <c r="E338" i="4"/>
  <c r="I338" i="4" s="1"/>
  <c r="L339" i="2" s="1"/>
  <c r="G218" i="4"/>
  <c r="F218" i="4"/>
  <c r="J218" i="4" s="1"/>
  <c r="M219" i="2" s="1"/>
  <c r="D218" i="4"/>
  <c r="H218" i="4" s="1"/>
  <c r="K219" i="2" s="1"/>
  <c r="E218" i="4"/>
  <c r="I218" i="4" s="1"/>
  <c r="L219" i="2" s="1"/>
  <c r="F210" i="4"/>
  <c r="J210" i="4" s="1"/>
  <c r="M211" i="2" s="1"/>
  <c r="D140" i="4"/>
  <c r="H140" i="4" s="1"/>
  <c r="K141" i="2" s="1"/>
  <c r="G140" i="4"/>
  <c r="F140" i="4"/>
  <c r="J140" i="4" s="1"/>
  <c r="M141" i="2" s="1"/>
  <c r="E140" i="4"/>
  <c r="I140" i="4" s="1"/>
  <c r="L141" i="2" s="1"/>
  <c r="G230" i="4"/>
  <c r="F230" i="4"/>
  <c r="J230" i="4" s="1"/>
  <c r="M231" i="2" s="1"/>
  <c r="D230" i="4"/>
  <c r="H230" i="4" s="1"/>
  <c r="K231" i="2" s="1"/>
  <c r="E230" i="4"/>
  <c r="I230" i="4" s="1"/>
  <c r="L231" i="2" s="1"/>
  <c r="G214" i="4"/>
  <c r="F214" i="4"/>
  <c r="J214" i="4" s="1"/>
  <c r="M215" i="2" s="1"/>
  <c r="D214" i="4"/>
  <c r="H214" i="4" s="1"/>
  <c r="K215" i="2" s="1"/>
  <c r="E214" i="4"/>
  <c r="I214" i="4" s="1"/>
  <c r="L215" i="2" s="1"/>
  <c r="G102" i="4"/>
  <c r="D102" i="4"/>
  <c r="H102" i="4" s="1"/>
  <c r="K103" i="2" s="1"/>
  <c r="F102" i="4"/>
  <c r="J102" i="4" s="1"/>
  <c r="M103" i="2" s="1"/>
  <c r="E102" i="4"/>
  <c r="I102" i="4" s="1"/>
  <c r="L103" i="2" s="1"/>
  <c r="G90" i="4"/>
  <c r="D90" i="4"/>
  <c r="H90" i="4" s="1"/>
  <c r="K91" i="2" s="1"/>
  <c r="F90" i="4"/>
  <c r="J90" i="4" s="1"/>
  <c r="M91" i="2" s="1"/>
  <c r="E90" i="4"/>
  <c r="I90" i="4" s="1"/>
  <c r="L91" i="2" s="1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K387" i="2" s="1"/>
  <c r="E386" i="4"/>
  <c r="I386" i="4" s="1"/>
  <c r="L387" i="2" s="1"/>
  <c r="G386" i="4"/>
  <c r="F386" i="4"/>
  <c r="J386" i="4" s="1"/>
  <c r="M387" i="2" s="1"/>
  <c r="F226" i="4"/>
  <c r="J226" i="4" s="1"/>
  <c r="M227" i="2" s="1"/>
  <c r="D342" i="4"/>
  <c r="H342" i="4" s="1"/>
  <c r="K343" i="2" s="1"/>
  <c r="G342" i="4"/>
  <c r="F342" i="4"/>
  <c r="J342" i="4" s="1"/>
  <c r="M343" i="2" s="1"/>
  <c r="E342" i="4"/>
  <c r="I342" i="4" s="1"/>
  <c r="L343" i="2" s="1"/>
  <c r="G222" i="4"/>
  <c r="F222" i="4"/>
  <c r="J222" i="4" s="1"/>
  <c r="M223" i="2" s="1"/>
  <c r="D222" i="4"/>
  <c r="H222" i="4" s="1"/>
  <c r="K223" i="2" s="1"/>
  <c r="E222" i="4"/>
  <c r="I222" i="4" s="1"/>
  <c r="L223" i="2" s="1"/>
  <c r="G86" i="4"/>
  <c r="D86" i="4"/>
  <c r="H86" i="4" s="1"/>
  <c r="K87" i="2" s="1"/>
  <c r="F86" i="4"/>
  <c r="J86" i="4" s="1"/>
  <c r="M87" i="2" s="1"/>
  <c r="E86" i="4"/>
  <c r="I86" i="4" s="1"/>
  <c r="L87" i="2" s="1"/>
  <c r="G70" i="4"/>
  <c r="D70" i="4"/>
  <c r="H70" i="4" s="1"/>
  <c r="K71" i="2" s="1"/>
  <c r="F70" i="4"/>
  <c r="J70" i="4" s="1"/>
  <c r="M71" i="2" s="1"/>
  <c r="E70" i="4"/>
  <c r="I70" i="4" s="1"/>
  <c r="L71" i="2" s="1"/>
  <c r="F395" i="4"/>
  <c r="J395" i="4" s="1"/>
  <c r="M396" i="2" s="1"/>
  <c r="E395" i="4"/>
  <c r="I395" i="4" s="1"/>
  <c r="L396" i="2" s="1"/>
  <c r="G395" i="4"/>
  <c r="D395" i="4"/>
  <c r="H395" i="4" s="1"/>
  <c r="K396" i="2" s="1"/>
  <c r="F188" i="4"/>
  <c r="J188" i="4" s="1"/>
  <c r="M189" i="2" s="1"/>
  <c r="G188" i="4"/>
  <c r="D188" i="4"/>
  <c r="H188" i="4" s="1"/>
  <c r="K189" i="2" s="1"/>
  <c r="E188" i="4"/>
  <c r="I188" i="4" s="1"/>
  <c r="L189" i="2" s="1"/>
  <c r="D320" i="4"/>
  <c r="H320" i="4" s="1"/>
  <c r="K321" i="2" s="1"/>
  <c r="G320" i="4"/>
  <c r="F320" i="4"/>
  <c r="J320" i="4" s="1"/>
  <c r="M321" i="2" s="1"/>
  <c r="E320" i="4"/>
  <c r="I320" i="4" s="1"/>
  <c r="L321" i="2" s="1"/>
  <c r="D288" i="4"/>
  <c r="H288" i="4" s="1"/>
  <c r="K289" i="2" s="1"/>
  <c r="G288" i="4"/>
  <c r="F288" i="4"/>
  <c r="J288" i="4" s="1"/>
  <c r="M289" i="2" s="1"/>
  <c r="E288" i="4"/>
  <c r="I288" i="4" s="1"/>
  <c r="L289" i="2" s="1"/>
  <c r="D256" i="4"/>
  <c r="H256" i="4" s="1"/>
  <c r="K257" i="2" s="1"/>
  <c r="G256" i="4"/>
  <c r="F256" i="4"/>
  <c r="J256" i="4" s="1"/>
  <c r="M257" i="2" s="1"/>
  <c r="E256" i="4"/>
  <c r="I256" i="4" s="1"/>
  <c r="L257" i="2" s="1"/>
  <c r="D164" i="4"/>
  <c r="H164" i="4" s="1"/>
  <c r="K165" i="2" s="1"/>
  <c r="F164" i="4"/>
  <c r="J164" i="4" s="1"/>
  <c r="M165" i="2" s="1"/>
  <c r="G164" i="4"/>
  <c r="E164" i="4"/>
  <c r="I164" i="4" s="1"/>
  <c r="L165" i="2" s="1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K912" i="4"/>
  <c r="AQ912" i="4" s="1"/>
  <c r="AW912" i="4" s="1"/>
  <c r="AJ912" i="4"/>
  <c r="AI912" i="4"/>
  <c r="AF912" i="4"/>
  <c r="AH912" i="4"/>
  <c r="AN912" i="4" s="1"/>
  <c r="AT912" i="4" s="1"/>
  <c r="AG908" i="4"/>
  <c r="AK908" i="4"/>
  <c r="AQ908" i="4" s="1"/>
  <c r="AW908" i="4" s="1"/>
  <c r="AJ908" i="4"/>
  <c r="AI908" i="4"/>
  <c r="AO908" i="4" s="1"/>
  <c r="AU908" i="4" s="1"/>
  <c r="AF908" i="4"/>
  <c r="AH908" i="4"/>
  <c r="AG904" i="4"/>
  <c r="AK904" i="4"/>
  <c r="AJ904" i="4"/>
  <c r="AI904" i="4"/>
  <c r="AF904" i="4"/>
  <c r="AH904" i="4"/>
  <c r="AN904" i="4" s="1"/>
  <c r="AT904" i="4" s="1"/>
  <c r="AG900" i="4"/>
  <c r="AK900" i="4"/>
  <c r="AJ900" i="4"/>
  <c r="AI900" i="4"/>
  <c r="AO900" i="4" s="1"/>
  <c r="AU900" i="4" s="1"/>
  <c r="AF900" i="4"/>
  <c r="AH900" i="4"/>
  <c r="AN900" i="4" s="1"/>
  <c r="AT900" i="4" s="1"/>
  <c r="AG896" i="4"/>
  <c r="AK896" i="4"/>
  <c r="AQ896" i="4" s="1"/>
  <c r="AW896" i="4" s="1"/>
  <c r="AJ896" i="4"/>
  <c r="AI896" i="4"/>
  <c r="AF896" i="4"/>
  <c r="AH896" i="4"/>
  <c r="AN896" i="4" s="1"/>
  <c r="AT896" i="4" s="1"/>
  <c r="AG892" i="4"/>
  <c r="AK892" i="4"/>
  <c r="AQ892" i="4" s="1"/>
  <c r="AW892" i="4" s="1"/>
  <c r="AJ892" i="4"/>
  <c r="AI892" i="4"/>
  <c r="AO892" i="4" s="1"/>
  <c r="AU892" i="4" s="1"/>
  <c r="AF892" i="4"/>
  <c r="AH892" i="4"/>
  <c r="AG888" i="4"/>
  <c r="AK888" i="4"/>
  <c r="AQ888" i="4" s="1"/>
  <c r="AW888" i="4" s="1"/>
  <c r="AJ888" i="4"/>
  <c r="AI888" i="4"/>
  <c r="AF888" i="4"/>
  <c r="AH888" i="4"/>
  <c r="AN888" i="4" s="1"/>
  <c r="AT888" i="4" s="1"/>
  <c r="AG884" i="4"/>
  <c r="AK884" i="4"/>
  <c r="AJ884" i="4"/>
  <c r="AI884" i="4"/>
  <c r="AO884" i="4" s="1"/>
  <c r="AU884" i="4" s="1"/>
  <c r="AF884" i="4"/>
  <c r="AH884" i="4"/>
  <c r="AN884" i="4" s="1"/>
  <c r="AT884" i="4" s="1"/>
  <c r="AG880" i="4"/>
  <c r="AK880" i="4"/>
  <c r="AQ880" i="4" s="1"/>
  <c r="AW880" i="4" s="1"/>
  <c r="AJ880" i="4"/>
  <c r="AI880" i="4"/>
  <c r="AF880" i="4"/>
  <c r="AH880" i="4"/>
  <c r="AN880" i="4" s="1"/>
  <c r="AT880" i="4" s="1"/>
  <c r="AG876" i="4"/>
  <c r="AK876" i="4"/>
  <c r="AQ876" i="4" s="1"/>
  <c r="AW876" i="4" s="1"/>
  <c r="AJ876" i="4"/>
  <c r="AI876" i="4"/>
  <c r="AO876" i="4" s="1"/>
  <c r="AU876" i="4" s="1"/>
  <c r="AF876" i="4"/>
  <c r="AH876" i="4"/>
  <c r="AG872" i="4"/>
  <c r="AK872" i="4"/>
  <c r="AQ872" i="4" s="1"/>
  <c r="AW872" i="4" s="1"/>
  <c r="AJ872" i="4"/>
  <c r="AI872" i="4"/>
  <c r="AF872" i="4"/>
  <c r="AH872" i="4"/>
  <c r="AN872" i="4" s="1"/>
  <c r="AT872" i="4" s="1"/>
  <c r="AG868" i="4"/>
  <c r="AK868" i="4"/>
  <c r="AJ868" i="4"/>
  <c r="AI868" i="4"/>
  <c r="AO868" i="4" s="1"/>
  <c r="AU868" i="4" s="1"/>
  <c r="AF868" i="4"/>
  <c r="AH868" i="4"/>
  <c r="AN868" i="4" s="1"/>
  <c r="AT868" i="4" s="1"/>
  <c r="AG864" i="4"/>
  <c r="AK864" i="4"/>
  <c r="AQ864" i="4" s="1"/>
  <c r="AW864" i="4" s="1"/>
  <c r="AJ864" i="4"/>
  <c r="AI864" i="4"/>
  <c r="AF864" i="4"/>
  <c r="AL864" i="4" s="1"/>
  <c r="AR864" i="4" s="1"/>
  <c r="AH864" i="4"/>
  <c r="AN864" i="4" s="1"/>
  <c r="AT864" i="4" s="1"/>
  <c r="AG860" i="4"/>
  <c r="AK860" i="4"/>
  <c r="AQ860" i="4" s="1"/>
  <c r="AW860" i="4" s="1"/>
  <c r="AJ860" i="4"/>
  <c r="AI860" i="4"/>
  <c r="AO860" i="4" s="1"/>
  <c r="AU860" i="4" s="1"/>
  <c r="AF860" i="4"/>
  <c r="AH860" i="4"/>
  <c r="AG856" i="4"/>
  <c r="AK856" i="4"/>
  <c r="AQ856" i="4" s="1"/>
  <c r="AW856" i="4" s="1"/>
  <c r="AJ856" i="4"/>
  <c r="AI856" i="4"/>
  <c r="AF856" i="4"/>
  <c r="AH856" i="4"/>
  <c r="AN856" i="4" s="1"/>
  <c r="AT856" i="4" s="1"/>
  <c r="AG852" i="4"/>
  <c r="AK852" i="4"/>
  <c r="AJ852" i="4"/>
  <c r="AI852" i="4"/>
  <c r="AO852" i="4" s="1"/>
  <c r="AU852" i="4" s="1"/>
  <c r="AF852" i="4"/>
  <c r="AH852" i="4"/>
  <c r="AN852" i="4" s="1"/>
  <c r="AT852" i="4" s="1"/>
  <c r="AG848" i="4"/>
  <c r="AK848" i="4"/>
  <c r="AQ848" i="4" s="1"/>
  <c r="AW848" i="4" s="1"/>
  <c r="AJ848" i="4"/>
  <c r="AI848" i="4"/>
  <c r="AF848" i="4"/>
  <c r="AH848" i="4"/>
  <c r="AN848" i="4" s="1"/>
  <c r="AT848" i="4" s="1"/>
  <c r="AG844" i="4"/>
  <c r="AK844" i="4"/>
  <c r="AQ844" i="4" s="1"/>
  <c r="AW844" i="4" s="1"/>
  <c r="AJ844" i="4"/>
  <c r="AI844" i="4"/>
  <c r="AO844" i="4" s="1"/>
  <c r="AU844" i="4" s="1"/>
  <c r="AF844" i="4"/>
  <c r="AH844" i="4"/>
  <c r="AG840" i="4"/>
  <c r="AK840" i="4"/>
  <c r="AQ840" i="4" s="1"/>
  <c r="AW840" i="4" s="1"/>
  <c r="AJ840" i="4"/>
  <c r="AI840" i="4"/>
  <c r="AF840" i="4"/>
  <c r="AL840" i="4" s="1"/>
  <c r="AR840" i="4" s="1"/>
  <c r="AH840" i="4"/>
  <c r="AN840" i="4" s="1"/>
  <c r="AT840" i="4" s="1"/>
  <c r="AG836" i="4"/>
  <c r="AK836" i="4"/>
  <c r="AJ836" i="4"/>
  <c r="AI836" i="4"/>
  <c r="AO836" i="4" s="1"/>
  <c r="AU836" i="4" s="1"/>
  <c r="AF836" i="4"/>
  <c r="AH836" i="4"/>
  <c r="AN836" i="4" s="1"/>
  <c r="AT836" i="4" s="1"/>
  <c r="AG832" i="4"/>
  <c r="AK832" i="4"/>
  <c r="AQ832" i="4" s="1"/>
  <c r="AW832" i="4" s="1"/>
  <c r="AJ832" i="4"/>
  <c r="AI832" i="4"/>
  <c r="AO832" i="4" s="1"/>
  <c r="AU832" i="4" s="1"/>
  <c r="AF832" i="4"/>
  <c r="AL832" i="4" s="1"/>
  <c r="AR832" i="4" s="1"/>
  <c r="AH832" i="4"/>
  <c r="AN832" i="4" s="1"/>
  <c r="AT832" i="4" s="1"/>
  <c r="AG828" i="4"/>
  <c r="AK828" i="4"/>
  <c r="AQ828" i="4" s="1"/>
  <c r="AW828" i="4" s="1"/>
  <c r="AJ828" i="4"/>
  <c r="AI828" i="4"/>
  <c r="AO828" i="4" s="1"/>
  <c r="AU828" i="4" s="1"/>
  <c r="AF828" i="4"/>
  <c r="AH828" i="4"/>
  <c r="AG824" i="4"/>
  <c r="AK824" i="4"/>
  <c r="AQ824" i="4" s="1"/>
  <c r="AW824" i="4" s="1"/>
  <c r="AJ824" i="4"/>
  <c r="AI824" i="4"/>
  <c r="AF824" i="4"/>
  <c r="AH824" i="4"/>
  <c r="AN824" i="4" s="1"/>
  <c r="AT824" i="4" s="1"/>
  <c r="AG820" i="4"/>
  <c r="AK820" i="4"/>
  <c r="AJ820" i="4"/>
  <c r="AI820" i="4"/>
  <c r="AO820" i="4" s="1"/>
  <c r="AU820" i="4" s="1"/>
  <c r="AF820" i="4"/>
  <c r="AH820" i="4"/>
  <c r="AN820" i="4" s="1"/>
  <c r="AT820" i="4" s="1"/>
  <c r="AG816" i="4"/>
  <c r="AK816" i="4"/>
  <c r="AQ816" i="4" s="1"/>
  <c r="AW816" i="4" s="1"/>
  <c r="AJ816" i="4"/>
  <c r="AI816" i="4"/>
  <c r="AO816" i="4" s="1"/>
  <c r="AU816" i="4" s="1"/>
  <c r="AF816" i="4"/>
  <c r="AL816" i="4" s="1"/>
  <c r="AR816" i="4" s="1"/>
  <c r="AH816" i="4"/>
  <c r="AN816" i="4" s="1"/>
  <c r="AT816" i="4" s="1"/>
  <c r="AG812" i="4"/>
  <c r="AK812" i="4"/>
  <c r="AQ812" i="4" s="1"/>
  <c r="AW812" i="4" s="1"/>
  <c r="AJ812" i="4"/>
  <c r="AI812" i="4"/>
  <c r="AO812" i="4" s="1"/>
  <c r="AU812" i="4" s="1"/>
  <c r="AF812" i="4"/>
  <c r="AH812" i="4"/>
  <c r="AG808" i="4"/>
  <c r="AK808" i="4"/>
  <c r="AQ808" i="4" s="1"/>
  <c r="AW808" i="4" s="1"/>
  <c r="AJ808" i="4"/>
  <c r="AI808" i="4"/>
  <c r="AF808" i="4"/>
  <c r="AH808" i="4"/>
  <c r="AN808" i="4" s="1"/>
  <c r="AT808" i="4" s="1"/>
  <c r="AG804" i="4"/>
  <c r="AK804" i="4"/>
  <c r="AJ804" i="4"/>
  <c r="AI804" i="4"/>
  <c r="AO804" i="4" s="1"/>
  <c r="AU804" i="4" s="1"/>
  <c r="AF804" i="4"/>
  <c r="AH804" i="4"/>
  <c r="AN804" i="4" s="1"/>
  <c r="AT804" i="4" s="1"/>
  <c r="AG800" i="4"/>
  <c r="AK800" i="4"/>
  <c r="AQ800" i="4" s="1"/>
  <c r="AW800" i="4" s="1"/>
  <c r="AJ800" i="4"/>
  <c r="AI800" i="4"/>
  <c r="AO800" i="4" s="1"/>
  <c r="AU800" i="4" s="1"/>
  <c r="AF800" i="4"/>
  <c r="AH800" i="4"/>
  <c r="AG796" i="4"/>
  <c r="AK796" i="4"/>
  <c r="AQ796" i="4" s="1"/>
  <c r="AW796" i="4" s="1"/>
  <c r="AJ796" i="4"/>
  <c r="AI796" i="4"/>
  <c r="AO796" i="4" s="1"/>
  <c r="AU796" i="4" s="1"/>
  <c r="AF796" i="4"/>
  <c r="AH796" i="4"/>
  <c r="AG792" i="4"/>
  <c r="AK792" i="4"/>
  <c r="AQ792" i="4" s="1"/>
  <c r="AW792" i="4" s="1"/>
  <c r="AJ792" i="4"/>
  <c r="AI792" i="4"/>
  <c r="AF792" i="4"/>
  <c r="AL792" i="4" s="1"/>
  <c r="AR792" i="4" s="1"/>
  <c r="AH792" i="4"/>
  <c r="AN792" i="4" s="1"/>
  <c r="AT792" i="4" s="1"/>
  <c r="AG788" i="4"/>
  <c r="AK788" i="4"/>
  <c r="AJ788" i="4"/>
  <c r="AI788" i="4"/>
  <c r="AO788" i="4" s="1"/>
  <c r="AU788" i="4" s="1"/>
  <c r="AF788" i="4"/>
  <c r="AH788" i="4"/>
  <c r="AN788" i="4" s="1"/>
  <c r="AT788" i="4" s="1"/>
  <c r="AG784" i="4"/>
  <c r="AK784" i="4"/>
  <c r="AQ784" i="4" s="1"/>
  <c r="AW784" i="4" s="1"/>
  <c r="AJ784" i="4"/>
  <c r="AI784" i="4"/>
  <c r="AO784" i="4" s="1"/>
  <c r="AU784" i="4" s="1"/>
  <c r="AF784" i="4"/>
  <c r="AH784" i="4"/>
  <c r="AN784" i="4" s="1"/>
  <c r="AT784" i="4" s="1"/>
  <c r="AG780" i="4"/>
  <c r="AK780" i="4"/>
  <c r="AQ780" i="4" s="1"/>
  <c r="AW780" i="4" s="1"/>
  <c r="AJ780" i="4"/>
  <c r="AI780" i="4"/>
  <c r="AO780" i="4" s="1"/>
  <c r="AU780" i="4" s="1"/>
  <c r="AF780" i="4"/>
  <c r="AH780" i="4"/>
  <c r="AG776" i="4"/>
  <c r="AK776" i="4"/>
  <c r="AQ776" i="4" s="1"/>
  <c r="AW776" i="4" s="1"/>
  <c r="AJ776" i="4"/>
  <c r="AI776" i="4"/>
  <c r="AF776" i="4"/>
  <c r="AL776" i="4" s="1"/>
  <c r="AR776" i="4" s="1"/>
  <c r="AH776" i="4"/>
  <c r="AN776" i="4" s="1"/>
  <c r="AT776" i="4" s="1"/>
  <c r="AG772" i="4"/>
  <c r="AK772" i="4"/>
  <c r="AJ772" i="4"/>
  <c r="AI772" i="4"/>
  <c r="AO772" i="4" s="1"/>
  <c r="AU772" i="4" s="1"/>
  <c r="AF772" i="4"/>
  <c r="AH772" i="4"/>
  <c r="AN772" i="4" s="1"/>
  <c r="AT772" i="4" s="1"/>
  <c r="AG768" i="4"/>
  <c r="AK768" i="4"/>
  <c r="AQ768" i="4" s="1"/>
  <c r="AW768" i="4" s="1"/>
  <c r="AJ768" i="4"/>
  <c r="AI768" i="4"/>
  <c r="AO768" i="4" s="1"/>
  <c r="AU768" i="4" s="1"/>
  <c r="AF768" i="4"/>
  <c r="AL768" i="4" s="1"/>
  <c r="AR768" i="4" s="1"/>
  <c r="AH768" i="4"/>
  <c r="AG764" i="4"/>
  <c r="AK764" i="4"/>
  <c r="AQ764" i="4" s="1"/>
  <c r="AW764" i="4" s="1"/>
  <c r="AJ764" i="4"/>
  <c r="AI764" i="4"/>
  <c r="AO764" i="4" s="1"/>
  <c r="AU764" i="4" s="1"/>
  <c r="AF764" i="4"/>
  <c r="AH764" i="4"/>
  <c r="AG760" i="4"/>
  <c r="AK760" i="4"/>
  <c r="AQ760" i="4" s="1"/>
  <c r="AW760" i="4" s="1"/>
  <c r="AJ760" i="4"/>
  <c r="AI760" i="4"/>
  <c r="AF760" i="4"/>
  <c r="AH760" i="4"/>
  <c r="AN760" i="4" s="1"/>
  <c r="AT760" i="4" s="1"/>
  <c r="AG756" i="4"/>
  <c r="AK756" i="4"/>
  <c r="AJ756" i="4"/>
  <c r="AI756" i="4"/>
  <c r="AO756" i="4" s="1"/>
  <c r="AU756" i="4" s="1"/>
  <c r="AF756" i="4"/>
  <c r="AH756" i="4"/>
  <c r="AN756" i="4" s="1"/>
  <c r="AT756" i="4" s="1"/>
  <c r="AG752" i="4"/>
  <c r="AK752" i="4"/>
  <c r="AQ752" i="4" s="1"/>
  <c r="AW752" i="4" s="1"/>
  <c r="AJ752" i="4"/>
  <c r="AI752" i="4"/>
  <c r="AO752" i="4" s="1"/>
  <c r="AU752" i="4" s="1"/>
  <c r="AF752" i="4"/>
  <c r="AL752" i="4" s="1"/>
  <c r="AR752" i="4" s="1"/>
  <c r="AH752" i="4"/>
  <c r="AN752" i="4" s="1"/>
  <c r="AT752" i="4" s="1"/>
  <c r="AG748" i="4"/>
  <c r="AK748" i="4"/>
  <c r="AJ748" i="4"/>
  <c r="AI748" i="4"/>
  <c r="AO748" i="4" s="1"/>
  <c r="AU748" i="4" s="1"/>
  <c r="AF748" i="4"/>
  <c r="AH748" i="4"/>
  <c r="AG744" i="4"/>
  <c r="AK744" i="4"/>
  <c r="AQ744" i="4" s="1"/>
  <c r="AW744" i="4" s="1"/>
  <c r="AJ744" i="4"/>
  <c r="AI744" i="4"/>
  <c r="AF744" i="4"/>
  <c r="AH744" i="4"/>
  <c r="AN744" i="4" s="1"/>
  <c r="AT744" i="4" s="1"/>
  <c r="AG740" i="4"/>
  <c r="AK740" i="4"/>
  <c r="AJ740" i="4"/>
  <c r="AI740" i="4"/>
  <c r="AO740" i="4" s="1"/>
  <c r="AU740" i="4" s="1"/>
  <c r="AF740" i="4"/>
  <c r="AH740" i="4"/>
  <c r="AN740" i="4" s="1"/>
  <c r="AT740" i="4" s="1"/>
  <c r="AG736" i="4"/>
  <c r="AK736" i="4"/>
  <c r="AQ736" i="4" s="1"/>
  <c r="AW736" i="4" s="1"/>
  <c r="AJ736" i="4"/>
  <c r="AI736" i="4"/>
  <c r="AO736" i="4" s="1"/>
  <c r="AU736" i="4" s="1"/>
  <c r="AF736" i="4"/>
  <c r="AH736" i="4"/>
  <c r="AN736" i="4" s="1"/>
  <c r="AT736" i="4" s="1"/>
  <c r="AG732" i="4"/>
  <c r="AK732" i="4"/>
  <c r="AJ732" i="4"/>
  <c r="AI732" i="4"/>
  <c r="AO732" i="4" s="1"/>
  <c r="AU732" i="4" s="1"/>
  <c r="AF732" i="4"/>
  <c r="AH732" i="4"/>
  <c r="AG728" i="4"/>
  <c r="AK728" i="4"/>
  <c r="AQ728" i="4" s="1"/>
  <c r="AW728" i="4" s="1"/>
  <c r="AJ728" i="4"/>
  <c r="AI728" i="4"/>
  <c r="AF728" i="4"/>
  <c r="AL728" i="4" s="1"/>
  <c r="AR728" i="4" s="1"/>
  <c r="AH728" i="4"/>
  <c r="AN728" i="4" s="1"/>
  <c r="AT728" i="4" s="1"/>
  <c r="AG724" i="4"/>
  <c r="AK724" i="4"/>
  <c r="AJ724" i="4"/>
  <c r="AI724" i="4"/>
  <c r="AO724" i="4" s="1"/>
  <c r="AU724" i="4" s="1"/>
  <c r="AF724" i="4"/>
  <c r="AH724" i="4"/>
  <c r="AN724" i="4" s="1"/>
  <c r="AT724" i="4" s="1"/>
  <c r="AG720" i="4"/>
  <c r="AK720" i="4"/>
  <c r="AQ720" i="4" s="1"/>
  <c r="AW720" i="4" s="1"/>
  <c r="AJ720" i="4"/>
  <c r="AI720" i="4"/>
  <c r="AO720" i="4" s="1"/>
  <c r="AU720" i="4" s="1"/>
  <c r="AF720" i="4"/>
  <c r="AH720" i="4"/>
  <c r="AN720" i="4" s="1"/>
  <c r="AT720" i="4" s="1"/>
  <c r="AG716" i="4"/>
  <c r="AK716" i="4"/>
  <c r="AJ716" i="4"/>
  <c r="AI716" i="4"/>
  <c r="AO716" i="4" s="1"/>
  <c r="AU716" i="4" s="1"/>
  <c r="AF716" i="4"/>
  <c r="AH716" i="4"/>
  <c r="AG712" i="4"/>
  <c r="AK712" i="4"/>
  <c r="AQ712" i="4" s="1"/>
  <c r="AW712" i="4" s="1"/>
  <c r="AJ712" i="4"/>
  <c r="AI712" i="4"/>
  <c r="AF712" i="4"/>
  <c r="AL712" i="4" s="1"/>
  <c r="AR712" i="4" s="1"/>
  <c r="AH712" i="4"/>
  <c r="AN712" i="4" s="1"/>
  <c r="AT712" i="4" s="1"/>
  <c r="AG708" i="4"/>
  <c r="AK708" i="4"/>
  <c r="AJ708" i="4"/>
  <c r="AI708" i="4"/>
  <c r="AO708" i="4" s="1"/>
  <c r="AU708" i="4" s="1"/>
  <c r="AF708" i="4"/>
  <c r="AH708" i="4"/>
  <c r="AN708" i="4" s="1"/>
  <c r="AT708" i="4" s="1"/>
  <c r="AG704" i="4"/>
  <c r="AK704" i="4"/>
  <c r="AQ704" i="4" s="1"/>
  <c r="AW704" i="4" s="1"/>
  <c r="AJ704" i="4"/>
  <c r="AI704" i="4"/>
  <c r="AO704" i="4" s="1"/>
  <c r="AU704" i="4" s="1"/>
  <c r="AF704" i="4"/>
  <c r="AL704" i="4" s="1"/>
  <c r="AR704" i="4" s="1"/>
  <c r="AH704" i="4"/>
  <c r="AN704" i="4" s="1"/>
  <c r="AT704" i="4" s="1"/>
  <c r="AG700" i="4"/>
  <c r="AK700" i="4"/>
  <c r="AJ700" i="4"/>
  <c r="AP700" i="4" s="1"/>
  <c r="AV700" i="4" s="1"/>
  <c r="AI700" i="4"/>
  <c r="AO700" i="4" s="1"/>
  <c r="AU700" i="4" s="1"/>
  <c r="AF700" i="4"/>
  <c r="AH700" i="4"/>
  <c r="AN700" i="4" s="1"/>
  <c r="AT700" i="4" s="1"/>
  <c r="AG696" i="4"/>
  <c r="AK696" i="4"/>
  <c r="AQ696" i="4" s="1"/>
  <c r="AW696" i="4" s="1"/>
  <c r="AJ696" i="4"/>
  <c r="AI696" i="4"/>
  <c r="AF696" i="4"/>
  <c r="AH696" i="4"/>
  <c r="AN696" i="4" s="1"/>
  <c r="AT696" i="4" s="1"/>
  <c r="AG692" i="4"/>
  <c r="AK692" i="4"/>
  <c r="AJ692" i="4"/>
  <c r="AP692" i="4" s="1"/>
  <c r="AV692" i="4" s="1"/>
  <c r="AI692" i="4"/>
  <c r="AO692" i="4" s="1"/>
  <c r="AU692" i="4" s="1"/>
  <c r="AF692" i="4"/>
  <c r="AH692" i="4"/>
  <c r="AG688" i="4"/>
  <c r="AK688" i="4"/>
  <c r="AQ688" i="4" s="1"/>
  <c r="AW688" i="4" s="1"/>
  <c r="AJ688" i="4"/>
  <c r="AI688" i="4"/>
  <c r="AO688" i="4" s="1"/>
  <c r="AU688" i="4" s="1"/>
  <c r="AF688" i="4"/>
  <c r="AL688" i="4" s="1"/>
  <c r="AR688" i="4" s="1"/>
  <c r="AH688" i="4"/>
  <c r="AG684" i="4"/>
  <c r="AK684" i="4"/>
  <c r="AJ684" i="4"/>
  <c r="AP684" i="4" s="1"/>
  <c r="AV684" i="4" s="1"/>
  <c r="AI684" i="4"/>
  <c r="AO684" i="4" s="1"/>
  <c r="AU684" i="4" s="1"/>
  <c r="AF684" i="4"/>
  <c r="AH684" i="4"/>
  <c r="AN684" i="4" s="1"/>
  <c r="AT684" i="4" s="1"/>
  <c r="AG680" i="4"/>
  <c r="AK680" i="4"/>
  <c r="AQ680" i="4" s="1"/>
  <c r="AW680" i="4" s="1"/>
  <c r="AJ680" i="4"/>
  <c r="AI680" i="4"/>
  <c r="AF680" i="4"/>
  <c r="AH680" i="4"/>
  <c r="AN680" i="4" s="1"/>
  <c r="AT680" i="4" s="1"/>
  <c r="AG676" i="4"/>
  <c r="AK676" i="4"/>
  <c r="AJ676" i="4"/>
  <c r="AP676" i="4" s="1"/>
  <c r="AV676" i="4" s="1"/>
  <c r="AI676" i="4"/>
  <c r="AO676" i="4" s="1"/>
  <c r="AU676" i="4" s="1"/>
  <c r="AF676" i="4"/>
  <c r="AH676" i="4"/>
  <c r="AG672" i="4"/>
  <c r="AK672" i="4"/>
  <c r="AQ672" i="4" s="1"/>
  <c r="AW672" i="4" s="1"/>
  <c r="AJ672" i="4"/>
  <c r="AI672" i="4"/>
  <c r="AO672" i="4" s="1"/>
  <c r="AU672" i="4" s="1"/>
  <c r="AF672" i="4"/>
  <c r="AH672" i="4"/>
  <c r="AN672" i="4" s="1"/>
  <c r="AT672" i="4" s="1"/>
  <c r="AG668" i="4"/>
  <c r="AK668" i="4"/>
  <c r="AJ668" i="4"/>
  <c r="AP668" i="4" s="1"/>
  <c r="AV668" i="4" s="1"/>
  <c r="AI668" i="4"/>
  <c r="AO668" i="4" s="1"/>
  <c r="AU668" i="4" s="1"/>
  <c r="AF668" i="4"/>
  <c r="AH668" i="4"/>
  <c r="AN668" i="4" s="1"/>
  <c r="AT668" i="4" s="1"/>
  <c r="AG664" i="4"/>
  <c r="AK664" i="4"/>
  <c r="AQ664" i="4" s="1"/>
  <c r="AW664" i="4" s="1"/>
  <c r="AJ664" i="4"/>
  <c r="AI664" i="4"/>
  <c r="AF664" i="4"/>
  <c r="AL664" i="4" s="1"/>
  <c r="AR664" i="4" s="1"/>
  <c r="AH664" i="4"/>
  <c r="AN664" i="4" s="1"/>
  <c r="AT664" i="4" s="1"/>
  <c r="AG660" i="4"/>
  <c r="AK660" i="4"/>
  <c r="AJ660" i="4"/>
  <c r="AP660" i="4" s="1"/>
  <c r="AV660" i="4" s="1"/>
  <c r="AI660" i="4"/>
  <c r="AO660" i="4" s="1"/>
  <c r="AU660" i="4" s="1"/>
  <c r="AF660" i="4"/>
  <c r="AH660" i="4"/>
  <c r="AG656" i="4"/>
  <c r="AK656" i="4"/>
  <c r="AQ656" i="4" s="1"/>
  <c r="AW656" i="4" s="1"/>
  <c r="AJ656" i="4"/>
  <c r="AI656" i="4"/>
  <c r="AO656" i="4" s="1"/>
  <c r="AU656" i="4" s="1"/>
  <c r="AF656" i="4"/>
  <c r="AH656" i="4"/>
  <c r="AN656" i="4" s="1"/>
  <c r="AT656" i="4" s="1"/>
  <c r="AG652" i="4"/>
  <c r="AK652" i="4"/>
  <c r="AJ652" i="4"/>
  <c r="AP652" i="4" s="1"/>
  <c r="AV652" i="4" s="1"/>
  <c r="AI652" i="4"/>
  <c r="AO652" i="4" s="1"/>
  <c r="AU652" i="4" s="1"/>
  <c r="AF652" i="4"/>
  <c r="AH652" i="4"/>
  <c r="AN652" i="4" s="1"/>
  <c r="AT652" i="4" s="1"/>
  <c r="AG648" i="4"/>
  <c r="AK648" i="4"/>
  <c r="AQ648" i="4" s="1"/>
  <c r="AW648" i="4" s="1"/>
  <c r="AJ648" i="4"/>
  <c r="AI648" i="4"/>
  <c r="AF648" i="4"/>
  <c r="AL648" i="4" s="1"/>
  <c r="AR648" i="4" s="1"/>
  <c r="AH648" i="4"/>
  <c r="AN648" i="4" s="1"/>
  <c r="AT648" i="4" s="1"/>
  <c r="AG644" i="4"/>
  <c r="AK644" i="4"/>
  <c r="AJ644" i="4"/>
  <c r="AP644" i="4" s="1"/>
  <c r="AV644" i="4" s="1"/>
  <c r="AI644" i="4"/>
  <c r="AO644" i="4" s="1"/>
  <c r="AU644" i="4" s="1"/>
  <c r="AF644" i="4"/>
  <c r="AH644" i="4"/>
  <c r="AG640" i="4"/>
  <c r="AK640" i="4"/>
  <c r="AQ640" i="4" s="1"/>
  <c r="AW640" i="4" s="1"/>
  <c r="AJ640" i="4"/>
  <c r="AI640" i="4"/>
  <c r="AO640" i="4" s="1"/>
  <c r="AU640" i="4" s="1"/>
  <c r="AF640" i="4"/>
  <c r="AL640" i="4" s="1"/>
  <c r="AR640" i="4" s="1"/>
  <c r="AH640" i="4"/>
  <c r="AN640" i="4" s="1"/>
  <c r="AT640" i="4" s="1"/>
  <c r="AG636" i="4"/>
  <c r="AM636" i="4" s="1"/>
  <c r="AS636" i="4" s="1"/>
  <c r="AK636" i="4"/>
  <c r="AJ636" i="4"/>
  <c r="AP636" i="4" s="1"/>
  <c r="AV636" i="4" s="1"/>
  <c r="AI636" i="4"/>
  <c r="AO636" i="4" s="1"/>
  <c r="AU636" i="4" s="1"/>
  <c r="AF636" i="4"/>
  <c r="AH636" i="4"/>
  <c r="AN636" i="4" s="1"/>
  <c r="AT636" i="4" s="1"/>
  <c r="AG632" i="4"/>
  <c r="AK632" i="4"/>
  <c r="AQ632" i="4" s="1"/>
  <c r="AW632" i="4" s="1"/>
  <c r="AJ632" i="4"/>
  <c r="AI632" i="4"/>
  <c r="AF632" i="4"/>
  <c r="AH632" i="4"/>
  <c r="AN632" i="4" s="1"/>
  <c r="AT632" i="4" s="1"/>
  <c r="AG628" i="4"/>
  <c r="AM628" i="4" s="1"/>
  <c r="AS628" i="4" s="1"/>
  <c r="AK628" i="4"/>
  <c r="AJ628" i="4"/>
  <c r="AP628" i="4" s="1"/>
  <c r="AV628" i="4" s="1"/>
  <c r="AI628" i="4"/>
  <c r="AO628" i="4" s="1"/>
  <c r="AU628" i="4" s="1"/>
  <c r="AF628" i="4"/>
  <c r="AH628" i="4"/>
  <c r="AN628" i="4" s="1"/>
  <c r="AT628" i="4" s="1"/>
  <c r="AG624" i="4"/>
  <c r="AK624" i="4"/>
  <c r="AQ624" i="4" s="1"/>
  <c r="AW624" i="4" s="1"/>
  <c r="AJ624" i="4"/>
  <c r="AI624" i="4"/>
  <c r="AO624" i="4" s="1"/>
  <c r="AU624" i="4" s="1"/>
  <c r="AF624" i="4"/>
  <c r="AH624" i="4"/>
  <c r="AN624" i="4" s="1"/>
  <c r="AT624" i="4" s="1"/>
  <c r="AG620" i="4"/>
  <c r="AM620" i="4" s="1"/>
  <c r="AS620" i="4" s="1"/>
  <c r="AK620" i="4"/>
  <c r="AJ620" i="4"/>
  <c r="AI620" i="4"/>
  <c r="AO620" i="4" s="1"/>
  <c r="AU620" i="4" s="1"/>
  <c r="AF620" i="4"/>
  <c r="AH620" i="4"/>
  <c r="AG616" i="4"/>
  <c r="AK616" i="4"/>
  <c r="AQ616" i="4" s="1"/>
  <c r="AW616" i="4" s="1"/>
  <c r="AJ616" i="4"/>
  <c r="AI616" i="4"/>
  <c r="AF616" i="4"/>
  <c r="AH616" i="4"/>
  <c r="AN616" i="4" s="1"/>
  <c r="AT616" i="4" s="1"/>
  <c r="AG612" i="4"/>
  <c r="AM612" i="4" s="1"/>
  <c r="AS612" i="4" s="1"/>
  <c r="AK612" i="4"/>
  <c r="AJ612" i="4"/>
  <c r="AI612" i="4"/>
  <c r="AO612" i="4" s="1"/>
  <c r="AU612" i="4" s="1"/>
  <c r="AF612" i="4"/>
  <c r="AH612" i="4"/>
  <c r="AG608" i="4"/>
  <c r="AK608" i="4"/>
  <c r="AQ608" i="4" s="1"/>
  <c r="AW608" i="4" s="1"/>
  <c r="AJ608" i="4"/>
  <c r="AI608" i="4"/>
  <c r="AO608" i="4" s="1"/>
  <c r="AU608" i="4" s="1"/>
  <c r="AF608" i="4"/>
  <c r="AH608" i="4"/>
  <c r="AN608" i="4" s="1"/>
  <c r="AT608" i="4" s="1"/>
  <c r="AG604" i="4"/>
  <c r="AM604" i="4" s="1"/>
  <c r="AS604" i="4" s="1"/>
  <c r="AK604" i="4"/>
  <c r="AJ604" i="4"/>
  <c r="AP604" i="4" s="1"/>
  <c r="AV604" i="4" s="1"/>
  <c r="AI604" i="4"/>
  <c r="AO604" i="4" s="1"/>
  <c r="AU604" i="4" s="1"/>
  <c r="AF604" i="4"/>
  <c r="AH604" i="4"/>
  <c r="AN604" i="4" s="1"/>
  <c r="AT604" i="4" s="1"/>
  <c r="AG600" i="4"/>
  <c r="AK600" i="4"/>
  <c r="AQ600" i="4" s="1"/>
  <c r="AW600" i="4" s="1"/>
  <c r="AJ600" i="4"/>
  <c r="AI600" i="4"/>
  <c r="AF600" i="4"/>
  <c r="AL600" i="4" s="1"/>
  <c r="AR600" i="4" s="1"/>
  <c r="AH600" i="4"/>
  <c r="AN600" i="4" s="1"/>
  <c r="AT600" i="4" s="1"/>
  <c r="AG596" i="4"/>
  <c r="AM596" i="4" s="1"/>
  <c r="AS596" i="4" s="1"/>
  <c r="AK596" i="4"/>
  <c r="AJ596" i="4"/>
  <c r="AP596" i="4" s="1"/>
  <c r="AV596" i="4" s="1"/>
  <c r="AI596" i="4"/>
  <c r="AO596" i="4" s="1"/>
  <c r="AU596" i="4" s="1"/>
  <c r="AF596" i="4"/>
  <c r="AH596" i="4"/>
  <c r="AN596" i="4" s="1"/>
  <c r="AT596" i="4" s="1"/>
  <c r="AG592" i="4"/>
  <c r="AK592" i="4"/>
  <c r="AQ592" i="4" s="1"/>
  <c r="AW592" i="4" s="1"/>
  <c r="AJ592" i="4"/>
  <c r="AI592" i="4"/>
  <c r="AO592" i="4" s="1"/>
  <c r="AU592" i="4" s="1"/>
  <c r="AF592" i="4"/>
  <c r="AH592" i="4"/>
  <c r="AN592" i="4" s="1"/>
  <c r="AT592" i="4" s="1"/>
  <c r="AG588" i="4"/>
  <c r="AM588" i="4" s="1"/>
  <c r="AS588" i="4" s="1"/>
  <c r="AK588" i="4"/>
  <c r="AJ588" i="4"/>
  <c r="AP588" i="4" s="1"/>
  <c r="AV588" i="4" s="1"/>
  <c r="AI588" i="4"/>
  <c r="AO588" i="4" s="1"/>
  <c r="AU588" i="4" s="1"/>
  <c r="AF588" i="4"/>
  <c r="AH588" i="4"/>
  <c r="AN588" i="4" s="1"/>
  <c r="AT588" i="4" s="1"/>
  <c r="AG584" i="4"/>
  <c r="AK584" i="4"/>
  <c r="AQ584" i="4" s="1"/>
  <c r="AW584" i="4" s="1"/>
  <c r="AJ584" i="4"/>
  <c r="AI584" i="4"/>
  <c r="AF584" i="4"/>
  <c r="AL584" i="4" s="1"/>
  <c r="AR584" i="4" s="1"/>
  <c r="AH584" i="4"/>
  <c r="AN584" i="4" s="1"/>
  <c r="AT584" i="4" s="1"/>
  <c r="AG580" i="4"/>
  <c r="AM580" i="4" s="1"/>
  <c r="AS580" i="4" s="1"/>
  <c r="AK580" i="4"/>
  <c r="AJ580" i="4"/>
  <c r="AP580" i="4" s="1"/>
  <c r="AV580" i="4" s="1"/>
  <c r="AI580" i="4"/>
  <c r="AO580" i="4" s="1"/>
  <c r="AU580" i="4" s="1"/>
  <c r="AF580" i="4"/>
  <c r="AH580" i="4"/>
  <c r="AN580" i="4" s="1"/>
  <c r="AT580" i="4" s="1"/>
  <c r="AG576" i="4"/>
  <c r="AK576" i="4"/>
  <c r="AQ576" i="4" s="1"/>
  <c r="AW576" i="4" s="1"/>
  <c r="AJ576" i="4"/>
  <c r="AI576" i="4"/>
  <c r="AO576" i="4" s="1"/>
  <c r="AU576" i="4" s="1"/>
  <c r="AF576" i="4"/>
  <c r="AH576" i="4"/>
  <c r="AN576" i="4" s="1"/>
  <c r="AT576" i="4" s="1"/>
  <c r="AG572" i="4"/>
  <c r="AM572" i="4" s="1"/>
  <c r="AS572" i="4" s="1"/>
  <c r="AK572" i="4"/>
  <c r="AJ572" i="4"/>
  <c r="AP572" i="4" s="1"/>
  <c r="AV572" i="4" s="1"/>
  <c r="AI572" i="4"/>
  <c r="AO572" i="4" s="1"/>
  <c r="AU572" i="4" s="1"/>
  <c r="AF572" i="4"/>
  <c r="AH572" i="4"/>
  <c r="AG568" i="4"/>
  <c r="AK568" i="4"/>
  <c r="AQ568" i="4" s="1"/>
  <c r="AW568" i="4" s="1"/>
  <c r="AJ568" i="4"/>
  <c r="AI568" i="4"/>
  <c r="AF568" i="4"/>
  <c r="AL568" i="4" s="1"/>
  <c r="AR568" i="4" s="1"/>
  <c r="AH568" i="4"/>
  <c r="AN568" i="4" s="1"/>
  <c r="AT568" i="4" s="1"/>
  <c r="AG564" i="4"/>
  <c r="AM564" i="4" s="1"/>
  <c r="AS564" i="4" s="1"/>
  <c r="AK564" i="4"/>
  <c r="AJ564" i="4"/>
  <c r="AI564" i="4"/>
  <c r="AO564" i="4" s="1"/>
  <c r="AU564" i="4" s="1"/>
  <c r="AF564" i="4"/>
  <c r="AH564" i="4"/>
  <c r="AG560" i="4"/>
  <c r="AK560" i="4"/>
  <c r="AQ560" i="4" s="1"/>
  <c r="AW560" i="4" s="1"/>
  <c r="AJ560" i="4"/>
  <c r="AI560" i="4"/>
  <c r="AO560" i="4" s="1"/>
  <c r="AU560" i="4" s="1"/>
  <c r="AF560" i="4"/>
  <c r="AH560" i="4"/>
  <c r="AN560" i="4" s="1"/>
  <c r="AT560" i="4" s="1"/>
  <c r="AG549" i="4"/>
  <c r="AM549" i="4" s="1"/>
  <c r="AS549" i="4" s="1"/>
  <c r="AK549" i="4"/>
  <c r="AJ549" i="4"/>
  <c r="AI549" i="4"/>
  <c r="AO549" i="4" s="1"/>
  <c r="AU549" i="4" s="1"/>
  <c r="AF549" i="4"/>
  <c r="AH549" i="4"/>
  <c r="AG517" i="4"/>
  <c r="AK517" i="4"/>
  <c r="AQ517" i="4" s="1"/>
  <c r="AW517" i="4" s="1"/>
  <c r="AJ517" i="4"/>
  <c r="AI517" i="4"/>
  <c r="AF517" i="4"/>
  <c r="AH517" i="4"/>
  <c r="AN517" i="4" s="1"/>
  <c r="AT517" i="4" s="1"/>
  <c r="AG960" i="4"/>
  <c r="AM960" i="4" s="1"/>
  <c r="AS960" i="4" s="1"/>
  <c r="AK960" i="4"/>
  <c r="AF960" i="4"/>
  <c r="AL960" i="4" s="1"/>
  <c r="AR960" i="4" s="1"/>
  <c r="AI960" i="4"/>
  <c r="AO960" i="4" s="1"/>
  <c r="AU960" i="4" s="1"/>
  <c r="AH960" i="4"/>
  <c r="AJ960" i="4"/>
  <c r="AG944" i="4"/>
  <c r="AK944" i="4"/>
  <c r="AQ944" i="4" s="1"/>
  <c r="AW944" i="4" s="1"/>
  <c r="AF944" i="4"/>
  <c r="AL944" i="4" s="1"/>
  <c r="AR944" i="4" s="1"/>
  <c r="AI944" i="4"/>
  <c r="AO944" i="4" s="1"/>
  <c r="AU944" i="4" s="1"/>
  <c r="AH944" i="4"/>
  <c r="AJ944" i="4"/>
  <c r="AP944" i="4" s="1"/>
  <c r="AV944" i="4" s="1"/>
  <c r="AG928" i="4"/>
  <c r="AM928" i="4" s="1"/>
  <c r="AS928" i="4" s="1"/>
  <c r="AK928" i="4"/>
  <c r="AF928" i="4"/>
  <c r="AL928" i="4" s="1"/>
  <c r="AR928" i="4" s="1"/>
  <c r="AI928" i="4"/>
  <c r="AH928" i="4"/>
  <c r="AN928" i="4" s="1"/>
  <c r="AT928" i="4" s="1"/>
  <c r="AJ928" i="4"/>
  <c r="AG527" i="4"/>
  <c r="AK527" i="4"/>
  <c r="AQ527" i="4" s="1"/>
  <c r="AW527" i="4" s="1"/>
  <c r="AJ527" i="4"/>
  <c r="AI527" i="4"/>
  <c r="AF527" i="4"/>
  <c r="AL527" i="4" s="1"/>
  <c r="AR527" i="4" s="1"/>
  <c r="AH527" i="4"/>
  <c r="AN527" i="4" s="1"/>
  <c r="AT527" i="4" s="1"/>
  <c r="AG368" i="4"/>
  <c r="AK368" i="4"/>
  <c r="AF368" i="4"/>
  <c r="AL368" i="4" s="1"/>
  <c r="AR368" i="4" s="1"/>
  <c r="AI368" i="4"/>
  <c r="AO368" i="4" s="1"/>
  <c r="AU368" i="4" s="1"/>
  <c r="AH368" i="4"/>
  <c r="AJ368" i="4"/>
  <c r="AI20" i="4"/>
  <c r="AF20" i="4"/>
  <c r="AL20" i="4" s="1"/>
  <c r="AR20" i="4" s="1"/>
  <c r="AJ20" i="4"/>
  <c r="AP20" i="4" s="1"/>
  <c r="AV20" i="4" s="1"/>
  <c r="AG20" i="4"/>
  <c r="AK20" i="4"/>
  <c r="AQ20" i="4" s="1"/>
  <c r="AW20" i="4" s="1"/>
  <c r="AH20" i="4"/>
  <c r="AF915" i="4"/>
  <c r="AL915" i="4" s="1"/>
  <c r="AR915" i="4" s="1"/>
  <c r="AJ915" i="4"/>
  <c r="AP915" i="4" s="1"/>
  <c r="AV915" i="4" s="1"/>
  <c r="AK915" i="4"/>
  <c r="AQ915" i="4" s="1"/>
  <c r="AW915" i="4" s="1"/>
  <c r="AH915" i="4"/>
  <c r="AN915" i="4" s="1"/>
  <c r="AT915" i="4" s="1"/>
  <c r="AI915" i="4"/>
  <c r="AG915" i="4"/>
  <c r="AM915" i="4" s="1"/>
  <c r="AS915" i="4" s="1"/>
  <c r="AF883" i="4"/>
  <c r="AJ883" i="4"/>
  <c r="AK883" i="4"/>
  <c r="AH883" i="4"/>
  <c r="AN883" i="4" s="1"/>
  <c r="AT883" i="4" s="1"/>
  <c r="AI883" i="4"/>
  <c r="AO883" i="4" s="1"/>
  <c r="AU883" i="4" s="1"/>
  <c r="AG883" i="4"/>
  <c r="AM883" i="4" s="1"/>
  <c r="AS883" i="4" s="1"/>
  <c r="AF851" i="4"/>
  <c r="AL851" i="4" s="1"/>
  <c r="AR851" i="4" s="1"/>
  <c r="AJ851" i="4"/>
  <c r="AK851" i="4"/>
  <c r="AH851" i="4"/>
  <c r="AN851" i="4" s="1"/>
  <c r="AT851" i="4" s="1"/>
  <c r="AI851" i="4"/>
  <c r="AG851" i="4"/>
  <c r="AF819" i="4"/>
  <c r="AL819" i="4" s="1"/>
  <c r="AR819" i="4" s="1"/>
  <c r="AJ819" i="4"/>
  <c r="AK819" i="4"/>
  <c r="AH819" i="4"/>
  <c r="AN819" i="4" s="1"/>
  <c r="AT819" i="4" s="1"/>
  <c r="AI819" i="4"/>
  <c r="AG819" i="4"/>
  <c r="AM819" i="4" s="1"/>
  <c r="AS819" i="4" s="1"/>
  <c r="AF787" i="4"/>
  <c r="AL787" i="4" s="1"/>
  <c r="AR787" i="4" s="1"/>
  <c r="AJ787" i="4"/>
  <c r="AK787" i="4"/>
  <c r="AQ787" i="4" s="1"/>
  <c r="AW787" i="4" s="1"/>
  <c r="AH787" i="4"/>
  <c r="AI787" i="4"/>
  <c r="AO787" i="4" s="1"/>
  <c r="AU787" i="4" s="1"/>
  <c r="AG787" i="4"/>
  <c r="AF755" i="4"/>
  <c r="AJ755" i="4"/>
  <c r="AP755" i="4" s="1"/>
  <c r="AV755" i="4" s="1"/>
  <c r="AK755" i="4"/>
  <c r="AH755" i="4"/>
  <c r="AI755" i="4"/>
  <c r="AG755" i="4"/>
  <c r="AM755" i="4" s="1"/>
  <c r="AS755" i="4" s="1"/>
  <c r="AF723" i="4"/>
  <c r="AJ723" i="4"/>
  <c r="AK723" i="4"/>
  <c r="AQ723" i="4" s="1"/>
  <c r="AW723" i="4" s="1"/>
  <c r="AH723" i="4"/>
  <c r="AI723" i="4"/>
  <c r="AO723" i="4" s="1"/>
  <c r="AU723" i="4" s="1"/>
  <c r="AG723" i="4"/>
  <c r="AF691" i="4"/>
  <c r="AJ691" i="4"/>
  <c r="AP691" i="4" s="1"/>
  <c r="AV691" i="4" s="1"/>
  <c r="AK691" i="4"/>
  <c r="AH691" i="4"/>
  <c r="AI691" i="4"/>
  <c r="AO691" i="4" s="1"/>
  <c r="AU691" i="4" s="1"/>
  <c r="AG691" i="4"/>
  <c r="AM691" i="4" s="1"/>
  <c r="AS691" i="4" s="1"/>
  <c r="AF659" i="4"/>
  <c r="AJ659" i="4"/>
  <c r="AP659" i="4" s="1"/>
  <c r="AV659" i="4" s="1"/>
  <c r="AK659" i="4"/>
  <c r="AQ659" i="4" s="1"/>
  <c r="AW659" i="4" s="1"/>
  <c r="AH659" i="4"/>
  <c r="AN659" i="4" s="1"/>
  <c r="AT659" i="4" s="1"/>
  <c r="AI659" i="4"/>
  <c r="AG659" i="4"/>
  <c r="AM659" i="4" s="1"/>
  <c r="AS659" i="4" s="1"/>
  <c r="AF607" i="4"/>
  <c r="AJ607" i="4"/>
  <c r="AK607" i="4"/>
  <c r="AH607" i="4"/>
  <c r="AN607" i="4" s="1"/>
  <c r="AT607" i="4" s="1"/>
  <c r="AI607" i="4"/>
  <c r="AO607" i="4" s="1"/>
  <c r="AU607" i="4" s="1"/>
  <c r="AG607" i="4"/>
  <c r="AM607" i="4" s="1"/>
  <c r="AS607" i="4" s="1"/>
  <c r="AH995" i="4"/>
  <c r="AI995" i="4"/>
  <c r="AG995" i="4"/>
  <c r="AM995" i="4" s="1"/>
  <c r="AS995" i="4" s="1"/>
  <c r="AF995" i="4"/>
  <c r="AL995" i="4" s="1"/>
  <c r="AR995" i="4" s="1"/>
  <c r="AJ995" i="4"/>
  <c r="AP995" i="4" s="1"/>
  <c r="AV995" i="4" s="1"/>
  <c r="AK995" i="4"/>
  <c r="AF627" i="4"/>
  <c r="AL627" i="4" s="1"/>
  <c r="AR627" i="4" s="1"/>
  <c r="AJ627" i="4"/>
  <c r="AP627" i="4" s="1"/>
  <c r="AV627" i="4" s="1"/>
  <c r="AK627" i="4"/>
  <c r="AH627" i="4"/>
  <c r="AI627" i="4"/>
  <c r="AG627" i="4"/>
  <c r="AF563" i="4"/>
  <c r="AL563" i="4" s="1"/>
  <c r="AR563" i="4" s="1"/>
  <c r="AJ563" i="4"/>
  <c r="AK563" i="4"/>
  <c r="AH563" i="4"/>
  <c r="AN563" i="4" s="1"/>
  <c r="AT563" i="4" s="1"/>
  <c r="AI563" i="4"/>
  <c r="AO563" i="4" s="1"/>
  <c r="AU563" i="4" s="1"/>
  <c r="AG563" i="4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M532" i="2" s="1"/>
  <c r="D531" i="4"/>
  <c r="H531" i="4" s="1"/>
  <c r="K532" i="2" s="1"/>
  <c r="E531" i="4"/>
  <c r="I531" i="4" s="1"/>
  <c r="L532" i="2" s="1"/>
  <c r="G5" i="4"/>
  <c r="E5" i="4"/>
  <c r="I5" i="4" s="1"/>
  <c r="D5" i="4"/>
  <c r="H5" i="4" s="1"/>
  <c r="F5" i="4"/>
  <c r="J5" i="4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M371" i="2" s="1"/>
  <c r="D370" i="4"/>
  <c r="H370" i="4" s="1"/>
  <c r="K371" i="2" s="1"/>
  <c r="E370" i="4"/>
  <c r="I370" i="4" s="1"/>
  <c r="L371" i="2" s="1"/>
  <c r="G358" i="4"/>
  <c r="D358" i="4"/>
  <c r="H358" i="4" s="1"/>
  <c r="K359" i="2" s="1"/>
  <c r="F358" i="4"/>
  <c r="J358" i="4" s="1"/>
  <c r="M359" i="2" s="1"/>
  <c r="E358" i="4"/>
  <c r="I358" i="4" s="1"/>
  <c r="L359" i="2" s="1"/>
  <c r="G242" i="4"/>
  <c r="D242" i="4"/>
  <c r="H242" i="4" s="1"/>
  <c r="K243" i="2" s="1"/>
  <c r="F242" i="4"/>
  <c r="J242" i="4" s="1"/>
  <c r="M243" i="2" s="1"/>
  <c r="E242" i="4"/>
  <c r="I242" i="4" s="1"/>
  <c r="L243" i="2" s="1"/>
  <c r="G234" i="4"/>
  <c r="D234" i="4"/>
  <c r="H234" i="4" s="1"/>
  <c r="K235" i="2" s="1"/>
  <c r="F234" i="4"/>
  <c r="J234" i="4" s="1"/>
  <c r="M235" i="2" s="1"/>
  <c r="E234" i="4"/>
  <c r="I234" i="4" s="1"/>
  <c r="L235" i="2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12" i="4"/>
  <c r="AR912" i="4" s="1"/>
  <c r="AO912" i="4"/>
  <c r="AU912" i="4" s="1"/>
  <c r="AL908" i="4"/>
  <c r="AR908" i="4" s="1"/>
  <c r="AL904" i="4"/>
  <c r="AR904" i="4" s="1"/>
  <c r="AO904" i="4"/>
  <c r="AU904" i="4" s="1"/>
  <c r="AL900" i="4"/>
  <c r="AR900" i="4" s="1"/>
  <c r="AL896" i="4"/>
  <c r="AR896" i="4" s="1"/>
  <c r="AO896" i="4"/>
  <c r="AU896" i="4" s="1"/>
  <c r="AL892" i="4"/>
  <c r="AR892" i="4" s="1"/>
  <c r="AL888" i="4"/>
  <c r="AR888" i="4" s="1"/>
  <c r="AO888" i="4"/>
  <c r="AU888" i="4" s="1"/>
  <c r="AL884" i="4"/>
  <c r="AR884" i="4" s="1"/>
  <c r="AL880" i="4"/>
  <c r="AR880" i="4" s="1"/>
  <c r="AO880" i="4"/>
  <c r="AU880" i="4" s="1"/>
  <c r="AL876" i="4"/>
  <c r="AR876" i="4" s="1"/>
  <c r="AL872" i="4"/>
  <c r="AR872" i="4" s="1"/>
  <c r="AO872" i="4"/>
  <c r="AU872" i="4" s="1"/>
  <c r="AL868" i="4"/>
  <c r="AR868" i="4" s="1"/>
  <c r="AO864" i="4"/>
  <c r="AU864" i="4" s="1"/>
  <c r="AL860" i="4"/>
  <c r="AR860" i="4" s="1"/>
  <c r="AL856" i="4"/>
  <c r="AR856" i="4" s="1"/>
  <c r="AO856" i="4"/>
  <c r="AU856" i="4" s="1"/>
  <c r="AL852" i="4"/>
  <c r="AR852" i="4" s="1"/>
  <c r="AL848" i="4"/>
  <c r="AR848" i="4" s="1"/>
  <c r="AO848" i="4"/>
  <c r="AU848" i="4" s="1"/>
  <c r="AL844" i="4"/>
  <c r="AR844" i="4" s="1"/>
  <c r="AO840" i="4"/>
  <c r="AU840" i="4" s="1"/>
  <c r="AL836" i="4"/>
  <c r="AR836" i="4" s="1"/>
  <c r="AL828" i="4"/>
  <c r="AR828" i="4" s="1"/>
  <c r="AL824" i="4"/>
  <c r="AR824" i="4" s="1"/>
  <c r="AO824" i="4"/>
  <c r="AU824" i="4" s="1"/>
  <c r="AL820" i="4"/>
  <c r="AR820" i="4" s="1"/>
  <c r="AL812" i="4"/>
  <c r="AR812" i="4" s="1"/>
  <c r="AL808" i="4"/>
  <c r="AR808" i="4" s="1"/>
  <c r="AO808" i="4"/>
  <c r="AU808" i="4" s="1"/>
  <c r="AL804" i="4"/>
  <c r="AR804" i="4" s="1"/>
  <c r="AL800" i="4"/>
  <c r="AR800" i="4" s="1"/>
  <c r="AL796" i="4"/>
  <c r="AR796" i="4" s="1"/>
  <c r="AO792" i="4"/>
  <c r="AU792" i="4" s="1"/>
  <c r="AL788" i="4"/>
  <c r="AR788" i="4" s="1"/>
  <c r="AL784" i="4"/>
  <c r="AR784" i="4" s="1"/>
  <c r="AL780" i="4"/>
  <c r="AR780" i="4" s="1"/>
  <c r="AO776" i="4"/>
  <c r="AU776" i="4" s="1"/>
  <c r="AL772" i="4"/>
  <c r="AR772" i="4" s="1"/>
  <c r="AL764" i="4"/>
  <c r="AR764" i="4" s="1"/>
  <c r="AL760" i="4"/>
  <c r="AR760" i="4" s="1"/>
  <c r="AO760" i="4"/>
  <c r="AU760" i="4" s="1"/>
  <c r="AL756" i="4"/>
  <c r="AR756" i="4" s="1"/>
  <c r="AL748" i="4"/>
  <c r="AR748" i="4" s="1"/>
  <c r="AL744" i="4"/>
  <c r="AR744" i="4" s="1"/>
  <c r="AO744" i="4"/>
  <c r="AU744" i="4" s="1"/>
  <c r="AL740" i="4"/>
  <c r="AR740" i="4" s="1"/>
  <c r="AL736" i="4"/>
  <c r="AR736" i="4" s="1"/>
  <c r="AL732" i="4"/>
  <c r="AR732" i="4" s="1"/>
  <c r="AO728" i="4"/>
  <c r="AU728" i="4" s="1"/>
  <c r="AL724" i="4"/>
  <c r="AR724" i="4" s="1"/>
  <c r="AL720" i="4"/>
  <c r="AR720" i="4" s="1"/>
  <c r="AL716" i="4"/>
  <c r="AR716" i="4" s="1"/>
  <c r="AO712" i="4"/>
  <c r="AU712" i="4" s="1"/>
  <c r="AL708" i="4"/>
  <c r="AR708" i="4" s="1"/>
  <c r="AL700" i="4"/>
  <c r="AR700" i="4" s="1"/>
  <c r="AL696" i="4"/>
  <c r="AR696" i="4" s="1"/>
  <c r="AO696" i="4"/>
  <c r="AU696" i="4" s="1"/>
  <c r="AL692" i="4"/>
  <c r="AR692" i="4" s="1"/>
  <c r="AL684" i="4"/>
  <c r="AR684" i="4" s="1"/>
  <c r="AL680" i="4"/>
  <c r="AR680" i="4" s="1"/>
  <c r="AO680" i="4"/>
  <c r="AU680" i="4" s="1"/>
  <c r="AL676" i="4"/>
  <c r="AR676" i="4" s="1"/>
  <c r="AL672" i="4"/>
  <c r="AR672" i="4" s="1"/>
  <c r="AL668" i="4"/>
  <c r="AR668" i="4" s="1"/>
  <c r="AO664" i="4"/>
  <c r="AU664" i="4" s="1"/>
  <c r="AL660" i="4"/>
  <c r="AR660" i="4" s="1"/>
  <c r="AL656" i="4"/>
  <c r="AR656" i="4" s="1"/>
  <c r="AL652" i="4"/>
  <c r="AR652" i="4" s="1"/>
  <c r="AO648" i="4"/>
  <c r="AU648" i="4" s="1"/>
  <c r="AL644" i="4"/>
  <c r="AR644" i="4" s="1"/>
  <c r="AL636" i="4"/>
  <c r="AR636" i="4" s="1"/>
  <c r="AO632" i="4"/>
  <c r="AU632" i="4" s="1"/>
  <c r="AL628" i="4"/>
  <c r="AR628" i="4" s="1"/>
  <c r="AL620" i="4"/>
  <c r="AR620" i="4" s="1"/>
  <c r="AO616" i="4"/>
  <c r="AU616" i="4" s="1"/>
  <c r="AL612" i="4"/>
  <c r="AR612" i="4" s="1"/>
  <c r="AL604" i="4"/>
  <c r="AR604" i="4" s="1"/>
  <c r="AL596" i="4"/>
  <c r="AR596" i="4" s="1"/>
  <c r="AL588" i="4"/>
  <c r="AR588" i="4" s="1"/>
  <c r="AL580" i="4"/>
  <c r="AR580" i="4" s="1"/>
  <c r="AL576" i="4"/>
  <c r="AR576" i="4" s="1"/>
  <c r="AL572" i="4"/>
  <c r="AR572" i="4" s="1"/>
  <c r="AL564" i="4"/>
  <c r="AR564" i="4" s="1"/>
  <c r="AL549" i="4"/>
  <c r="AR549" i="4" s="1"/>
  <c r="AL517" i="4"/>
  <c r="AR517" i="4" s="1"/>
  <c r="AN960" i="4"/>
  <c r="AT960" i="4" s="1"/>
  <c r="AP960" i="4"/>
  <c r="AV960" i="4" s="1"/>
  <c r="AP368" i="4"/>
  <c r="AV368" i="4" s="1"/>
  <c r="AM851" i="4"/>
  <c r="AS851" i="4" s="1"/>
  <c r="AN627" i="4"/>
  <c r="AT627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E829" i="4"/>
  <c r="I829" i="4" s="1"/>
  <c r="F829" i="4"/>
  <c r="J829" i="4" s="1"/>
  <c r="G829" i="4"/>
  <c r="D829" i="4"/>
  <c r="H829" i="4" s="1"/>
  <c r="E765" i="4"/>
  <c r="I765" i="4" s="1"/>
  <c r="F765" i="4"/>
  <c r="J765" i="4" s="1"/>
  <c r="G765" i="4"/>
  <c r="D765" i="4"/>
  <c r="H765" i="4" s="1"/>
  <c r="E733" i="4"/>
  <c r="I733" i="4" s="1"/>
  <c r="F733" i="4"/>
  <c r="J733" i="4" s="1"/>
  <c r="G733" i="4"/>
  <c r="D733" i="4"/>
  <c r="H733" i="4" s="1"/>
  <c r="E701" i="4"/>
  <c r="I701" i="4" s="1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 s="1"/>
  <c r="E629" i="4"/>
  <c r="I629" i="4" s="1"/>
  <c r="L630" i="2" s="1"/>
  <c r="F629" i="4"/>
  <c r="J629" i="4" s="1"/>
  <c r="M630" i="2" s="1"/>
  <c r="G629" i="4"/>
  <c r="D629" i="4"/>
  <c r="H629" i="4" s="1"/>
  <c r="K630" i="2" s="1"/>
  <c r="E597" i="4"/>
  <c r="I597" i="4" s="1"/>
  <c r="L598" i="2" s="1"/>
  <c r="F597" i="4"/>
  <c r="J597" i="4" s="1"/>
  <c r="M598" i="2" s="1"/>
  <c r="G597" i="4"/>
  <c r="D597" i="4"/>
  <c r="H597" i="4" s="1"/>
  <c r="K598" i="2" s="1"/>
  <c r="E565" i="4"/>
  <c r="I565" i="4" s="1"/>
  <c r="L566" i="2" s="1"/>
  <c r="F565" i="4"/>
  <c r="J565" i="4" s="1"/>
  <c r="M566" i="2" s="1"/>
  <c r="G565" i="4"/>
  <c r="D565" i="4"/>
  <c r="H565" i="4" s="1"/>
  <c r="K566" i="2" s="1"/>
  <c r="F532" i="4"/>
  <c r="J532" i="4" s="1"/>
  <c r="M533" i="2" s="1"/>
  <c r="G532" i="4"/>
  <c r="E532" i="4"/>
  <c r="I532" i="4" s="1"/>
  <c r="L533" i="2" s="1"/>
  <c r="D532" i="4"/>
  <c r="H532" i="4" s="1"/>
  <c r="K533" i="2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D793" i="4"/>
  <c r="H793" i="4" s="1"/>
  <c r="G793" i="4"/>
  <c r="F793" i="4"/>
  <c r="J793" i="4" s="1"/>
  <c r="E777" i="4"/>
  <c r="I777" i="4" s="1"/>
  <c r="D777" i="4"/>
  <c r="H777" i="4" s="1"/>
  <c r="G777" i="4"/>
  <c r="F777" i="4"/>
  <c r="J777" i="4" s="1"/>
  <c r="E761" i="4"/>
  <c r="I761" i="4" s="1"/>
  <c r="D761" i="4"/>
  <c r="H761" i="4" s="1"/>
  <c r="G761" i="4"/>
  <c r="F761" i="4"/>
  <c r="J761" i="4" s="1"/>
  <c r="E745" i="4"/>
  <c r="I745" i="4" s="1"/>
  <c r="D745" i="4"/>
  <c r="H745" i="4" s="1"/>
  <c r="G745" i="4"/>
  <c r="F745" i="4"/>
  <c r="J745" i="4" s="1"/>
  <c r="E729" i="4"/>
  <c r="I729" i="4" s="1"/>
  <c r="D729" i="4"/>
  <c r="H729" i="4" s="1"/>
  <c r="G729" i="4"/>
  <c r="F729" i="4"/>
  <c r="J729" i="4" s="1"/>
  <c r="E713" i="4"/>
  <c r="I713" i="4" s="1"/>
  <c r="D713" i="4"/>
  <c r="H713" i="4" s="1"/>
  <c r="G713" i="4"/>
  <c r="F713" i="4"/>
  <c r="J713" i="4" s="1"/>
  <c r="E697" i="4"/>
  <c r="I697" i="4" s="1"/>
  <c r="D697" i="4"/>
  <c r="H697" i="4" s="1"/>
  <c r="G697" i="4"/>
  <c r="F697" i="4"/>
  <c r="J697" i="4" s="1"/>
  <c r="E681" i="4"/>
  <c r="I681" i="4" s="1"/>
  <c r="D681" i="4"/>
  <c r="H681" i="4" s="1"/>
  <c r="G681" i="4"/>
  <c r="F681" i="4"/>
  <c r="J681" i="4" s="1"/>
  <c r="E665" i="4"/>
  <c r="I665" i="4" s="1"/>
  <c r="D665" i="4"/>
  <c r="H665" i="4" s="1"/>
  <c r="G665" i="4"/>
  <c r="F665" i="4"/>
  <c r="J665" i="4" s="1"/>
  <c r="E649" i="4"/>
  <c r="I649" i="4" s="1"/>
  <c r="D649" i="4"/>
  <c r="H649" i="4" s="1"/>
  <c r="G649" i="4"/>
  <c r="F649" i="4"/>
  <c r="J649" i="4" s="1"/>
  <c r="E633" i="4"/>
  <c r="I633" i="4" s="1"/>
  <c r="D633" i="4"/>
  <c r="H633" i="4" s="1"/>
  <c r="G633" i="4"/>
  <c r="F633" i="4"/>
  <c r="J633" i="4" s="1"/>
  <c r="E617" i="4"/>
  <c r="I617" i="4" s="1"/>
  <c r="L618" i="2" s="1"/>
  <c r="D617" i="4"/>
  <c r="H617" i="4" s="1"/>
  <c r="K618" i="2" s="1"/>
  <c r="G617" i="4"/>
  <c r="F617" i="4"/>
  <c r="J617" i="4" s="1"/>
  <c r="M618" i="2" s="1"/>
  <c r="E601" i="4"/>
  <c r="I601" i="4" s="1"/>
  <c r="L602" i="2" s="1"/>
  <c r="D601" i="4"/>
  <c r="H601" i="4" s="1"/>
  <c r="K602" i="2" s="1"/>
  <c r="G601" i="4"/>
  <c r="F601" i="4"/>
  <c r="J601" i="4" s="1"/>
  <c r="M602" i="2" s="1"/>
  <c r="E585" i="4"/>
  <c r="I585" i="4" s="1"/>
  <c r="L586" i="2" s="1"/>
  <c r="D585" i="4"/>
  <c r="H585" i="4" s="1"/>
  <c r="K586" i="2" s="1"/>
  <c r="G585" i="4"/>
  <c r="F585" i="4"/>
  <c r="J585" i="4" s="1"/>
  <c r="M586" i="2" s="1"/>
  <c r="E569" i="4"/>
  <c r="I569" i="4" s="1"/>
  <c r="L570" i="2" s="1"/>
  <c r="D569" i="4"/>
  <c r="H569" i="4" s="1"/>
  <c r="K570" i="2" s="1"/>
  <c r="G569" i="4"/>
  <c r="F569" i="4"/>
  <c r="J569" i="4" s="1"/>
  <c r="M570" i="2" s="1"/>
  <c r="F540" i="4"/>
  <c r="J540" i="4" s="1"/>
  <c r="M541" i="2" s="1"/>
  <c r="E540" i="4"/>
  <c r="I540" i="4" s="1"/>
  <c r="L541" i="2" s="1"/>
  <c r="D540" i="4"/>
  <c r="H540" i="4" s="1"/>
  <c r="K541" i="2" s="1"/>
  <c r="G540" i="4"/>
  <c r="F550" i="4"/>
  <c r="J550" i="4" s="1"/>
  <c r="M551" i="2" s="1"/>
  <c r="G550" i="4"/>
  <c r="E550" i="4"/>
  <c r="I550" i="4" s="1"/>
  <c r="L551" i="2" s="1"/>
  <c r="D550" i="4"/>
  <c r="H550" i="4" s="1"/>
  <c r="K551" i="2" s="1"/>
  <c r="G518" i="4"/>
  <c r="F518" i="4"/>
  <c r="J518" i="4" s="1"/>
  <c r="M519" i="2" s="1"/>
  <c r="E518" i="4"/>
  <c r="I518" i="4" s="1"/>
  <c r="L519" i="2" s="1"/>
  <c r="D518" i="4"/>
  <c r="H518" i="4" s="1"/>
  <c r="K519" i="2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E869" i="4"/>
  <c r="I869" i="4" s="1"/>
  <c r="F869" i="4"/>
  <c r="J869" i="4" s="1"/>
  <c r="G869" i="4"/>
  <c r="D869" i="4"/>
  <c r="H869" i="4" s="1"/>
  <c r="E845" i="4"/>
  <c r="I845" i="4" s="1"/>
  <c r="F845" i="4"/>
  <c r="J845" i="4" s="1"/>
  <c r="G845" i="4"/>
  <c r="D845" i="4"/>
  <c r="H845" i="4" s="1"/>
  <c r="E813" i="4"/>
  <c r="I813" i="4" s="1"/>
  <c r="F813" i="4"/>
  <c r="J813" i="4" s="1"/>
  <c r="G813" i="4"/>
  <c r="D813" i="4"/>
  <c r="H813" i="4" s="1"/>
  <c r="E781" i="4"/>
  <c r="I781" i="4" s="1"/>
  <c r="F781" i="4"/>
  <c r="J781" i="4" s="1"/>
  <c r="G781" i="4"/>
  <c r="D781" i="4"/>
  <c r="H781" i="4" s="1"/>
  <c r="E749" i="4"/>
  <c r="I749" i="4" s="1"/>
  <c r="F749" i="4"/>
  <c r="J749" i="4" s="1"/>
  <c r="G749" i="4"/>
  <c r="D749" i="4"/>
  <c r="H749" i="4" s="1"/>
  <c r="E717" i="4"/>
  <c r="I717" i="4" s="1"/>
  <c r="F717" i="4"/>
  <c r="J717" i="4" s="1"/>
  <c r="G717" i="4"/>
  <c r="D717" i="4"/>
  <c r="H717" i="4" s="1"/>
  <c r="E677" i="4"/>
  <c r="I677" i="4" s="1"/>
  <c r="F677" i="4"/>
  <c r="J677" i="4" s="1"/>
  <c r="G677" i="4"/>
  <c r="D677" i="4"/>
  <c r="H677" i="4" s="1"/>
  <c r="E645" i="4"/>
  <c r="I645" i="4" s="1"/>
  <c r="F645" i="4"/>
  <c r="J645" i="4" s="1"/>
  <c r="G645" i="4"/>
  <c r="D645" i="4"/>
  <c r="H645" i="4" s="1"/>
  <c r="E613" i="4"/>
  <c r="I613" i="4" s="1"/>
  <c r="L614" i="2" s="1"/>
  <c r="F613" i="4"/>
  <c r="J613" i="4" s="1"/>
  <c r="M614" i="2" s="1"/>
  <c r="G613" i="4"/>
  <c r="D613" i="4"/>
  <c r="H613" i="4" s="1"/>
  <c r="K614" i="2" s="1"/>
  <c r="E581" i="4"/>
  <c r="I581" i="4" s="1"/>
  <c r="L582" i="2" s="1"/>
  <c r="F581" i="4"/>
  <c r="J581" i="4" s="1"/>
  <c r="M582" i="2" s="1"/>
  <c r="G581" i="4"/>
  <c r="D581" i="4"/>
  <c r="H581" i="4" s="1"/>
  <c r="K582" i="2" s="1"/>
  <c r="G548" i="4"/>
  <c r="F548" i="4"/>
  <c r="J548" i="4" s="1"/>
  <c r="M549" i="2" s="1"/>
  <c r="E548" i="4"/>
  <c r="I548" i="4" s="1"/>
  <c r="L549" i="2" s="1"/>
  <c r="D548" i="4"/>
  <c r="H548" i="4" s="1"/>
  <c r="K549" i="2" s="1"/>
  <c r="F516" i="4"/>
  <c r="J516" i="4" s="1"/>
  <c r="M517" i="2" s="1"/>
  <c r="G516" i="4"/>
  <c r="E516" i="4"/>
  <c r="I516" i="4" s="1"/>
  <c r="L517" i="2" s="1"/>
  <c r="D516" i="4"/>
  <c r="H516" i="4" s="1"/>
  <c r="K517" i="2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D801" i="4"/>
  <c r="H801" i="4" s="1"/>
  <c r="G801" i="4"/>
  <c r="F801" i="4"/>
  <c r="J801" i="4" s="1"/>
  <c r="E785" i="4"/>
  <c r="I785" i="4" s="1"/>
  <c r="D785" i="4"/>
  <c r="H785" i="4" s="1"/>
  <c r="G785" i="4"/>
  <c r="F785" i="4"/>
  <c r="J785" i="4" s="1"/>
  <c r="E769" i="4"/>
  <c r="I769" i="4" s="1"/>
  <c r="D769" i="4"/>
  <c r="H769" i="4" s="1"/>
  <c r="G769" i="4"/>
  <c r="F769" i="4"/>
  <c r="J769" i="4" s="1"/>
  <c r="E753" i="4"/>
  <c r="I753" i="4" s="1"/>
  <c r="D753" i="4"/>
  <c r="H753" i="4" s="1"/>
  <c r="G753" i="4"/>
  <c r="F753" i="4"/>
  <c r="J753" i="4" s="1"/>
  <c r="E737" i="4"/>
  <c r="I737" i="4" s="1"/>
  <c r="D737" i="4"/>
  <c r="H737" i="4" s="1"/>
  <c r="G737" i="4"/>
  <c r="F737" i="4"/>
  <c r="J737" i="4" s="1"/>
  <c r="E721" i="4"/>
  <c r="I721" i="4" s="1"/>
  <c r="D721" i="4"/>
  <c r="H721" i="4" s="1"/>
  <c r="G721" i="4"/>
  <c r="F721" i="4"/>
  <c r="J721" i="4" s="1"/>
  <c r="E705" i="4"/>
  <c r="I705" i="4" s="1"/>
  <c r="D705" i="4"/>
  <c r="H705" i="4" s="1"/>
  <c r="G705" i="4"/>
  <c r="F705" i="4"/>
  <c r="J705" i="4" s="1"/>
  <c r="E689" i="4"/>
  <c r="I689" i="4" s="1"/>
  <c r="D689" i="4"/>
  <c r="H689" i="4" s="1"/>
  <c r="G689" i="4"/>
  <c r="F689" i="4"/>
  <c r="J689" i="4" s="1"/>
  <c r="E673" i="4"/>
  <c r="I673" i="4" s="1"/>
  <c r="D673" i="4"/>
  <c r="H673" i="4" s="1"/>
  <c r="G673" i="4"/>
  <c r="F673" i="4"/>
  <c r="J673" i="4" s="1"/>
  <c r="E657" i="4"/>
  <c r="I657" i="4" s="1"/>
  <c r="D657" i="4"/>
  <c r="H657" i="4" s="1"/>
  <c r="G657" i="4"/>
  <c r="F657" i="4"/>
  <c r="J657" i="4" s="1"/>
  <c r="E641" i="4"/>
  <c r="I641" i="4" s="1"/>
  <c r="D641" i="4"/>
  <c r="H641" i="4" s="1"/>
  <c r="G641" i="4"/>
  <c r="F641" i="4"/>
  <c r="J641" i="4" s="1"/>
  <c r="E625" i="4"/>
  <c r="I625" i="4" s="1"/>
  <c r="L626" i="2" s="1"/>
  <c r="D625" i="4"/>
  <c r="H625" i="4" s="1"/>
  <c r="K626" i="2" s="1"/>
  <c r="G625" i="4"/>
  <c r="F625" i="4"/>
  <c r="J625" i="4" s="1"/>
  <c r="M626" i="2" s="1"/>
  <c r="E609" i="4"/>
  <c r="I609" i="4" s="1"/>
  <c r="L610" i="2" s="1"/>
  <c r="D609" i="4"/>
  <c r="H609" i="4" s="1"/>
  <c r="K610" i="2" s="1"/>
  <c r="G609" i="4"/>
  <c r="F609" i="4"/>
  <c r="J609" i="4" s="1"/>
  <c r="M610" i="2" s="1"/>
  <c r="E593" i="4"/>
  <c r="I593" i="4" s="1"/>
  <c r="L594" i="2" s="1"/>
  <c r="D593" i="4"/>
  <c r="H593" i="4" s="1"/>
  <c r="K594" i="2" s="1"/>
  <c r="G593" i="4"/>
  <c r="F593" i="4"/>
  <c r="J593" i="4" s="1"/>
  <c r="M594" i="2" s="1"/>
  <c r="E577" i="4"/>
  <c r="I577" i="4" s="1"/>
  <c r="L578" i="2" s="1"/>
  <c r="D577" i="4"/>
  <c r="H577" i="4" s="1"/>
  <c r="K578" i="2" s="1"/>
  <c r="G577" i="4"/>
  <c r="F577" i="4"/>
  <c r="J577" i="4" s="1"/>
  <c r="M578" i="2" s="1"/>
  <c r="E561" i="4"/>
  <c r="I561" i="4" s="1"/>
  <c r="L562" i="2" s="1"/>
  <c r="D561" i="4"/>
  <c r="H561" i="4" s="1"/>
  <c r="K562" i="2" s="1"/>
  <c r="G561" i="4"/>
  <c r="F561" i="4"/>
  <c r="J561" i="4" s="1"/>
  <c r="M562" i="2" s="1"/>
  <c r="F524" i="4"/>
  <c r="J524" i="4" s="1"/>
  <c r="M525" i="2" s="1"/>
  <c r="E524" i="4"/>
  <c r="I524" i="4" s="1"/>
  <c r="L525" i="2" s="1"/>
  <c r="D524" i="4"/>
  <c r="H524" i="4" s="1"/>
  <c r="K525" i="2" s="1"/>
  <c r="G524" i="4"/>
  <c r="G534" i="4"/>
  <c r="F534" i="4"/>
  <c r="J534" i="4" s="1"/>
  <c r="M535" i="2" s="1"/>
  <c r="E534" i="4"/>
  <c r="I534" i="4" s="1"/>
  <c r="L535" i="2" s="1"/>
  <c r="D534" i="4"/>
  <c r="H534" i="4" s="1"/>
  <c r="K535" i="2" s="1"/>
  <c r="F379" i="4"/>
  <c r="J379" i="4" s="1"/>
  <c r="M380" i="2" s="1"/>
  <c r="G379" i="4"/>
  <c r="D379" i="4"/>
  <c r="H379" i="4" s="1"/>
  <c r="K380" i="2" s="1"/>
  <c r="E379" i="4"/>
  <c r="I379" i="4" s="1"/>
  <c r="L380" i="2" s="1"/>
  <c r="F371" i="4"/>
  <c r="J371" i="4" s="1"/>
  <c r="M372" i="2" s="1"/>
  <c r="G371" i="4"/>
  <c r="D371" i="4"/>
  <c r="H371" i="4" s="1"/>
  <c r="K372" i="2" s="1"/>
  <c r="E371" i="4"/>
  <c r="I371" i="4" s="1"/>
  <c r="L372" i="2" s="1"/>
  <c r="F363" i="4"/>
  <c r="J363" i="4" s="1"/>
  <c r="M364" i="2" s="1"/>
  <c r="G363" i="4"/>
  <c r="D363" i="4"/>
  <c r="H363" i="4" s="1"/>
  <c r="K364" i="2" s="1"/>
  <c r="E363" i="4"/>
  <c r="I363" i="4" s="1"/>
  <c r="L364" i="2" s="1"/>
  <c r="F243" i="4"/>
  <c r="J243" i="4" s="1"/>
  <c r="M244" i="2" s="1"/>
  <c r="G243" i="4"/>
  <c r="D243" i="4"/>
  <c r="H243" i="4" s="1"/>
  <c r="K244" i="2" s="1"/>
  <c r="E243" i="4"/>
  <c r="I243" i="4" s="1"/>
  <c r="L244" i="2" s="1"/>
  <c r="F235" i="4"/>
  <c r="J235" i="4" s="1"/>
  <c r="M236" i="2" s="1"/>
  <c r="G235" i="4"/>
  <c r="D235" i="4"/>
  <c r="H235" i="4" s="1"/>
  <c r="K236" i="2" s="1"/>
  <c r="E235" i="4"/>
  <c r="I235" i="4" s="1"/>
  <c r="L236" i="2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M366" i="2" s="1"/>
  <c r="G365" i="4"/>
  <c r="E365" i="4"/>
  <c r="I365" i="4" s="1"/>
  <c r="L366" i="2" s="1"/>
  <c r="D365" i="4"/>
  <c r="H365" i="4" s="1"/>
  <c r="K366" i="2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M374" i="2" s="1"/>
  <c r="G373" i="4"/>
  <c r="D373" i="4"/>
  <c r="H373" i="4" s="1"/>
  <c r="K374" i="2" s="1"/>
  <c r="E373" i="4"/>
  <c r="I373" i="4" s="1"/>
  <c r="L374" i="2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K383" i="2" s="1"/>
  <c r="E382" i="4"/>
  <c r="I382" i="4" s="1"/>
  <c r="L383" i="2" s="1"/>
  <c r="F382" i="4"/>
  <c r="J382" i="4" s="1"/>
  <c r="M383" i="2" s="1"/>
  <c r="G382" i="4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K423" i="2" s="1"/>
  <c r="E422" i="4"/>
  <c r="I422" i="4" s="1"/>
  <c r="L423" i="2" s="1"/>
  <c r="F422" i="4"/>
  <c r="J422" i="4" s="1"/>
  <c r="M423" i="2" s="1"/>
  <c r="G422" i="4"/>
  <c r="F337" i="4"/>
  <c r="J337" i="4" s="1"/>
  <c r="M338" i="2" s="1"/>
  <c r="E337" i="4"/>
  <c r="I337" i="4" s="1"/>
  <c r="L338" i="2" s="1"/>
  <c r="G337" i="4"/>
  <c r="D337" i="4"/>
  <c r="H337" i="4" s="1"/>
  <c r="K338" i="2" s="1"/>
  <c r="F305" i="4"/>
  <c r="J305" i="4" s="1"/>
  <c r="M306" i="2" s="1"/>
  <c r="E305" i="4"/>
  <c r="I305" i="4" s="1"/>
  <c r="L306" i="2" s="1"/>
  <c r="G305" i="4"/>
  <c r="D305" i="4"/>
  <c r="H305" i="4" s="1"/>
  <c r="K306" i="2" s="1"/>
  <c r="F273" i="4"/>
  <c r="J273" i="4" s="1"/>
  <c r="M274" i="2" s="1"/>
  <c r="E273" i="4"/>
  <c r="I273" i="4" s="1"/>
  <c r="L274" i="2" s="1"/>
  <c r="G273" i="4"/>
  <c r="D273" i="4"/>
  <c r="H273" i="4" s="1"/>
  <c r="K274" i="2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D354" i="4"/>
  <c r="H354" i="4" s="1"/>
  <c r="K355" i="2" s="1"/>
  <c r="G354" i="4"/>
  <c r="F354" i="4"/>
  <c r="J354" i="4" s="1"/>
  <c r="M355" i="2" s="1"/>
  <c r="E354" i="4"/>
  <c r="I354" i="4" s="1"/>
  <c r="L355" i="2" s="1"/>
  <c r="D344" i="4"/>
  <c r="H344" i="4" s="1"/>
  <c r="K345" i="2" s="1"/>
  <c r="G344" i="4"/>
  <c r="F344" i="4"/>
  <c r="J344" i="4" s="1"/>
  <c r="M345" i="2" s="1"/>
  <c r="E344" i="4"/>
  <c r="I344" i="4" s="1"/>
  <c r="L345" i="2" s="1"/>
  <c r="D350" i="4"/>
  <c r="H350" i="4" s="1"/>
  <c r="K351" i="2" s="1"/>
  <c r="G350" i="4"/>
  <c r="F350" i="4"/>
  <c r="J350" i="4" s="1"/>
  <c r="M351" i="2" s="1"/>
  <c r="E350" i="4"/>
  <c r="I350" i="4" s="1"/>
  <c r="L351" i="2" s="1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212" i="4"/>
  <c r="H212" i="4" s="1"/>
  <c r="K213" i="2" s="1"/>
  <c r="F212" i="4"/>
  <c r="J212" i="4" s="1"/>
  <c r="M213" i="2" s="1"/>
  <c r="G212" i="4"/>
  <c r="E212" i="4"/>
  <c r="I212" i="4" s="1"/>
  <c r="L213" i="2" s="1"/>
  <c r="D180" i="4"/>
  <c r="H180" i="4" s="1"/>
  <c r="K181" i="2" s="1"/>
  <c r="F180" i="4"/>
  <c r="J180" i="4" s="1"/>
  <c r="M181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G94" i="4"/>
  <c r="D94" i="4"/>
  <c r="H94" i="4" s="1"/>
  <c r="K95" i="2" s="1"/>
  <c r="F94" i="4"/>
  <c r="J94" i="4" s="1"/>
  <c r="M95" i="2" s="1"/>
  <c r="E94" i="4"/>
  <c r="I94" i="4" s="1"/>
  <c r="L95" i="2" s="1"/>
  <c r="G78" i="4"/>
  <c r="D78" i="4"/>
  <c r="H78" i="4" s="1"/>
  <c r="K79" i="2" s="1"/>
  <c r="F78" i="4"/>
  <c r="J78" i="4" s="1"/>
  <c r="M79" i="2" s="1"/>
  <c r="E78" i="4"/>
  <c r="I78" i="4" s="1"/>
  <c r="L79" i="2" s="1"/>
  <c r="E15" i="4"/>
  <c r="I15" i="4" s="1"/>
  <c r="L16" i="2" s="1"/>
  <c r="G15" i="4"/>
  <c r="D15" i="4"/>
  <c r="H15" i="4" s="1"/>
  <c r="K16" i="2" s="1"/>
  <c r="F15" i="4"/>
  <c r="J15" i="4" s="1"/>
  <c r="M16" i="2" s="1"/>
  <c r="F387" i="4"/>
  <c r="J387" i="4" s="1"/>
  <c r="M388" i="2" s="1"/>
  <c r="E387" i="4"/>
  <c r="I387" i="4" s="1"/>
  <c r="L388" i="2" s="1"/>
  <c r="G387" i="4"/>
  <c r="D387" i="4"/>
  <c r="H387" i="4" s="1"/>
  <c r="K388" i="2" s="1"/>
  <c r="F507" i="4"/>
  <c r="J507" i="4" s="1"/>
  <c r="M508" i="2" s="1"/>
  <c r="E507" i="4"/>
  <c r="I507" i="4" s="1"/>
  <c r="L508" i="2" s="1"/>
  <c r="G507" i="4"/>
  <c r="D507" i="4"/>
  <c r="H507" i="4" s="1"/>
  <c r="K508" i="2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K305" i="2" s="1"/>
  <c r="G304" i="4"/>
  <c r="F304" i="4"/>
  <c r="J304" i="4" s="1"/>
  <c r="M305" i="2" s="1"/>
  <c r="E304" i="4"/>
  <c r="I304" i="4" s="1"/>
  <c r="L305" i="2" s="1"/>
  <c r="D272" i="4"/>
  <c r="H272" i="4" s="1"/>
  <c r="K273" i="2" s="1"/>
  <c r="G272" i="4"/>
  <c r="F272" i="4"/>
  <c r="J272" i="4" s="1"/>
  <c r="M273" i="2" s="1"/>
  <c r="E272" i="4"/>
  <c r="I272" i="4" s="1"/>
  <c r="L273" i="2" s="1"/>
  <c r="D228" i="4"/>
  <c r="H228" i="4" s="1"/>
  <c r="K229" i="2" s="1"/>
  <c r="F228" i="4"/>
  <c r="J228" i="4" s="1"/>
  <c r="M229" i="2" s="1"/>
  <c r="G228" i="4"/>
  <c r="E228" i="4"/>
  <c r="I228" i="4" s="1"/>
  <c r="L229" i="2" s="1"/>
  <c r="D196" i="4"/>
  <c r="H196" i="4" s="1"/>
  <c r="K197" i="2" s="1"/>
  <c r="F196" i="4"/>
  <c r="J196" i="4" s="1"/>
  <c r="M197" i="2" s="1"/>
  <c r="G196" i="4"/>
  <c r="E196" i="4"/>
  <c r="I196" i="4" s="1"/>
  <c r="L197" i="2" s="1"/>
  <c r="AJ439" i="4"/>
  <c r="AK439" i="4"/>
  <c r="AQ439" i="4" s="1"/>
  <c r="AW439" i="4" s="1"/>
  <c r="AH439" i="4"/>
  <c r="AH407" i="4"/>
  <c r="AN407" i="4" s="1"/>
  <c r="AT407" i="4" s="1"/>
  <c r="AJ407" i="4"/>
  <c r="AK407" i="4"/>
  <c r="AQ407" i="4" s="1"/>
  <c r="AW407" i="4" s="1"/>
  <c r="AG910" i="4"/>
  <c r="AM910" i="4" s="1"/>
  <c r="AS910" i="4" s="1"/>
  <c r="AK910" i="4"/>
  <c r="AQ910" i="4" s="1"/>
  <c r="AW910" i="4" s="1"/>
  <c r="AJ910" i="4"/>
  <c r="AP910" i="4" s="1"/>
  <c r="AV910" i="4" s="1"/>
  <c r="AI910" i="4"/>
  <c r="AO910" i="4" s="1"/>
  <c r="AU910" i="4" s="1"/>
  <c r="AF910" i="4"/>
  <c r="AL910" i="4" s="1"/>
  <c r="AR910" i="4" s="1"/>
  <c r="AH910" i="4"/>
  <c r="AN910" i="4" s="1"/>
  <c r="AT910" i="4" s="1"/>
  <c r="AG906" i="4"/>
  <c r="AM906" i="4" s="1"/>
  <c r="AS906" i="4" s="1"/>
  <c r="AK906" i="4"/>
  <c r="AQ906" i="4" s="1"/>
  <c r="AW906" i="4" s="1"/>
  <c r="AJ906" i="4"/>
  <c r="AP906" i="4" s="1"/>
  <c r="AV906" i="4" s="1"/>
  <c r="AI906" i="4"/>
  <c r="AO906" i="4" s="1"/>
  <c r="AU906" i="4" s="1"/>
  <c r="AF906" i="4"/>
  <c r="AL906" i="4" s="1"/>
  <c r="AR906" i="4" s="1"/>
  <c r="AH906" i="4"/>
  <c r="AN906" i="4" s="1"/>
  <c r="AT906" i="4" s="1"/>
  <c r="AG902" i="4"/>
  <c r="AM902" i="4" s="1"/>
  <c r="AS902" i="4" s="1"/>
  <c r="AK902" i="4"/>
  <c r="AQ902" i="4" s="1"/>
  <c r="AW902" i="4" s="1"/>
  <c r="AJ902" i="4"/>
  <c r="AP902" i="4" s="1"/>
  <c r="AV902" i="4" s="1"/>
  <c r="AI902" i="4"/>
  <c r="AO902" i="4" s="1"/>
  <c r="AU902" i="4" s="1"/>
  <c r="AF902" i="4"/>
  <c r="AL902" i="4" s="1"/>
  <c r="AR902" i="4" s="1"/>
  <c r="AH902" i="4"/>
  <c r="AN902" i="4" s="1"/>
  <c r="AT902" i="4" s="1"/>
  <c r="AG898" i="4"/>
  <c r="AM898" i="4" s="1"/>
  <c r="AS898" i="4" s="1"/>
  <c r="AK898" i="4"/>
  <c r="AQ898" i="4" s="1"/>
  <c r="AW898" i="4" s="1"/>
  <c r="AJ898" i="4"/>
  <c r="AP898" i="4" s="1"/>
  <c r="AV898" i="4" s="1"/>
  <c r="AI898" i="4"/>
  <c r="AO898" i="4" s="1"/>
  <c r="AU898" i="4" s="1"/>
  <c r="AF898" i="4"/>
  <c r="AL898" i="4" s="1"/>
  <c r="AR898" i="4" s="1"/>
  <c r="AH898" i="4"/>
  <c r="AN898" i="4" s="1"/>
  <c r="AT898" i="4" s="1"/>
  <c r="AG894" i="4"/>
  <c r="AM894" i="4" s="1"/>
  <c r="AS894" i="4" s="1"/>
  <c r="AK894" i="4"/>
  <c r="AQ894" i="4" s="1"/>
  <c r="AW894" i="4" s="1"/>
  <c r="AJ894" i="4"/>
  <c r="AP894" i="4" s="1"/>
  <c r="AV894" i="4" s="1"/>
  <c r="AI894" i="4"/>
  <c r="AO894" i="4" s="1"/>
  <c r="AU894" i="4" s="1"/>
  <c r="AF894" i="4"/>
  <c r="AL894" i="4" s="1"/>
  <c r="AR894" i="4" s="1"/>
  <c r="AH894" i="4"/>
  <c r="AN894" i="4" s="1"/>
  <c r="AT894" i="4" s="1"/>
  <c r="AG890" i="4"/>
  <c r="AM890" i="4" s="1"/>
  <c r="AS890" i="4" s="1"/>
  <c r="AK890" i="4"/>
  <c r="AQ890" i="4" s="1"/>
  <c r="AW890" i="4" s="1"/>
  <c r="AJ890" i="4"/>
  <c r="AP890" i="4" s="1"/>
  <c r="AV890" i="4" s="1"/>
  <c r="AI890" i="4"/>
  <c r="AO890" i="4" s="1"/>
  <c r="AU890" i="4" s="1"/>
  <c r="AF890" i="4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O886" i="4" s="1"/>
  <c r="AU886" i="4" s="1"/>
  <c r="AF886" i="4"/>
  <c r="AL886" i="4" s="1"/>
  <c r="AR886" i="4" s="1"/>
  <c r="AH886" i="4"/>
  <c r="AN886" i="4" s="1"/>
  <c r="AT886" i="4" s="1"/>
  <c r="AG882" i="4"/>
  <c r="AM882" i="4" s="1"/>
  <c r="AS882" i="4" s="1"/>
  <c r="AK882" i="4"/>
  <c r="AQ882" i="4" s="1"/>
  <c r="AW882" i="4" s="1"/>
  <c r="AJ882" i="4"/>
  <c r="AP882" i="4" s="1"/>
  <c r="AV882" i="4" s="1"/>
  <c r="AI882" i="4"/>
  <c r="AO882" i="4" s="1"/>
  <c r="AU882" i="4" s="1"/>
  <c r="AF882" i="4"/>
  <c r="AH882" i="4"/>
  <c r="AN882" i="4" s="1"/>
  <c r="AT882" i="4" s="1"/>
  <c r="AG878" i="4"/>
  <c r="AM878" i="4" s="1"/>
  <c r="AS878" i="4" s="1"/>
  <c r="AK878" i="4"/>
  <c r="AQ878" i="4" s="1"/>
  <c r="AW878" i="4" s="1"/>
  <c r="AJ878" i="4"/>
  <c r="AP878" i="4" s="1"/>
  <c r="AV878" i="4" s="1"/>
  <c r="AI878" i="4"/>
  <c r="AO878" i="4" s="1"/>
  <c r="AU878" i="4" s="1"/>
  <c r="AF878" i="4"/>
  <c r="AL878" i="4" s="1"/>
  <c r="AR878" i="4" s="1"/>
  <c r="AH878" i="4"/>
  <c r="AN878" i="4" s="1"/>
  <c r="AT878" i="4" s="1"/>
  <c r="AG874" i="4"/>
  <c r="AM874" i="4" s="1"/>
  <c r="AS874" i="4" s="1"/>
  <c r="AK874" i="4"/>
  <c r="AQ874" i="4" s="1"/>
  <c r="AW874" i="4" s="1"/>
  <c r="AJ874" i="4"/>
  <c r="AP874" i="4" s="1"/>
  <c r="AV874" i="4" s="1"/>
  <c r="AI874" i="4"/>
  <c r="AO874" i="4" s="1"/>
  <c r="AU874" i="4" s="1"/>
  <c r="AF874" i="4"/>
  <c r="AH874" i="4"/>
  <c r="AN874" i="4" s="1"/>
  <c r="AT874" i="4" s="1"/>
  <c r="AG870" i="4"/>
  <c r="AM870" i="4" s="1"/>
  <c r="AS870" i="4" s="1"/>
  <c r="AK870" i="4"/>
  <c r="AQ870" i="4" s="1"/>
  <c r="AW870" i="4" s="1"/>
  <c r="AJ870" i="4"/>
  <c r="AP870" i="4" s="1"/>
  <c r="AV870" i="4" s="1"/>
  <c r="AI870" i="4"/>
  <c r="AO870" i="4" s="1"/>
  <c r="AU870" i="4" s="1"/>
  <c r="AF870" i="4"/>
  <c r="AL870" i="4" s="1"/>
  <c r="AR870" i="4" s="1"/>
  <c r="AH870" i="4"/>
  <c r="AN870" i="4" s="1"/>
  <c r="AT870" i="4" s="1"/>
  <c r="AG866" i="4"/>
  <c r="AM866" i="4" s="1"/>
  <c r="AS866" i="4" s="1"/>
  <c r="AK866" i="4"/>
  <c r="AQ866" i="4" s="1"/>
  <c r="AW866" i="4" s="1"/>
  <c r="AJ866" i="4"/>
  <c r="AP866" i="4" s="1"/>
  <c r="AV866" i="4" s="1"/>
  <c r="AI866" i="4"/>
  <c r="AO866" i="4" s="1"/>
  <c r="AU866" i="4" s="1"/>
  <c r="AF866" i="4"/>
  <c r="AH866" i="4"/>
  <c r="AN866" i="4" s="1"/>
  <c r="AT866" i="4" s="1"/>
  <c r="AG862" i="4"/>
  <c r="AM862" i="4" s="1"/>
  <c r="AS862" i="4" s="1"/>
  <c r="AK862" i="4"/>
  <c r="AQ862" i="4" s="1"/>
  <c r="AW862" i="4" s="1"/>
  <c r="AJ862" i="4"/>
  <c r="AP862" i="4" s="1"/>
  <c r="AV862" i="4" s="1"/>
  <c r="AI862" i="4"/>
  <c r="AF862" i="4"/>
  <c r="AL862" i="4" s="1"/>
  <c r="AR862" i="4" s="1"/>
  <c r="AH862" i="4"/>
  <c r="AN862" i="4" s="1"/>
  <c r="AT862" i="4" s="1"/>
  <c r="AG858" i="4"/>
  <c r="AM858" i="4" s="1"/>
  <c r="AS858" i="4" s="1"/>
  <c r="AK858" i="4"/>
  <c r="AQ858" i="4" s="1"/>
  <c r="AW858" i="4" s="1"/>
  <c r="AJ858" i="4"/>
  <c r="AP858" i="4" s="1"/>
  <c r="AV858" i="4" s="1"/>
  <c r="AI858" i="4"/>
  <c r="AO858" i="4" s="1"/>
  <c r="AU858" i="4" s="1"/>
  <c r="AF858" i="4"/>
  <c r="AH858" i="4"/>
  <c r="AN858" i="4" s="1"/>
  <c r="AT858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O854" i="4" s="1"/>
  <c r="AU854" i="4" s="1"/>
  <c r="AF854" i="4"/>
  <c r="AL854" i="4" s="1"/>
  <c r="AR854" i="4" s="1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O850" i="4" s="1"/>
  <c r="AU850" i="4" s="1"/>
  <c r="AF850" i="4"/>
  <c r="AH850" i="4"/>
  <c r="AN850" i="4" s="1"/>
  <c r="AT850" i="4" s="1"/>
  <c r="AG846" i="4"/>
  <c r="AM846" i="4" s="1"/>
  <c r="AS846" i="4" s="1"/>
  <c r="AK846" i="4"/>
  <c r="AQ846" i="4" s="1"/>
  <c r="AW846" i="4" s="1"/>
  <c r="AJ846" i="4"/>
  <c r="AP846" i="4" s="1"/>
  <c r="AV846" i="4" s="1"/>
  <c r="AI846" i="4"/>
  <c r="AO846" i="4" s="1"/>
  <c r="AU846" i="4" s="1"/>
  <c r="AF846" i="4"/>
  <c r="AL846" i="4" s="1"/>
  <c r="AR846" i="4" s="1"/>
  <c r="AH846" i="4"/>
  <c r="AN846" i="4" s="1"/>
  <c r="AT846" i="4" s="1"/>
  <c r="AG842" i="4"/>
  <c r="AM842" i="4" s="1"/>
  <c r="AS842" i="4" s="1"/>
  <c r="AK842" i="4"/>
  <c r="AQ842" i="4" s="1"/>
  <c r="AW842" i="4" s="1"/>
  <c r="AJ842" i="4"/>
  <c r="AP842" i="4" s="1"/>
  <c r="AV842" i="4" s="1"/>
  <c r="AI842" i="4"/>
  <c r="AO842" i="4" s="1"/>
  <c r="AU842" i="4" s="1"/>
  <c r="AF842" i="4"/>
  <c r="AH842" i="4"/>
  <c r="AN842" i="4" s="1"/>
  <c r="AT842" i="4" s="1"/>
  <c r="AG838" i="4"/>
  <c r="AM838" i="4" s="1"/>
  <c r="AS838" i="4" s="1"/>
  <c r="AK838" i="4"/>
  <c r="AQ838" i="4" s="1"/>
  <c r="AW838" i="4" s="1"/>
  <c r="AJ838" i="4"/>
  <c r="AP838" i="4" s="1"/>
  <c r="AV838" i="4" s="1"/>
  <c r="AI838" i="4"/>
  <c r="AO838" i="4" s="1"/>
  <c r="AU838" i="4" s="1"/>
  <c r="AF838" i="4"/>
  <c r="AL838" i="4" s="1"/>
  <c r="AR838" i="4" s="1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O834" i="4" s="1"/>
  <c r="AU834" i="4" s="1"/>
  <c r="AF834" i="4"/>
  <c r="AH834" i="4"/>
  <c r="AN834" i="4" s="1"/>
  <c r="AT834" i="4" s="1"/>
  <c r="AG830" i="4"/>
  <c r="AM830" i="4" s="1"/>
  <c r="AS830" i="4" s="1"/>
  <c r="AK830" i="4"/>
  <c r="AQ830" i="4" s="1"/>
  <c r="AW830" i="4" s="1"/>
  <c r="AJ830" i="4"/>
  <c r="AP830" i="4" s="1"/>
  <c r="AV830" i="4" s="1"/>
  <c r="AI830" i="4"/>
  <c r="AO830" i="4" s="1"/>
  <c r="AU830" i="4" s="1"/>
  <c r="AF830" i="4"/>
  <c r="AL830" i="4" s="1"/>
  <c r="AR830" i="4" s="1"/>
  <c r="AH830" i="4"/>
  <c r="AN830" i="4" s="1"/>
  <c r="AT830" i="4" s="1"/>
  <c r="AG826" i="4"/>
  <c r="AM826" i="4" s="1"/>
  <c r="AS826" i="4" s="1"/>
  <c r="AK826" i="4"/>
  <c r="AQ826" i="4" s="1"/>
  <c r="AW826" i="4" s="1"/>
  <c r="AJ826" i="4"/>
  <c r="AP826" i="4" s="1"/>
  <c r="AV826" i="4" s="1"/>
  <c r="AI826" i="4"/>
  <c r="AO826" i="4" s="1"/>
  <c r="AU826" i="4" s="1"/>
  <c r="AF826" i="4"/>
  <c r="AL826" i="4" s="1"/>
  <c r="AR826" i="4" s="1"/>
  <c r="AH826" i="4"/>
  <c r="AN826" i="4" s="1"/>
  <c r="AT826" i="4" s="1"/>
  <c r="AG822" i="4"/>
  <c r="AM822" i="4" s="1"/>
  <c r="AS822" i="4" s="1"/>
  <c r="AK822" i="4"/>
  <c r="AQ822" i="4" s="1"/>
  <c r="AW822" i="4" s="1"/>
  <c r="AJ822" i="4"/>
  <c r="AP822" i="4" s="1"/>
  <c r="AV822" i="4" s="1"/>
  <c r="AI822" i="4"/>
  <c r="AO822" i="4" s="1"/>
  <c r="AU822" i="4" s="1"/>
  <c r="AF822" i="4"/>
  <c r="AL822" i="4" s="1"/>
  <c r="AR822" i="4" s="1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O818" i="4" s="1"/>
  <c r="AU818" i="4" s="1"/>
  <c r="AF818" i="4"/>
  <c r="AL818" i="4" s="1"/>
  <c r="AR818" i="4" s="1"/>
  <c r="AH818" i="4"/>
  <c r="AN818" i="4" s="1"/>
  <c r="AT818" i="4" s="1"/>
  <c r="AG814" i="4"/>
  <c r="AM814" i="4" s="1"/>
  <c r="AS814" i="4" s="1"/>
  <c r="AK814" i="4"/>
  <c r="AQ814" i="4" s="1"/>
  <c r="AW814" i="4" s="1"/>
  <c r="AJ814" i="4"/>
  <c r="AP814" i="4" s="1"/>
  <c r="AV814" i="4" s="1"/>
  <c r="AI814" i="4"/>
  <c r="AO814" i="4" s="1"/>
  <c r="AU814" i="4" s="1"/>
  <c r="AF814" i="4"/>
  <c r="AL814" i="4" s="1"/>
  <c r="AR814" i="4" s="1"/>
  <c r="AH814" i="4"/>
  <c r="AN814" i="4" s="1"/>
  <c r="AT814" i="4" s="1"/>
  <c r="AG810" i="4"/>
  <c r="AM810" i="4" s="1"/>
  <c r="AS810" i="4" s="1"/>
  <c r="AK810" i="4"/>
  <c r="AQ810" i="4" s="1"/>
  <c r="AW810" i="4" s="1"/>
  <c r="AJ810" i="4"/>
  <c r="AP810" i="4" s="1"/>
  <c r="AV810" i="4" s="1"/>
  <c r="AI810" i="4"/>
  <c r="AO810" i="4" s="1"/>
  <c r="AU810" i="4" s="1"/>
  <c r="AF810" i="4"/>
  <c r="AL810" i="4" s="1"/>
  <c r="AR810" i="4" s="1"/>
  <c r="AH810" i="4"/>
  <c r="AN810" i="4" s="1"/>
  <c r="AT810" i="4" s="1"/>
  <c r="AG806" i="4"/>
  <c r="AM806" i="4" s="1"/>
  <c r="AS806" i="4" s="1"/>
  <c r="AK806" i="4"/>
  <c r="AQ806" i="4" s="1"/>
  <c r="AW806" i="4" s="1"/>
  <c r="AJ806" i="4"/>
  <c r="AP806" i="4" s="1"/>
  <c r="AV806" i="4" s="1"/>
  <c r="AI806" i="4"/>
  <c r="AO806" i="4" s="1"/>
  <c r="AU806" i="4" s="1"/>
  <c r="AF806" i="4"/>
  <c r="AL806" i="4" s="1"/>
  <c r="AR806" i="4" s="1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O802" i="4" s="1"/>
  <c r="AU802" i="4" s="1"/>
  <c r="AF802" i="4"/>
  <c r="AL802" i="4" s="1"/>
  <c r="AR802" i="4" s="1"/>
  <c r="AH802" i="4"/>
  <c r="AN802" i="4" s="1"/>
  <c r="AT802" i="4" s="1"/>
  <c r="AG798" i="4"/>
  <c r="AM798" i="4" s="1"/>
  <c r="AS798" i="4" s="1"/>
  <c r="AK798" i="4"/>
  <c r="AQ798" i="4" s="1"/>
  <c r="AW798" i="4" s="1"/>
  <c r="AJ798" i="4"/>
  <c r="AP798" i="4" s="1"/>
  <c r="AV798" i="4" s="1"/>
  <c r="AI798" i="4"/>
  <c r="AO798" i="4" s="1"/>
  <c r="AU798" i="4" s="1"/>
  <c r="AF798" i="4"/>
  <c r="AL798" i="4" s="1"/>
  <c r="AR798" i="4" s="1"/>
  <c r="AH798" i="4"/>
  <c r="AN798" i="4" s="1"/>
  <c r="AT798" i="4" s="1"/>
  <c r="AG794" i="4"/>
  <c r="AM794" i="4" s="1"/>
  <c r="AS794" i="4" s="1"/>
  <c r="AK794" i="4"/>
  <c r="AQ794" i="4" s="1"/>
  <c r="AW794" i="4" s="1"/>
  <c r="AJ794" i="4"/>
  <c r="AP794" i="4" s="1"/>
  <c r="AV794" i="4" s="1"/>
  <c r="AI794" i="4"/>
  <c r="AO794" i="4" s="1"/>
  <c r="AU794" i="4" s="1"/>
  <c r="AF794" i="4"/>
  <c r="AL794" i="4" s="1"/>
  <c r="AR794" i="4" s="1"/>
  <c r="AH794" i="4"/>
  <c r="AN794" i="4" s="1"/>
  <c r="AT794" i="4" s="1"/>
  <c r="AG790" i="4"/>
  <c r="AM790" i="4" s="1"/>
  <c r="AS790" i="4" s="1"/>
  <c r="AK790" i="4"/>
  <c r="AQ790" i="4" s="1"/>
  <c r="AW790" i="4" s="1"/>
  <c r="AJ790" i="4"/>
  <c r="AP790" i="4" s="1"/>
  <c r="AV790" i="4" s="1"/>
  <c r="AI790" i="4"/>
  <c r="AO790" i="4" s="1"/>
  <c r="AU790" i="4" s="1"/>
  <c r="AF790" i="4"/>
  <c r="AL790" i="4" s="1"/>
  <c r="AR790" i="4" s="1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O786" i="4" s="1"/>
  <c r="AU786" i="4" s="1"/>
  <c r="AF786" i="4"/>
  <c r="AL786" i="4" s="1"/>
  <c r="AR786" i="4" s="1"/>
  <c r="AH786" i="4"/>
  <c r="AN786" i="4" s="1"/>
  <c r="AT786" i="4" s="1"/>
  <c r="AG782" i="4"/>
  <c r="AM782" i="4" s="1"/>
  <c r="AS782" i="4" s="1"/>
  <c r="AK782" i="4"/>
  <c r="AQ782" i="4" s="1"/>
  <c r="AW782" i="4" s="1"/>
  <c r="AJ782" i="4"/>
  <c r="AP782" i="4" s="1"/>
  <c r="AV782" i="4" s="1"/>
  <c r="AI782" i="4"/>
  <c r="AO782" i="4" s="1"/>
  <c r="AU782" i="4" s="1"/>
  <c r="AF782" i="4"/>
  <c r="AH782" i="4"/>
  <c r="AN782" i="4" s="1"/>
  <c r="AT782" i="4" s="1"/>
  <c r="AG778" i="4"/>
  <c r="AM778" i="4" s="1"/>
  <c r="AS778" i="4" s="1"/>
  <c r="AK778" i="4"/>
  <c r="AQ778" i="4" s="1"/>
  <c r="AW778" i="4" s="1"/>
  <c r="AJ778" i="4"/>
  <c r="AP778" i="4" s="1"/>
  <c r="AV778" i="4" s="1"/>
  <c r="AI778" i="4"/>
  <c r="AO778" i="4" s="1"/>
  <c r="AU778" i="4" s="1"/>
  <c r="AF778" i="4"/>
  <c r="AL778" i="4" s="1"/>
  <c r="AR778" i="4" s="1"/>
  <c r="AH778" i="4"/>
  <c r="AN778" i="4" s="1"/>
  <c r="AT778" i="4" s="1"/>
  <c r="AG774" i="4"/>
  <c r="AM774" i="4" s="1"/>
  <c r="AS774" i="4" s="1"/>
  <c r="AK774" i="4"/>
  <c r="AQ774" i="4" s="1"/>
  <c r="AW774" i="4" s="1"/>
  <c r="AJ774" i="4"/>
  <c r="AP774" i="4" s="1"/>
  <c r="AV774" i="4" s="1"/>
  <c r="AI774" i="4"/>
  <c r="AO774" i="4" s="1"/>
  <c r="AU774" i="4" s="1"/>
  <c r="AF774" i="4"/>
  <c r="AL774" i="4" s="1"/>
  <c r="AR774" i="4" s="1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O770" i="4" s="1"/>
  <c r="AU770" i="4" s="1"/>
  <c r="AF770" i="4"/>
  <c r="AL770" i="4" s="1"/>
  <c r="AR770" i="4" s="1"/>
  <c r="AH770" i="4"/>
  <c r="AN770" i="4" s="1"/>
  <c r="AT770" i="4" s="1"/>
  <c r="AG766" i="4"/>
  <c r="AM766" i="4" s="1"/>
  <c r="AS766" i="4" s="1"/>
  <c r="AK766" i="4"/>
  <c r="AQ766" i="4" s="1"/>
  <c r="AW766" i="4" s="1"/>
  <c r="AJ766" i="4"/>
  <c r="AP766" i="4" s="1"/>
  <c r="AV766" i="4" s="1"/>
  <c r="AI766" i="4"/>
  <c r="AO766" i="4" s="1"/>
  <c r="AU766" i="4" s="1"/>
  <c r="AF766" i="4"/>
  <c r="AL766" i="4" s="1"/>
  <c r="AR766" i="4" s="1"/>
  <c r="AH766" i="4"/>
  <c r="AN766" i="4" s="1"/>
  <c r="AT766" i="4" s="1"/>
  <c r="AG762" i="4"/>
  <c r="AM762" i="4" s="1"/>
  <c r="AS762" i="4" s="1"/>
  <c r="AK762" i="4"/>
  <c r="AQ762" i="4" s="1"/>
  <c r="AW762" i="4" s="1"/>
  <c r="AJ762" i="4"/>
  <c r="AP762" i="4" s="1"/>
  <c r="AV762" i="4" s="1"/>
  <c r="AI762" i="4"/>
  <c r="AO762" i="4" s="1"/>
  <c r="AU762" i="4" s="1"/>
  <c r="AF762" i="4"/>
  <c r="AH762" i="4"/>
  <c r="AN762" i="4" s="1"/>
  <c r="AT762" i="4" s="1"/>
  <c r="AG758" i="4"/>
  <c r="AM758" i="4" s="1"/>
  <c r="AS758" i="4" s="1"/>
  <c r="AK758" i="4"/>
  <c r="AQ758" i="4" s="1"/>
  <c r="AW758" i="4" s="1"/>
  <c r="AJ758" i="4"/>
  <c r="AP758" i="4" s="1"/>
  <c r="AV758" i="4" s="1"/>
  <c r="AI758" i="4"/>
  <c r="AO758" i="4" s="1"/>
  <c r="AU758" i="4" s="1"/>
  <c r="AF758" i="4"/>
  <c r="AL758" i="4" s="1"/>
  <c r="AR758" i="4" s="1"/>
  <c r="AH758" i="4"/>
  <c r="AN758" i="4" s="1"/>
  <c r="AT758" i="4" s="1"/>
  <c r="AG754" i="4"/>
  <c r="AM754" i="4" s="1"/>
  <c r="AS754" i="4" s="1"/>
  <c r="AK754" i="4"/>
  <c r="AQ754" i="4" s="1"/>
  <c r="AW754" i="4" s="1"/>
  <c r="AJ754" i="4"/>
  <c r="AP754" i="4" s="1"/>
  <c r="AV754" i="4" s="1"/>
  <c r="AI754" i="4"/>
  <c r="AO754" i="4" s="1"/>
  <c r="AU754" i="4" s="1"/>
  <c r="AF754" i="4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O750" i="4" s="1"/>
  <c r="AU750" i="4" s="1"/>
  <c r="AF750" i="4"/>
  <c r="AH750" i="4"/>
  <c r="AN750" i="4" s="1"/>
  <c r="AT750" i="4" s="1"/>
  <c r="AG746" i="4"/>
  <c r="AM746" i="4" s="1"/>
  <c r="AS746" i="4" s="1"/>
  <c r="AK746" i="4"/>
  <c r="AQ746" i="4" s="1"/>
  <c r="AW746" i="4" s="1"/>
  <c r="AJ746" i="4"/>
  <c r="AP746" i="4" s="1"/>
  <c r="AV746" i="4" s="1"/>
  <c r="AI746" i="4"/>
  <c r="AO746" i="4" s="1"/>
  <c r="AU746" i="4" s="1"/>
  <c r="AF746" i="4"/>
  <c r="AH746" i="4"/>
  <c r="AN746" i="4" s="1"/>
  <c r="AT746" i="4" s="1"/>
  <c r="AG742" i="4"/>
  <c r="AM742" i="4" s="1"/>
  <c r="AS742" i="4" s="1"/>
  <c r="AK742" i="4"/>
  <c r="AQ742" i="4" s="1"/>
  <c r="AW742" i="4" s="1"/>
  <c r="AJ742" i="4"/>
  <c r="AP742" i="4" s="1"/>
  <c r="AV742" i="4" s="1"/>
  <c r="AI742" i="4"/>
  <c r="AO742" i="4" s="1"/>
  <c r="AU742" i="4" s="1"/>
  <c r="AF742" i="4"/>
  <c r="AL742" i="4" s="1"/>
  <c r="AR742" i="4" s="1"/>
  <c r="AH742" i="4"/>
  <c r="AN742" i="4" s="1"/>
  <c r="AT742" i="4" s="1"/>
  <c r="AG738" i="4"/>
  <c r="AM738" i="4" s="1"/>
  <c r="AS738" i="4" s="1"/>
  <c r="AK738" i="4"/>
  <c r="AQ738" i="4" s="1"/>
  <c r="AW738" i="4" s="1"/>
  <c r="AJ738" i="4"/>
  <c r="AP738" i="4" s="1"/>
  <c r="AV738" i="4" s="1"/>
  <c r="AI738" i="4"/>
  <c r="AO738" i="4" s="1"/>
  <c r="AU738" i="4" s="1"/>
  <c r="AF738" i="4"/>
  <c r="AH738" i="4"/>
  <c r="AN738" i="4" s="1"/>
  <c r="AT738" i="4" s="1"/>
  <c r="AG734" i="4"/>
  <c r="AM734" i="4" s="1"/>
  <c r="AS734" i="4" s="1"/>
  <c r="AK734" i="4"/>
  <c r="AQ734" i="4" s="1"/>
  <c r="AW734" i="4" s="1"/>
  <c r="AJ734" i="4"/>
  <c r="AP734" i="4" s="1"/>
  <c r="AV734" i="4" s="1"/>
  <c r="AI734" i="4"/>
  <c r="AF734" i="4"/>
  <c r="AL734" i="4" s="1"/>
  <c r="AR734" i="4" s="1"/>
  <c r="AH734" i="4"/>
  <c r="AN734" i="4" s="1"/>
  <c r="AT734" i="4" s="1"/>
  <c r="AG730" i="4"/>
  <c r="AM730" i="4" s="1"/>
  <c r="AS730" i="4" s="1"/>
  <c r="AK730" i="4"/>
  <c r="AQ730" i="4" s="1"/>
  <c r="AW730" i="4" s="1"/>
  <c r="AJ730" i="4"/>
  <c r="AP730" i="4" s="1"/>
  <c r="AV730" i="4" s="1"/>
  <c r="AI730" i="4"/>
  <c r="AO730" i="4" s="1"/>
  <c r="AU730" i="4" s="1"/>
  <c r="AF730" i="4"/>
  <c r="AH730" i="4"/>
  <c r="AN730" i="4" s="1"/>
  <c r="AT730" i="4" s="1"/>
  <c r="AG726" i="4"/>
  <c r="AM726" i="4" s="1"/>
  <c r="AS726" i="4" s="1"/>
  <c r="AK726" i="4"/>
  <c r="AQ726" i="4" s="1"/>
  <c r="AW726" i="4" s="1"/>
  <c r="AJ726" i="4"/>
  <c r="AP726" i="4" s="1"/>
  <c r="AV726" i="4" s="1"/>
  <c r="AI726" i="4"/>
  <c r="AO726" i="4" s="1"/>
  <c r="AU726" i="4" s="1"/>
  <c r="AF726" i="4"/>
  <c r="AH726" i="4"/>
  <c r="AN726" i="4" s="1"/>
  <c r="AT726" i="4" s="1"/>
  <c r="AG722" i="4"/>
  <c r="AM722" i="4" s="1"/>
  <c r="AS722" i="4" s="1"/>
  <c r="AK722" i="4"/>
  <c r="AQ722" i="4" s="1"/>
  <c r="AW722" i="4" s="1"/>
  <c r="AJ722" i="4"/>
  <c r="AP722" i="4" s="1"/>
  <c r="AV722" i="4" s="1"/>
  <c r="AI722" i="4"/>
  <c r="AO722" i="4" s="1"/>
  <c r="AU722" i="4" s="1"/>
  <c r="AF722" i="4"/>
  <c r="AH722" i="4"/>
  <c r="AN722" i="4" s="1"/>
  <c r="AT722" i="4" s="1"/>
  <c r="AG718" i="4"/>
  <c r="AM718" i="4" s="1"/>
  <c r="AS718" i="4" s="1"/>
  <c r="AK718" i="4"/>
  <c r="AQ718" i="4" s="1"/>
  <c r="AW718" i="4" s="1"/>
  <c r="AJ718" i="4"/>
  <c r="AP718" i="4" s="1"/>
  <c r="AV718" i="4" s="1"/>
  <c r="AI718" i="4"/>
  <c r="AO718" i="4" s="1"/>
  <c r="AU718" i="4" s="1"/>
  <c r="AF718" i="4"/>
  <c r="AL718" i="4" s="1"/>
  <c r="AR718" i="4" s="1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O714" i="4" s="1"/>
  <c r="AU714" i="4" s="1"/>
  <c r="AF714" i="4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O710" i="4" s="1"/>
  <c r="AU710" i="4" s="1"/>
  <c r="AF710" i="4"/>
  <c r="AL710" i="4" s="1"/>
  <c r="AR710" i="4" s="1"/>
  <c r="AH710" i="4"/>
  <c r="AN710" i="4" s="1"/>
  <c r="AT710" i="4" s="1"/>
  <c r="AG706" i="4"/>
  <c r="AM706" i="4" s="1"/>
  <c r="AS706" i="4" s="1"/>
  <c r="AK706" i="4"/>
  <c r="AQ706" i="4" s="1"/>
  <c r="AW706" i="4" s="1"/>
  <c r="AJ706" i="4"/>
  <c r="AP706" i="4" s="1"/>
  <c r="AV706" i="4" s="1"/>
  <c r="AI706" i="4"/>
  <c r="AO706" i="4" s="1"/>
  <c r="AU706" i="4" s="1"/>
  <c r="AF706" i="4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O702" i="4" s="1"/>
  <c r="AU702" i="4" s="1"/>
  <c r="AF702" i="4"/>
  <c r="AL702" i="4" s="1"/>
  <c r="AR702" i="4" s="1"/>
  <c r="AH702" i="4"/>
  <c r="AN702" i="4" s="1"/>
  <c r="AT702" i="4" s="1"/>
  <c r="AG698" i="4"/>
  <c r="AM698" i="4" s="1"/>
  <c r="AS698" i="4" s="1"/>
  <c r="AK698" i="4"/>
  <c r="AQ698" i="4" s="1"/>
  <c r="AW698" i="4" s="1"/>
  <c r="AJ698" i="4"/>
  <c r="AP698" i="4" s="1"/>
  <c r="AV698" i="4" s="1"/>
  <c r="AI698" i="4"/>
  <c r="AO698" i="4" s="1"/>
  <c r="AU698" i="4" s="1"/>
  <c r="AF698" i="4"/>
  <c r="AH698" i="4"/>
  <c r="AN698" i="4" s="1"/>
  <c r="AT698" i="4" s="1"/>
  <c r="AG694" i="4"/>
  <c r="AM694" i="4" s="1"/>
  <c r="AS694" i="4" s="1"/>
  <c r="AK694" i="4"/>
  <c r="AQ694" i="4" s="1"/>
  <c r="AW694" i="4" s="1"/>
  <c r="AJ694" i="4"/>
  <c r="AP694" i="4" s="1"/>
  <c r="AV694" i="4" s="1"/>
  <c r="AI694" i="4"/>
  <c r="AO694" i="4" s="1"/>
  <c r="AU694" i="4" s="1"/>
  <c r="AF694" i="4"/>
  <c r="AL694" i="4" s="1"/>
  <c r="AR694" i="4" s="1"/>
  <c r="AH694" i="4"/>
  <c r="AN694" i="4" s="1"/>
  <c r="AT694" i="4" s="1"/>
  <c r="AG690" i="4"/>
  <c r="AM690" i="4" s="1"/>
  <c r="AS690" i="4" s="1"/>
  <c r="AK690" i="4"/>
  <c r="AQ690" i="4" s="1"/>
  <c r="AW690" i="4" s="1"/>
  <c r="AJ690" i="4"/>
  <c r="AP690" i="4" s="1"/>
  <c r="AV690" i="4" s="1"/>
  <c r="AI690" i="4"/>
  <c r="AO690" i="4" s="1"/>
  <c r="AU690" i="4" s="1"/>
  <c r="AF690" i="4"/>
  <c r="AL690" i="4" s="1"/>
  <c r="AR690" i="4" s="1"/>
  <c r="AH690" i="4"/>
  <c r="AN690" i="4" s="1"/>
  <c r="AT690" i="4" s="1"/>
  <c r="AG686" i="4"/>
  <c r="AM686" i="4" s="1"/>
  <c r="AS686" i="4" s="1"/>
  <c r="AK686" i="4"/>
  <c r="AQ686" i="4" s="1"/>
  <c r="AW686" i="4" s="1"/>
  <c r="AJ686" i="4"/>
  <c r="AP686" i="4" s="1"/>
  <c r="AV686" i="4" s="1"/>
  <c r="AI686" i="4"/>
  <c r="AO686" i="4" s="1"/>
  <c r="AU686" i="4" s="1"/>
  <c r="AF686" i="4"/>
  <c r="AL686" i="4" s="1"/>
  <c r="AR686" i="4" s="1"/>
  <c r="AH686" i="4"/>
  <c r="AN686" i="4" s="1"/>
  <c r="AT686" i="4" s="1"/>
  <c r="AG682" i="4"/>
  <c r="AM682" i="4" s="1"/>
  <c r="AS682" i="4" s="1"/>
  <c r="AK682" i="4"/>
  <c r="AQ682" i="4" s="1"/>
  <c r="AW682" i="4" s="1"/>
  <c r="AJ682" i="4"/>
  <c r="AP682" i="4" s="1"/>
  <c r="AV682" i="4" s="1"/>
  <c r="AI682" i="4"/>
  <c r="AO682" i="4" s="1"/>
  <c r="AU682" i="4" s="1"/>
  <c r="AF682" i="4"/>
  <c r="AH682" i="4"/>
  <c r="AN682" i="4" s="1"/>
  <c r="AT682" i="4" s="1"/>
  <c r="AG678" i="4"/>
  <c r="AM678" i="4" s="1"/>
  <c r="AS678" i="4" s="1"/>
  <c r="AK678" i="4"/>
  <c r="AQ678" i="4" s="1"/>
  <c r="AW678" i="4" s="1"/>
  <c r="AJ678" i="4"/>
  <c r="AP678" i="4" s="1"/>
  <c r="AV678" i="4" s="1"/>
  <c r="AI678" i="4"/>
  <c r="AO678" i="4" s="1"/>
  <c r="AU678" i="4" s="1"/>
  <c r="AF678" i="4"/>
  <c r="AL678" i="4" s="1"/>
  <c r="AR678" i="4" s="1"/>
  <c r="AH678" i="4"/>
  <c r="AN678" i="4" s="1"/>
  <c r="AT678" i="4" s="1"/>
  <c r="AG674" i="4"/>
  <c r="AM674" i="4" s="1"/>
  <c r="AS674" i="4" s="1"/>
  <c r="AK674" i="4"/>
  <c r="AQ674" i="4" s="1"/>
  <c r="AW674" i="4" s="1"/>
  <c r="AJ674" i="4"/>
  <c r="AP674" i="4" s="1"/>
  <c r="AV674" i="4" s="1"/>
  <c r="AI674" i="4"/>
  <c r="AO674" i="4" s="1"/>
  <c r="AU674" i="4" s="1"/>
  <c r="AF674" i="4"/>
  <c r="AL674" i="4" s="1"/>
  <c r="AR674" i="4" s="1"/>
  <c r="AH674" i="4"/>
  <c r="AN674" i="4" s="1"/>
  <c r="AT674" i="4" s="1"/>
  <c r="AG670" i="4"/>
  <c r="AM670" i="4" s="1"/>
  <c r="AS670" i="4" s="1"/>
  <c r="AK670" i="4"/>
  <c r="AQ670" i="4" s="1"/>
  <c r="AW670" i="4" s="1"/>
  <c r="AJ670" i="4"/>
  <c r="AP670" i="4" s="1"/>
  <c r="AV670" i="4" s="1"/>
  <c r="AI670" i="4"/>
  <c r="AO670" i="4" s="1"/>
  <c r="AU670" i="4" s="1"/>
  <c r="AF670" i="4"/>
  <c r="AL670" i="4" s="1"/>
  <c r="AR670" i="4" s="1"/>
  <c r="AH670" i="4"/>
  <c r="AN670" i="4" s="1"/>
  <c r="AT670" i="4" s="1"/>
  <c r="AG666" i="4"/>
  <c r="AM666" i="4" s="1"/>
  <c r="AS666" i="4" s="1"/>
  <c r="AK666" i="4"/>
  <c r="AQ666" i="4" s="1"/>
  <c r="AW666" i="4" s="1"/>
  <c r="AJ666" i="4"/>
  <c r="AP666" i="4" s="1"/>
  <c r="AV666" i="4" s="1"/>
  <c r="AI666" i="4"/>
  <c r="AO666" i="4" s="1"/>
  <c r="AU666" i="4" s="1"/>
  <c r="AF666" i="4"/>
  <c r="AL666" i="4" s="1"/>
  <c r="AR666" i="4" s="1"/>
  <c r="AH666" i="4"/>
  <c r="AN666" i="4" s="1"/>
  <c r="AT666" i="4" s="1"/>
  <c r="AG662" i="4"/>
  <c r="AM662" i="4" s="1"/>
  <c r="AS662" i="4" s="1"/>
  <c r="AK662" i="4"/>
  <c r="AQ662" i="4" s="1"/>
  <c r="AW662" i="4" s="1"/>
  <c r="AJ662" i="4"/>
  <c r="AP662" i="4" s="1"/>
  <c r="AV662" i="4" s="1"/>
  <c r="AI662" i="4"/>
  <c r="AO662" i="4" s="1"/>
  <c r="AU662" i="4" s="1"/>
  <c r="AF662" i="4"/>
  <c r="AL662" i="4" s="1"/>
  <c r="AR662" i="4" s="1"/>
  <c r="AH662" i="4"/>
  <c r="AN662" i="4" s="1"/>
  <c r="AT662" i="4" s="1"/>
  <c r="AG658" i="4"/>
  <c r="AM658" i="4" s="1"/>
  <c r="AS658" i="4" s="1"/>
  <c r="AK658" i="4"/>
  <c r="AQ658" i="4" s="1"/>
  <c r="AW658" i="4" s="1"/>
  <c r="AJ658" i="4"/>
  <c r="AP658" i="4" s="1"/>
  <c r="AV658" i="4" s="1"/>
  <c r="AI658" i="4"/>
  <c r="AO658" i="4" s="1"/>
  <c r="AU658" i="4" s="1"/>
  <c r="AF658" i="4"/>
  <c r="AH658" i="4"/>
  <c r="AN658" i="4" s="1"/>
  <c r="AT658" i="4" s="1"/>
  <c r="AG654" i="4"/>
  <c r="AM654" i="4" s="1"/>
  <c r="AS654" i="4" s="1"/>
  <c r="AK654" i="4"/>
  <c r="AQ654" i="4" s="1"/>
  <c r="AW654" i="4" s="1"/>
  <c r="AJ654" i="4"/>
  <c r="AP654" i="4" s="1"/>
  <c r="AV654" i="4" s="1"/>
  <c r="AI654" i="4"/>
  <c r="AO654" i="4" s="1"/>
  <c r="AU654" i="4" s="1"/>
  <c r="AF654" i="4"/>
  <c r="AL654" i="4" s="1"/>
  <c r="AR654" i="4" s="1"/>
  <c r="AH654" i="4"/>
  <c r="AN654" i="4" s="1"/>
  <c r="AT654" i="4" s="1"/>
  <c r="AG650" i="4"/>
  <c r="AM650" i="4" s="1"/>
  <c r="AS650" i="4" s="1"/>
  <c r="AK650" i="4"/>
  <c r="AQ650" i="4" s="1"/>
  <c r="AW650" i="4" s="1"/>
  <c r="AJ650" i="4"/>
  <c r="AP650" i="4" s="1"/>
  <c r="AV650" i="4" s="1"/>
  <c r="AI650" i="4"/>
  <c r="AO650" i="4" s="1"/>
  <c r="AU650" i="4" s="1"/>
  <c r="AF650" i="4"/>
  <c r="AL650" i="4" s="1"/>
  <c r="AR650" i="4" s="1"/>
  <c r="AH650" i="4"/>
  <c r="AN650" i="4" s="1"/>
  <c r="AT650" i="4" s="1"/>
  <c r="AG646" i="4"/>
  <c r="AM646" i="4" s="1"/>
  <c r="AS646" i="4" s="1"/>
  <c r="AK646" i="4"/>
  <c r="AQ646" i="4" s="1"/>
  <c r="AW646" i="4" s="1"/>
  <c r="AJ646" i="4"/>
  <c r="AP646" i="4" s="1"/>
  <c r="AV646" i="4" s="1"/>
  <c r="AI646" i="4"/>
  <c r="AO646" i="4" s="1"/>
  <c r="AU646" i="4" s="1"/>
  <c r="AF646" i="4"/>
  <c r="AL646" i="4" s="1"/>
  <c r="AR646" i="4" s="1"/>
  <c r="AH646" i="4"/>
  <c r="AN646" i="4" s="1"/>
  <c r="AT646" i="4" s="1"/>
  <c r="AG642" i="4"/>
  <c r="AM642" i="4" s="1"/>
  <c r="AS642" i="4" s="1"/>
  <c r="AK642" i="4"/>
  <c r="AQ642" i="4" s="1"/>
  <c r="AW642" i="4" s="1"/>
  <c r="AJ642" i="4"/>
  <c r="AP642" i="4" s="1"/>
  <c r="AV642" i="4" s="1"/>
  <c r="AI642" i="4"/>
  <c r="AO642" i="4" s="1"/>
  <c r="AU642" i="4" s="1"/>
  <c r="AF642" i="4"/>
  <c r="AH642" i="4"/>
  <c r="AN642" i="4" s="1"/>
  <c r="AT642" i="4" s="1"/>
  <c r="AG638" i="4"/>
  <c r="AM638" i="4" s="1"/>
  <c r="AS638" i="4" s="1"/>
  <c r="AK638" i="4"/>
  <c r="AQ638" i="4" s="1"/>
  <c r="AW638" i="4" s="1"/>
  <c r="AJ638" i="4"/>
  <c r="AP638" i="4" s="1"/>
  <c r="AV638" i="4" s="1"/>
  <c r="AI638" i="4"/>
  <c r="AO638" i="4" s="1"/>
  <c r="AU638" i="4" s="1"/>
  <c r="AF638" i="4"/>
  <c r="AL638" i="4" s="1"/>
  <c r="AR638" i="4" s="1"/>
  <c r="AH638" i="4"/>
  <c r="AN638" i="4" s="1"/>
  <c r="AT638" i="4" s="1"/>
  <c r="AG634" i="4"/>
  <c r="AM634" i="4" s="1"/>
  <c r="AS634" i="4" s="1"/>
  <c r="AK634" i="4"/>
  <c r="AQ634" i="4" s="1"/>
  <c r="AW634" i="4" s="1"/>
  <c r="AJ634" i="4"/>
  <c r="AP634" i="4" s="1"/>
  <c r="AV634" i="4" s="1"/>
  <c r="AI634" i="4"/>
  <c r="AO634" i="4" s="1"/>
  <c r="AU634" i="4" s="1"/>
  <c r="AF634" i="4"/>
  <c r="AL634" i="4" s="1"/>
  <c r="AR634" i="4" s="1"/>
  <c r="AH634" i="4"/>
  <c r="AN634" i="4" s="1"/>
  <c r="AT634" i="4" s="1"/>
  <c r="AG630" i="4"/>
  <c r="AM630" i="4" s="1"/>
  <c r="AS630" i="4" s="1"/>
  <c r="AK630" i="4"/>
  <c r="AQ630" i="4" s="1"/>
  <c r="AW630" i="4" s="1"/>
  <c r="AJ630" i="4"/>
  <c r="AP630" i="4" s="1"/>
  <c r="AV630" i="4" s="1"/>
  <c r="AI630" i="4"/>
  <c r="AO630" i="4" s="1"/>
  <c r="AU630" i="4" s="1"/>
  <c r="AF630" i="4"/>
  <c r="AL630" i="4" s="1"/>
  <c r="AR630" i="4" s="1"/>
  <c r="AH630" i="4"/>
  <c r="AN630" i="4" s="1"/>
  <c r="AT630" i="4" s="1"/>
  <c r="AG626" i="4"/>
  <c r="AM626" i="4" s="1"/>
  <c r="AS626" i="4" s="1"/>
  <c r="AK626" i="4"/>
  <c r="AQ626" i="4" s="1"/>
  <c r="AW626" i="4" s="1"/>
  <c r="AJ626" i="4"/>
  <c r="AP626" i="4" s="1"/>
  <c r="AV626" i="4" s="1"/>
  <c r="AI626" i="4"/>
  <c r="AO626" i="4" s="1"/>
  <c r="AU626" i="4" s="1"/>
  <c r="AF626" i="4"/>
  <c r="AL626" i="4" s="1"/>
  <c r="AR626" i="4" s="1"/>
  <c r="AH626" i="4"/>
  <c r="AN626" i="4" s="1"/>
  <c r="AT626" i="4" s="1"/>
  <c r="AG622" i="4"/>
  <c r="AM622" i="4" s="1"/>
  <c r="AS622" i="4" s="1"/>
  <c r="AK622" i="4"/>
  <c r="AQ622" i="4" s="1"/>
  <c r="AW622" i="4" s="1"/>
  <c r="AJ622" i="4"/>
  <c r="AP622" i="4" s="1"/>
  <c r="AV622" i="4" s="1"/>
  <c r="AI622" i="4"/>
  <c r="AO622" i="4" s="1"/>
  <c r="AU622" i="4" s="1"/>
  <c r="AF622" i="4"/>
  <c r="AL622" i="4" s="1"/>
  <c r="AR622" i="4" s="1"/>
  <c r="AH622" i="4"/>
  <c r="AN622" i="4" s="1"/>
  <c r="AT622" i="4" s="1"/>
  <c r="AG618" i="4"/>
  <c r="AM618" i="4" s="1"/>
  <c r="AS618" i="4" s="1"/>
  <c r="AK618" i="4"/>
  <c r="AQ618" i="4" s="1"/>
  <c r="AW618" i="4" s="1"/>
  <c r="AJ618" i="4"/>
  <c r="AP618" i="4" s="1"/>
  <c r="AV618" i="4" s="1"/>
  <c r="AI618" i="4"/>
  <c r="AO618" i="4" s="1"/>
  <c r="AU618" i="4" s="1"/>
  <c r="AF618" i="4"/>
  <c r="AL618" i="4" s="1"/>
  <c r="AR618" i="4" s="1"/>
  <c r="AH618" i="4"/>
  <c r="AN618" i="4" s="1"/>
  <c r="AT618" i="4" s="1"/>
  <c r="AG614" i="4"/>
  <c r="AM614" i="4" s="1"/>
  <c r="AS614" i="4" s="1"/>
  <c r="AK614" i="4"/>
  <c r="AQ614" i="4" s="1"/>
  <c r="AW614" i="4" s="1"/>
  <c r="AJ614" i="4"/>
  <c r="AP614" i="4" s="1"/>
  <c r="AV614" i="4" s="1"/>
  <c r="AI614" i="4"/>
  <c r="AO614" i="4" s="1"/>
  <c r="AU614" i="4" s="1"/>
  <c r="AF614" i="4"/>
  <c r="AL614" i="4" s="1"/>
  <c r="AR614" i="4" s="1"/>
  <c r="AH614" i="4"/>
  <c r="AN614" i="4" s="1"/>
  <c r="AT614" i="4" s="1"/>
  <c r="AG610" i="4"/>
  <c r="AM610" i="4" s="1"/>
  <c r="AS610" i="4" s="1"/>
  <c r="AK610" i="4"/>
  <c r="AQ610" i="4" s="1"/>
  <c r="AW610" i="4" s="1"/>
  <c r="AJ610" i="4"/>
  <c r="AP610" i="4" s="1"/>
  <c r="AV610" i="4" s="1"/>
  <c r="AI610" i="4"/>
  <c r="AO610" i="4" s="1"/>
  <c r="AU610" i="4" s="1"/>
  <c r="AF610" i="4"/>
  <c r="AH610" i="4"/>
  <c r="AN610" i="4" s="1"/>
  <c r="AT610" i="4" s="1"/>
  <c r="AG606" i="4"/>
  <c r="AM606" i="4" s="1"/>
  <c r="AS606" i="4" s="1"/>
  <c r="AK606" i="4"/>
  <c r="AQ606" i="4" s="1"/>
  <c r="AW606" i="4" s="1"/>
  <c r="AJ606" i="4"/>
  <c r="AP606" i="4" s="1"/>
  <c r="AV606" i="4" s="1"/>
  <c r="AI606" i="4"/>
  <c r="AO606" i="4" s="1"/>
  <c r="AU606" i="4" s="1"/>
  <c r="AF606" i="4"/>
  <c r="AL606" i="4" s="1"/>
  <c r="AR606" i="4" s="1"/>
  <c r="AH606" i="4"/>
  <c r="AN606" i="4" s="1"/>
  <c r="AT606" i="4" s="1"/>
  <c r="AG602" i="4"/>
  <c r="AM602" i="4" s="1"/>
  <c r="AS602" i="4" s="1"/>
  <c r="AK602" i="4"/>
  <c r="AQ602" i="4" s="1"/>
  <c r="AW602" i="4" s="1"/>
  <c r="AJ602" i="4"/>
  <c r="AP602" i="4" s="1"/>
  <c r="AV602" i="4" s="1"/>
  <c r="AI602" i="4"/>
  <c r="AO602" i="4" s="1"/>
  <c r="AU602" i="4" s="1"/>
  <c r="AF602" i="4"/>
  <c r="AH602" i="4"/>
  <c r="AN602" i="4" s="1"/>
  <c r="AT602" i="4" s="1"/>
  <c r="AG598" i="4"/>
  <c r="AM598" i="4" s="1"/>
  <c r="AS598" i="4" s="1"/>
  <c r="AK598" i="4"/>
  <c r="AQ598" i="4" s="1"/>
  <c r="AW598" i="4" s="1"/>
  <c r="AJ598" i="4"/>
  <c r="AP598" i="4" s="1"/>
  <c r="AV598" i="4" s="1"/>
  <c r="AI598" i="4"/>
  <c r="AO598" i="4" s="1"/>
  <c r="AU598" i="4" s="1"/>
  <c r="AF598" i="4"/>
  <c r="AL598" i="4" s="1"/>
  <c r="AR598" i="4" s="1"/>
  <c r="AH598" i="4"/>
  <c r="AN598" i="4" s="1"/>
  <c r="AT598" i="4" s="1"/>
  <c r="AG594" i="4"/>
  <c r="AM594" i="4" s="1"/>
  <c r="AS594" i="4" s="1"/>
  <c r="AK594" i="4"/>
  <c r="AQ594" i="4" s="1"/>
  <c r="AW594" i="4" s="1"/>
  <c r="AJ594" i="4"/>
  <c r="AP594" i="4" s="1"/>
  <c r="AV594" i="4" s="1"/>
  <c r="AI594" i="4"/>
  <c r="AO594" i="4" s="1"/>
  <c r="AU594" i="4" s="1"/>
  <c r="AF594" i="4"/>
  <c r="AH594" i="4"/>
  <c r="AN594" i="4" s="1"/>
  <c r="AT594" i="4" s="1"/>
  <c r="AG590" i="4"/>
  <c r="AM590" i="4" s="1"/>
  <c r="AS590" i="4" s="1"/>
  <c r="AK590" i="4"/>
  <c r="AQ590" i="4" s="1"/>
  <c r="AW590" i="4" s="1"/>
  <c r="AJ590" i="4"/>
  <c r="AP590" i="4" s="1"/>
  <c r="AV590" i="4" s="1"/>
  <c r="AI590" i="4"/>
  <c r="AO590" i="4" s="1"/>
  <c r="AU590" i="4" s="1"/>
  <c r="AF590" i="4"/>
  <c r="AL590" i="4" s="1"/>
  <c r="AR590" i="4" s="1"/>
  <c r="AH590" i="4"/>
  <c r="AN590" i="4" s="1"/>
  <c r="AT590" i="4" s="1"/>
  <c r="AG586" i="4"/>
  <c r="AM586" i="4" s="1"/>
  <c r="AS586" i="4" s="1"/>
  <c r="AK586" i="4"/>
  <c r="AQ586" i="4" s="1"/>
  <c r="AW586" i="4" s="1"/>
  <c r="AJ586" i="4"/>
  <c r="AP586" i="4" s="1"/>
  <c r="AV586" i="4" s="1"/>
  <c r="AI586" i="4"/>
  <c r="AO586" i="4" s="1"/>
  <c r="AU586" i="4" s="1"/>
  <c r="AF586" i="4"/>
  <c r="AH586" i="4"/>
  <c r="AN586" i="4" s="1"/>
  <c r="AT586" i="4" s="1"/>
  <c r="AG582" i="4"/>
  <c r="AM582" i="4" s="1"/>
  <c r="AS582" i="4" s="1"/>
  <c r="AK582" i="4"/>
  <c r="AQ582" i="4" s="1"/>
  <c r="AW582" i="4" s="1"/>
  <c r="AJ582" i="4"/>
  <c r="AP582" i="4" s="1"/>
  <c r="AV582" i="4" s="1"/>
  <c r="AI582" i="4"/>
  <c r="AO582" i="4" s="1"/>
  <c r="AU582" i="4" s="1"/>
  <c r="AF582" i="4"/>
  <c r="AL582" i="4" s="1"/>
  <c r="AR582" i="4" s="1"/>
  <c r="AH582" i="4"/>
  <c r="AN582" i="4" s="1"/>
  <c r="AT582" i="4" s="1"/>
  <c r="AG578" i="4"/>
  <c r="AM578" i="4" s="1"/>
  <c r="AS578" i="4" s="1"/>
  <c r="AK578" i="4"/>
  <c r="AQ578" i="4" s="1"/>
  <c r="AW578" i="4" s="1"/>
  <c r="AJ578" i="4"/>
  <c r="AP578" i="4" s="1"/>
  <c r="AV578" i="4" s="1"/>
  <c r="AI578" i="4"/>
  <c r="AO578" i="4" s="1"/>
  <c r="AU578" i="4" s="1"/>
  <c r="AF578" i="4"/>
  <c r="AH578" i="4"/>
  <c r="AN578" i="4" s="1"/>
  <c r="AT578" i="4" s="1"/>
  <c r="AG574" i="4"/>
  <c r="AM574" i="4" s="1"/>
  <c r="AS574" i="4" s="1"/>
  <c r="AK574" i="4"/>
  <c r="AQ574" i="4" s="1"/>
  <c r="AW574" i="4" s="1"/>
  <c r="AJ574" i="4"/>
  <c r="AP574" i="4" s="1"/>
  <c r="AV574" i="4" s="1"/>
  <c r="AI574" i="4"/>
  <c r="AO574" i="4" s="1"/>
  <c r="AU574" i="4" s="1"/>
  <c r="AF574" i="4"/>
  <c r="AL574" i="4" s="1"/>
  <c r="AR574" i="4" s="1"/>
  <c r="AH574" i="4"/>
  <c r="AN574" i="4" s="1"/>
  <c r="AT574" i="4" s="1"/>
  <c r="AG570" i="4"/>
  <c r="AM570" i="4" s="1"/>
  <c r="AS570" i="4" s="1"/>
  <c r="AK570" i="4"/>
  <c r="AQ570" i="4" s="1"/>
  <c r="AW570" i="4" s="1"/>
  <c r="AJ570" i="4"/>
  <c r="AP570" i="4" s="1"/>
  <c r="AV570" i="4" s="1"/>
  <c r="AI570" i="4"/>
  <c r="AO570" i="4" s="1"/>
  <c r="AU570" i="4" s="1"/>
  <c r="AF570" i="4"/>
  <c r="AH570" i="4"/>
  <c r="AN570" i="4" s="1"/>
  <c r="AT570" i="4" s="1"/>
  <c r="AG566" i="4"/>
  <c r="AM566" i="4" s="1"/>
  <c r="AS566" i="4" s="1"/>
  <c r="AK566" i="4"/>
  <c r="AQ566" i="4" s="1"/>
  <c r="AW566" i="4" s="1"/>
  <c r="AJ566" i="4"/>
  <c r="AP566" i="4" s="1"/>
  <c r="AV566" i="4" s="1"/>
  <c r="AI566" i="4"/>
  <c r="AO566" i="4" s="1"/>
  <c r="AU566" i="4" s="1"/>
  <c r="AF566" i="4"/>
  <c r="AL566" i="4" s="1"/>
  <c r="AR566" i="4" s="1"/>
  <c r="AH566" i="4"/>
  <c r="AN566" i="4" s="1"/>
  <c r="AT566" i="4" s="1"/>
  <c r="AG562" i="4"/>
  <c r="AM562" i="4" s="1"/>
  <c r="AS562" i="4" s="1"/>
  <c r="AK562" i="4"/>
  <c r="AQ562" i="4" s="1"/>
  <c r="AW562" i="4" s="1"/>
  <c r="AJ562" i="4"/>
  <c r="AP562" i="4" s="1"/>
  <c r="AV562" i="4" s="1"/>
  <c r="AI562" i="4"/>
  <c r="AO562" i="4" s="1"/>
  <c r="AU562" i="4" s="1"/>
  <c r="AF562" i="4"/>
  <c r="AL562" i="4" s="1"/>
  <c r="AR562" i="4" s="1"/>
  <c r="AH562" i="4"/>
  <c r="AN562" i="4" s="1"/>
  <c r="AT562" i="4" s="1"/>
  <c r="AG558" i="4"/>
  <c r="AM558" i="4" s="1"/>
  <c r="AS558" i="4" s="1"/>
  <c r="AK558" i="4"/>
  <c r="AQ558" i="4" s="1"/>
  <c r="AW558" i="4" s="1"/>
  <c r="AJ558" i="4"/>
  <c r="AP558" i="4" s="1"/>
  <c r="AV558" i="4" s="1"/>
  <c r="AI558" i="4"/>
  <c r="AO558" i="4" s="1"/>
  <c r="AU558" i="4" s="1"/>
  <c r="AF558" i="4"/>
  <c r="AL558" i="4" s="1"/>
  <c r="AR558" i="4" s="1"/>
  <c r="AH558" i="4"/>
  <c r="AN558" i="4" s="1"/>
  <c r="AT558" i="4" s="1"/>
  <c r="AG533" i="4"/>
  <c r="AM533" i="4" s="1"/>
  <c r="AS533" i="4" s="1"/>
  <c r="AK533" i="4"/>
  <c r="AQ533" i="4" s="1"/>
  <c r="AW533" i="4" s="1"/>
  <c r="AJ533" i="4"/>
  <c r="AP533" i="4" s="1"/>
  <c r="AV533" i="4" s="1"/>
  <c r="AI533" i="4"/>
  <c r="AO533" i="4" s="1"/>
  <c r="AU533" i="4" s="1"/>
  <c r="AF533" i="4"/>
  <c r="AL533" i="4" s="1"/>
  <c r="AR533" i="4" s="1"/>
  <c r="AH533" i="4"/>
  <c r="AN533" i="4" s="1"/>
  <c r="AT533" i="4" s="1"/>
  <c r="AG968" i="4"/>
  <c r="AM968" i="4" s="1"/>
  <c r="AS968" i="4" s="1"/>
  <c r="AK968" i="4"/>
  <c r="AQ968" i="4" s="1"/>
  <c r="AW968" i="4" s="1"/>
  <c r="AF968" i="4"/>
  <c r="AL968" i="4" s="1"/>
  <c r="AR968" i="4" s="1"/>
  <c r="AI968" i="4"/>
  <c r="AO968" i="4" s="1"/>
  <c r="AU968" i="4" s="1"/>
  <c r="AH968" i="4"/>
  <c r="AN968" i="4" s="1"/>
  <c r="AT968" i="4" s="1"/>
  <c r="AJ968" i="4"/>
  <c r="AP968" i="4" s="1"/>
  <c r="AV968" i="4" s="1"/>
  <c r="AG952" i="4"/>
  <c r="AM952" i="4" s="1"/>
  <c r="AS952" i="4" s="1"/>
  <c r="AK952" i="4"/>
  <c r="AQ952" i="4" s="1"/>
  <c r="AW952" i="4" s="1"/>
  <c r="AF952" i="4"/>
  <c r="AL952" i="4" s="1"/>
  <c r="AR952" i="4" s="1"/>
  <c r="AI952" i="4"/>
  <c r="AO952" i="4" s="1"/>
  <c r="AU952" i="4" s="1"/>
  <c r="AH952" i="4"/>
  <c r="AN952" i="4" s="1"/>
  <c r="AT952" i="4" s="1"/>
  <c r="AJ952" i="4"/>
  <c r="AP952" i="4" s="1"/>
  <c r="AV952" i="4" s="1"/>
  <c r="AG936" i="4"/>
  <c r="AM936" i="4" s="1"/>
  <c r="AS936" i="4" s="1"/>
  <c r="AK936" i="4"/>
  <c r="AQ936" i="4" s="1"/>
  <c r="AW936" i="4" s="1"/>
  <c r="AF936" i="4"/>
  <c r="AL936" i="4" s="1"/>
  <c r="AR936" i="4" s="1"/>
  <c r="AI936" i="4"/>
  <c r="AO936" i="4" s="1"/>
  <c r="AU936" i="4" s="1"/>
  <c r="AH936" i="4"/>
  <c r="AN936" i="4" s="1"/>
  <c r="AT936" i="4" s="1"/>
  <c r="AJ936" i="4"/>
  <c r="AP936" i="4" s="1"/>
  <c r="AV936" i="4" s="1"/>
  <c r="AG543" i="4"/>
  <c r="AM543" i="4" s="1"/>
  <c r="AS543" i="4" s="1"/>
  <c r="AK543" i="4"/>
  <c r="AQ543" i="4" s="1"/>
  <c r="AW543" i="4" s="1"/>
  <c r="AJ543" i="4"/>
  <c r="AP543" i="4" s="1"/>
  <c r="AV543" i="4" s="1"/>
  <c r="AI543" i="4"/>
  <c r="AO543" i="4" s="1"/>
  <c r="AU543" i="4" s="1"/>
  <c r="AF543" i="4"/>
  <c r="AL543" i="4" s="1"/>
  <c r="AR543" i="4" s="1"/>
  <c r="AH543" i="4"/>
  <c r="AN543" i="4" s="1"/>
  <c r="AT543" i="4" s="1"/>
  <c r="AG376" i="4"/>
  <c r="AM376" i="4" s="1"/>
  <c r="AS376" i="4" s="1"/>
  <c r="AK376" i="4"/>
  <c r="AQ376" i="4" s="1"/>
  <c r="AW376" i="4" s="1"/>
  <c r="AF376" i="4"/>
  <c r="AL376" i="4" s="1"/>
  <c r="AR376" i="4" s="1"/>
  <c r="AI376" i="4"/>
  <c r="AO376" i="4" s="1"/>
  <c r="AU376" i="4" s="1"/>
  <c r="AH376" i="4"/>
  <c r="AN376" i="4" s="1"/>
  <c r="AT376" i="4" s="1"/>
  <c r="AJ376" i="4"/>
  <c r="AP376" i="4" s="1"/>
  <c r="AV376" i="4" s="1"/>
  <c r="AG360" i="4"/>
  <c r="AM360" i="4" s="1"/>
  <c r="AS360" i="4" s="1"/>
  <c r="AK360" i="4"/>
  <c r="AQ360" i="4" s="1"/>
  <c r="AW360" i="4" s="1"/>
  <c r="AF360" i="4"/>
  <c r="AL360" i="4" s="1"/>
  <c r="AR360" i="4" s="1"/>
  <c r="AI360" i="4"/>
  <c r="AO360" i="4" s="1"/>
  <c r="AU360" i="4" s="1"/>
  <c r="AH360" i="4"/>
  <c r="AN360" i="4" s="1"/>
  <c r="AT360" i="4" s="1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M538" i="2" s="1"/>
  <c r="D537" i="4"/>
  <c r="H537" i="4" s="1"/>
  <c r="K538" i="2" s="1"/>
  <c r="E537" i="4"/>
  <c r="I537" i="4" s="1"/>
  <c r="L538" i="2" s="1"/>
  <c r="G958" i="4"/>
  <c r="D958" i="4"/>
  <c r="H958" i="4" s="1"/>
  <c r="F958" i="4"/>
  <c r="J958" i="4" s="1"/>
  <c r="E958" i="4"/>
  <c r="I958" i="4" s="1"/>
  <c r="G938" i="4"/>
  <c r="F938" i="4"/>
  <c r="J938" i="4" s="1"/>
  <c r="D938" i="4"/>
  <c r="H938" i="4" s="1"/>
  <c r="E938" i="4"/>
  <c r="I938" i="4" s="1"/>
  <c r="G378" i="4"/>
  <c r="D378" i="4"/>
  <c r="H378" i="4" s="1"/>
  <c r="K379" i="2" s="1"/>
  <c r="F378" i="4"/>
  <c r="J378" i="4" s="1"/>
  <c r="M379" i="2" s="1"/>
  <c r="E378" i="4"/>
  <c r="I378" i="4" s="1"/>
  <c r="L379" i="2" s="1"/>
  <c r="G362" i="4"/>
  <c r="D362" i="4"/>
  <c r="H362" i="4" s="1"/>
  <c r="K363" i="2" s="1"/>
  <c r="F362" i="4"/>
  <c r="J362" i="4" s="1"/>
  <c r="M363" i="2" s="1"/>
  <c r="E362" i="4"/>
  <c r="I362" i="4" s="1"/>
  <c r="L363" i="2" s="1"/>
  <c r="G238" i="4"/>
  <c r="F238" i="4"/>
  <c r="J238" i="4" s="1"/>
  <c r="M239" i="2" s="1"/>
  <c r="D238" i="4"/>
  <c r="H238" i="4" s="1"/>
  <c r="K239" i="2" s="1"/>
  <c r="E238" i="4"/>
  <c r="I238" i="4" s="1"/>
  <c r="L239" i="2" s="1"/>
  <c r="G152" i="4"/>
  <c r="F152" i="4"/>
  <c r="J152" i="4" s="1"/>
  <c r="M153" i="2" s="1"/>
  <c r="D152" i="4"/>
  <c r="H152" i="4" s="1"/>
  <c r="K153" i="2" s="1"/>
  <c r="E152" i="4"/>
  <c r="I152" i="4" s="1"/>
  <c r="L153" i="2" s="1"/>
  <c r="G110" i="4"/>
  <c r="D110" i="4"/>
  <c r="H110" i="4" s="1"/>
  <c r="K111" i="2" s="1"/>
  <c r="F110" i="4"/>
  <c r="J110" i="4" s="1"/>
  <c r="M111" i="2" s="1"/>
  <c r="E110" i="4"/>
  <c r="I110" i="4" s="1"/>
  <c r="L111" i="2" s="1"/>
  <c r="G236" i="4"/>
  <c r="D236" i="4"/>
  <c r="H236" i="4" s="1"/>
  <c r="K237" i="2" s="1"/>
  <c r="F236" i="4"/>
  <c r="J236" i="4" s="1"/>
  <c r="M237" i="2" s="1"/>
  <c r="E236" i="4"/>
  <c r="I236" i="4" s="1"/>
  <c r="L237" i="2" s="1"/>
  <c r="G22" i="4"/>
  <c r="F22" i="4"/>
  <c r="J22" i="4" s="1"/>
  <c r="M23" i="2" s="1"/>
  <c r="E22" i="4"/>
  <c r="I22" i="4" s="1"/>
  <c r="L23" i="2" s="1"/>
  <c r="D22" i="4"/>
  <c r="H22" i="4" s="1"/>
  <c r="K23" i="2" s="1"/>
  <c r="AP912" i="4"/>
  <c r="AV912" i="4" s="1"/>
  <c r="AM912" i="4"/>
  <c r="AS912" i="4" s="1"/>
  <c r="AP908" i="4"/>
  <c r="AV908" i="4" s="1"/>
  <c r="AN908" i="4"/>
  <c r="AT908" i="4" s="1"/>
  <c r="AM908" i="4"/>
  <c r="AS908" i="4" s="1"/>
  <c r="AP904" i="4"/>
  <c r="AV904" i="4" s="1"/>
  <c r="AQ904" i="4"/>
  <c r="AW904" i="4" s="1"/>
  <c r="AM904" i="4"/>
  <c r="AS904" i="4" s="1"/>
  <c r="AP900" i="4"/>
  <c r="AV900" i="4" s="1"/>
  <c r="AQ900" i="4"/>
  <c r="AW900" i="4" s="1"/>
  <c r="AM900" i="4"/>
  <c r="AS900" i="4" s="1"/>
  <c r="AP896" i="4"/>
  <c r="AV896" i="4" s="1"/>
  <c r="AM896" i="4"/>
  <c r="AS896" i="4" s="1"/>
  <c r="AP892" i="4"/>
  <c r="AV892" i="4" s="1"/>
  <c r="AN892" i="4"/>
  <c r="AT892" i="4" s="1"/>
  <c r="AM892" i="4"/>
  <c r="AS892" i="4" s="1"/>
  <c r="AL890" i="4"/>
  <c r="AR890" i="4" s="1"/>
  <c r="AP888" i="4"/>
  <c r="AV888" i="4" s="1"/>
  <c r="AM888" i="4"/>
  <c r="AS888" i="4" s="1"/>
  <c r="AP884" i="4"/>
  <c r="AV884" i="4" s="1"/>
  <c r="AQ884" i="4"/>
  <c r="AW884" i="4" s="1"/>
  <c r="AM884" i="4"/>
  <c r="AS884" i="4" s="1"/>
  <c r="AL882" i="4"/>
  <c r="AR882" i="4" s="1"/>
  <c r="AP880" i="4"/>
  <c r="AV880" i="4" s="1"/>
  <c r="AM880" i="4"/>
  <c r="AS880" i="4" s="1"/>
  <c r="AP876" i="4"/>
  <c r="AV876" i="4" s="1"/>
  <c r="AN876" i="4"/>
  <c r="AT876" i="4" s="1"/>
  <c r="AM876" i="4"/>
  <c r="AS876" i="4" s="1"/>
  <c r="AL874" i="4"/>
  <c r="AR874" i="4" s="1"/>
  <c r="AP872" i="4"/>
  <c r="AV872" i="4" s="1"/>
  <c r="AM872" i="4"/>
  <c r="AS872" i="4" s="1"/>
  <c r="AP868" i="4"/>
  <c r="AV868" i="4" s="1"/>
  <c r="AQ868" i="4"/>
  <c r="AW868" i="4" s="1"/>
  <c r="AM868" i="4"/>
  <c r="AS868" i="4" s="1"/>
  <c r="AL866" i="4"/>
  <c r="AR866" i="4" s="1"/>
  <c r="AP864" i="4"/>
  <c r="AV864" i="4" s="1"/>
  <c r="AM864" i="4"/>
  <c r="AS864" i="4" s="1"/>
  <c r="AO862" i="4"/>
  <c r="AU862" i="4" s="1"/>
  <c r="AP860" i="4"/>
  <c r="AV860" i="4" s="1"/>
  <c r="AN860" i="4"/>
  <c r="AT860" i="4" s="1"/>
  <c r="AM860" i="4"/>
  <c r="AS860" i="4" s="1"/>
  <c r="AL858" i="4"/>
  <c r="AR858" i="4" s="1"/>
  <c r="AP856" i="4"/>
  <c r="AV856" i="4" s="1"/>
  <c r="AM856" i="4"/>
  <c r="AS856" i="4" s="1"/>
  <c r="AP852" i="4"/>
  <c r="AV852" i="4" s="1"/>
  <c r="AQ852" i="4"/>
  <c r="AW852" i="4" s="1"/>
  <c r="AM852" i="4"/>
  <c r="AS852" i="4" s="1"/>
  <c r="AL850" i="4"/>
  <c r="AR850" i="4" s="1"/>
  <c r="AP848" i="4"/>
  <c r="AV848" i="4" s="1"/>
  <c r="AM848" i="4"/>
  <c r="AS848" i="4" s="1"/>
  <c r="AP844" i="4"/>
  <c r="AV844" i="4" s="1"/>
  <c r="AN844" i="4"/>
  <c r="AT844" i="4" s="1"/>
  <c r="AM844" i="4"/>
  <c r="AS844" i="4" s="1"/>
  <c r="AL842" i="4"/>
  <c r="AR842" i="4" s="1"/>
  <c r="AP840" i="4"/>
  <c r="AV840" i="4" s="1"/>
  <c r="AM840" i="4"/>
  <c r="AS840" i="4" s="1"/>
  <c r="AP836" i="4"/>
  <c r="AV836" i="4" s="1"/>
  <c r="AQ836" i="4"/>
  <c r="AW836" i="4" s="1"/>
  <c r="AM836" i="4"/>
  <c r="AS836" i="4" s="1"/>
  <c r="AL834" i="4"/>
  <c r="AR834" i="4" s="1"/>
  <c r="AP832" i="4"/>
  <c r="AV832" i="4" s="1"/>
  <c r="AM832" i="4"/>
  <c r="AS832" i="4" s="1"/>
  <c r="AP828" i="4"/>
  <c r="AV828" i="4" s="1"/>
  <c r="AN828" i="4"/>
  <c r="AT828" i="4" s="1"/>
  <c r="AM828" i="4"/>
  <c r="AS828" i="4" s="1"/>
  <c r="AP824" i="4"/>
  <c r="AV824" i="4" s="1"/>
  <c r="AM824" i="4"/>
  <c r="AS824" i="4" s="1"/>
  <c r="AP820" i="4"/>
  <c r="AV820" i="4" s="1"/>
  <c r="AQ820" i="4"/>
  <c r="AW820" i="4" s="1"/>
  <c r="AM820" i="4"/>
  <c r="AS820" i="4" s="1"/>
  <c r="AP816" i="4"/>
  <c r="AV816" i="4" s="1"/>
  <c r="AM816" i="4"/>
  <c r="AS816" i="4" s="1"/>
  <c r="AP812" i="4"/>
  <c r="AV812" i="4" s="1"/>
  <c r="AN812" i="4"/>
  <c r="AT812" i="4" s="1"/>
  <c r="AM812" i="4"/>
  <c r="AS812" i="4" s="1"/>
  <c r="AP808" i="4"/>
  <c r="AV808" i="4" s="1"/>
  <c r="AM808" i="4"/>
  <c r="AS808" i="4" s="1"/>
  <c r="AP804" i="4"/>
  <c r="AV804" i="4" s="1"/>
  <c r="AQ804" i="4"/>
  <c r="AW804" i="4" s="1"/>
  <c r="AM804" i="4"/>
  <c r="AS804" i="4" s="1"/>
  <c r="AP800" i="4"/>
  <c r="AV800" i="4" s="1"/>
  <c r="AN800" i="4"/>
  <c r="AT800" i="4" s="1"/>
  <c r="AM800" i="4"/>
  <c r="AS800" i="4" s="1"/>
  <c r="AP796" i="4"/>
  <c r="AV796" i="4" s="1"/>
  <c r="AN796" i="4"/>
  <c r="AT796" i="4" s="1"/>
  <c r="AM796" i="4"/>
  <c r="AS796" i="4" s="1"/>
  <c r="AP792" i="4"/>
  <c r="AV792" i="4" s="1"/>
  <c r="AM792" i="4"/>
  <c r="AS792" i="4" s="1"/>
  <c r="AP788" i="4"/>
  <c r="AV788" i="4" s="1"/>
  <c r="AQ788" i="4"/>
  <c r="AW788" i="4" s="1"/>
  <c r="AM788" i="4"/>
  <c r="AS788" i="4" s="1"/>
  <c r="AP784" i="4"/>
  <c r="AV784" i="4" s="1"/>
  <c r="AM784" i="4"/>
  <c r="AS784" i="4" s="1"/>
  <c r="AL782" i="4"/>
  <c r="AR782" i="4" s="1"/>
  <c r="AP780" i="4"/>
  <c r="AV780" i="4" s="1"/>
  <c r="AN780" i="4"/>
  <c r="AT780" i="4" s="1"/>
  <c r="AM780" i="4"/>
  <c r="AS780" i="4" s="1"/>
  <c r="AP776" i="4"/>
  <c r="AV776" i="4" s="1"/>
  <c r="AM776" i="4"/>
  <c r="AS776" i="4" s="1"/>
  <c r="AP772" i="4"/>
  <c r="AV772" i="4" s="1"/>
  <c r="AQ772" i="4"/>
  <c r="AW772" i="4" s="1"/>
  <c r="AM772" i="4"/>
  <c r="AS772" i="4" s="1"/>
  <c r="AP768" i="4"/>
  <c r="AV768" i="4" s="1"/>
  <c r="AN768" i="4"/>
  <c r="AT768" i="4" s="1"/>
  <c r="AM768" i="4"/>
  <c r="AS768" i="4" s="1"/>
  <c r="AP764" i="4"/>
  <c r="AV764" i="4" s="1"/>
  <c r="AN764" i="4"/>
  <c r="AT764" i="4" s="1"/>
  <c r="AM764" i="4"/>
  <c r="AS764" i="4" s="1"/>
  <c r="AL762" i="4"/>
  <c r="AR762" i="4" s="1"/>
  <c r="AP760" i="4"/>
  <c r="AV760" i="4" s="1"/>
  <c r="AM760" i="4"/>
  <c r="AS760" i="4" s="1"/>
  <c r="AP756" i="4"/>
  <c r="AV756" i="4" s="1"/>
  <c r="AQ756" i="4"/>
  <c r="AW756" i="4" s="1"/>
  <c r="AM756" i="4"/>
  <c r="AS756" i="4" s="1"/>
  <c r="AL754" i="4"/>
  <c r="AR754" i="4" s="1"/>
  <c r="AP752" i="4"/>
  <c r="AV752" i="4" s="1"/>
  <c r="AM752" i="4"/>
  <c r="AS752" i="4" s="1"/>
  <c r="AL750" i="4"/>
  <c r="AR750" i="4" s="1"/>
  <c r="AP748" i="4"/>
  <c r="AV748" i="4" s="1"/>
  <c r="AN748" i="4"/>
  <c r="AT748" i="4" s="1"/>
  <c r="AM748" i="4"/>
  <c r="AS748" i="4" s="1"/>
  <c r="AL746" i="4"/>
  <c r="AR746" i="4" s="1"/>
  <c r="AP740" i="4"/>
  <c r="AV740" i="4" s="1"/>
  <c r="AM740" i="4"/>
  <c r="AS740" i="4" s="1"/>
  <c r="AL738" i="4"/>
  <c r="AR738" i="4" s="1"/>
  <c r="AP736" i="4"/>
  <c r="AV736" i="4" s="1"/>
  <c r="AO734" i="4"/>
  <c r="AU734" i="4" s="1"/>
  <c r="AP732" i="4"/>
  <c r="AV732" i="4" s="1"/>
  <c r="AN732" i="4"/>
  <c r="AT732" i="4" s="1"/>
  <c r="AM732" i="4"/>
  <c r="AS732" i="4" s="1"/>
  <c r="AL730" i="4"/>
  <c r="AR730" i="4" s="1"/>
  <c r="AM728" i="4"/>
  <c r="AS728" i="4" s="1"/>
  <c r="AL726" i="4"/>
  <c r="AR726" i="4" s="1"/>
  <c r="AP724" i="4"/>
  <c r="AV724" i="4" s="1"/>
  <c r="AM724" i="4"/>
  <c r="AS724" i="4" s="1"/>
  <c r="AL722" i="4"/>
  <c r="AR722" i="4" s="1"/>
  <c r="AM720" i="4"/>
  <c r="AS720" i="4" s="1"/>
  <c r="AP716" i="4"/>
  <c r="AV716" i="4" s="1"/>
  <c r="AN716" i="4"/>
  <c r="AT716" i="4" s="1"/>
  <c r="AM716" i="4"/>
  <c r="AS716" i="4" s="1"/>
  <c r="AL714" i="4"/>
  <c r="AR714" i="4" s="1"/>
  <c r="AM712" i="4"/>
  <c r="AS712" i="4" s="1"/>
  <c r="AP708" i="4"/>
  <c r="AV708" i="4" s="1"/>
  <c r="AM708" i="4"/>
  <c r="AS708" i="4" s="1"/>
  <c r="AL706" i="4"/>
  <c r="AR706" i="4" s="1"/>
  <c r="AM704" i="4"/>
  <c r="AS704" i="4" s="1"/>
  <c r="AM700" i="4"/>
  <c r="AS700" i="4" s="1"/>
  <c r="AL698" i="4"/>
  <c r="AR698" i="4" s="1"/>
  <c r="AN692" i="4"/>
  <c r="AT692" i="4" s="1"/>
  <c r="AM692" i="4"/>
  <c r="AS692" i="4" s="1"/>
  <c r="AN688" i="4"/>
  <c r="AT688" i="4" s="1"/>
  <c r="AM684" i="4"/>
  <c r="AS684" i="4" s="1"/>
  <c r="AL682" i="4"/>
  <c r="AR682" i="4" s="1"/>
  <c r="AN676" i="4"/>
  <c r="AT676" i="4" s="1"/>
  <c r="AM676" i="4"/>
  <c r="AS676" i="4" s="1"/>
  <c r="AQ668" i="4"/>
  <c r="AW668" i="4" s="1"/>
  <c r="AM668" i="4"/>
  <c r="AS668" i="4" s="1"/>
  <c r="AM664" i="4"/>
  <c r="AS664" i="4" s="1"/>
  <c r="AN660" i="4"/>
  <c r="AT660" i="4" s="1"/>
  <c r="AM660" i="4"/>
  <c r="AS660" i="4" s="1"/>
  <c r="AL658" i="4"/>
  <c r="AR658" i="4" s="1"/>
  <c r="AM656" i="4"/>
  <c r="AS656" i="4" s="1"/>
  <c r="AM652" i="4"/>
  <c r="AS652" i="4" s="1"/>
  <c r="AM648" i="4"/>
  <c r="AS648" i="4" s="1"/>
  <c r="AN644" i="4"/>
  <c r="AT644" i="4" s="1"/>
  <c r="AM644" i="4"/>
  <c r="AS644" i="4" s="1"/>
  <c r="AL642" i="4"/>
  <c r="AR642" i="4" s="1"/>
  <c r="AQ636" i="4"/>
  <c r="AW636" i="4" s="1"/>
  <c r="AQ628" i="4"/>
  <c r="AW628" i="4" s="1"/>
  <c r="AP620" i="4"/>
  <c r="AV620" i="4" s="1"/>
  <c r="AN620" i="4"/>
  <c r="AT620" i="4" s="1"/>
  <c r="AP612" i="4"/>
  <c r="AV612" i="4" s="1"/>
  <c r="AN612" i="4"/>
  <c r="AT612" i="4" s="1"/>
  <c r="AL610" i="4"/>
  <c r="AR610" i="4" s="1"/>
  <c r="AL602" i="4"/>
  <c r="AR602" i="4" s="1"/>
  <c r="AL594" i="4"/>
  <c r="AR594" i="4" s="1"/>
  <c r="AQ588" i="4"/>
  <c r="AW588" i="4" s="1"/>
  <c r="AL586" i="4"/>
  <c r="AR586" i="4" s="1"/>
  <c r="AL578" i="4"/>
  <c r="AR578" i="4" s="1"/>
  <c r="AN572" i="4"/>
  <c r="AT572" i="4" s="1"/>
  <c r="AL570" i="4"/>
  <c r="AR570" i="4" s="1"/>
  <c r="AP564" i="4"/>
  <c r="AV564" i="4" s="1"/>
  <c r="AN564" i="4"/>
  <c r="AT564" i="4" s="1"/>
  <c r="AP549" i="4"/>
  <c r="AV549" i="4" s="1"/>
  <c r="AN549" i="4"/>
  <c r="AT549" i="4" s="1"/>
  <c r="AM20" i="4"/>
  <c r="AS20" i="4" s="1"/>
  <c r="AP851" i="4"/>
  <c r="AV851" i="4" s="1"/>
  <c r="AQ819" i="4"/>
  <c r="AW819" i="4" s="1"/>
  <c r="AP819" i="4"/>
  <c r="AV819" i="4" s="1"/>
  <c r="AQ755" i="4"/>
  <c r="AW755" i="4" s="1"/>
  <c r="AP723" i="4"/>
  <c r="AV723" i="4" s="1"/>
  <c r="AO995" i="4"/>
  <c r="AU995" i="4" s="1"/>
  <c r="AQ627" i="4"/>
  <c r="AW627" i="4" s="1"/>
  <c r="Y240" i="4"/>
  <c r="AC240" i="4" s="1"/>
  <c r="Y154" i="4"/>
  <c r="AC154" i="4" s="1"/>
  <c r="Y419" i="4"/>
  <c r="AA419" i="4" s="1"/>
  <c r="Y403" i="4"/>
  <c r="AA403" i="4" s="1"/>
  <c r="Y511" i="4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314" i="4"/>
  <c r="AV314" i="4" s="1"/>
  <c r="AQ314" i="4"/>
  <c r="AW314" i="4" s="1"/>
  <c r="AN298" i="4"/>
  <c r="AT298" i="4" s="1"/>
  <c r="AP282" i="4"/>
  <c r="AV282" i="4" s="1"/>
  <c r="AQ282" i="4"/>
  <c r="AW282" i="4" s="1"/>
  <c r="AN266" i="4"/>
  <c r="AT266" i="4" s="1"/>
  <c r="AQ250" i="4"/>
  <c r="AW250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D306" i="4"/>
  <c r="AC495" i="4"/>
  <c r="AI495" i="4"/>
  <c r="AK278" i="4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N314" i="4"/>
  <c r="AT314" i="4" s="1"/>
  <c r="AQ298" i="4"/>
  <c r="AW298" i="4" s="1"/>
  <c r="AN282" i="4"/>
  <c r="AT282" i="4" s="1"/>
  <c r="AP266" i="4"/>
  <c r="AV266" i="4" s="1"/>
  <c r="AQ266" i="4"/>
  <c r="AW266" i="4" s="1"/>
  <c r="AP194" i="4"/>
  <c r="AV194" i="4" s="1"/>
  <c r="AQ178" i="4"/>
  <c r="AW178" i="4" s="1"/>
  <c r="AN178" i="4"/>
  <c r="AT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P341" i="4"/>
  <c r="AV341" i="4" s="1"/>
  <c r="AL341" i="4"/>
  <c r="AR341" i="4" s="1"/>
  <c r="AQ341" i="4"/>
  <c r="AW341" i="4" s="1"/>
  <c r="AM341" i="4"/>
  <c r="AS341" i="4" s="1"/>
  <c r="AL277" i="4"/>
  <c r="AR277" i="4" s="1"/>
  <c r="AQ277" i="4"/>
  <c r="AW277" i="4" s="1"/>
  <c r="AN58" i="4"/>
  <c r="AT58" i="4" s="1"/>
  <c r="AO58" i="4"/>
  <c r="AU58" i="4" s="1"/>
  <c r="AP484" i="4"/>
  <c r="AV484" i="4" s="1"/>
  <c r="AL484" i="4"/>
  <c r="AR484" i="4" s="1"/>
  <c r="AQ484" i="4"/>
  <c r="AW484" i="4" s="1"/>
  <c r="AM484" i="4"/>
  <c r="AS484" i="4" s="1"/>
  <c r="AP420" i="4"/>
  <c r="AV420" i="4" s="1"/>
  <c r="AL420" i="4"/>
  <c r="AR420" i="4" s="1"/>
  <c r="AQ420" i="4"/>
  <c r="AW420" i="4" s="1"/>
  <c r="AM420" i="4"/>
  <c r="AS420" i="4" s="1"/>
  <c r="AN388" i="4"/>
  <c r="AT388" i="4" s="1"/>
  <c r="AP339" i="4"/>
  <c r="AV339" i="4" s="1"/>
  <c r="AL339" i="4"/>
  <c r="AR339" i="4" s="1"/>
  <c r="AQ339" i="4"/>
  <c r="AW339" i="4" s="1"/>
  <c r="AM339" i="4"/>
  <c r="AS339" i="4" s="1"/>
  <c r="AN307" i="4"/>
  <c r="AT307" i="4" s="1"/>
  <c r="AP275" i="4"/>
  <c r="AV275" i="4" s="1"/>
  <c r="AL275" i="4"/>
  <c r="AR275" i="4" s="1"/>
  <c r="AM275" i="4"/>
  <c r="AS275" i="4" s="1"/>
  <c r="AN223" i="4"/>
  <c r="AT223" i="4" s="1"/>
  <c r="AO223" i="4"/>
  <c r="AU223" i="4" s="1"/>
  <c r="AP191" i="4"/>
  <c r="AV191" i="4" s="1"/>
  <c r="AL191" i="4"/>
  <c r="AR191" i="4" s="1"/>
  <c r="AQ191" i="4"/>
  <c r="AW191" i="4" s="1"/>
  <c r="AM191" i="4"/>
  <c r="AS191" i="4" s="1"/>
  <c r="AN159" i="4"/>
  <c r="AT159" i="4" s="1"/>
  <c r="AP125" i="4"/>
  <c r="AV125" i="4" s="1"/>
  <c r="AL125" i="4"/>
  <c r="AR125" i="4" s="1"/>
  <c r="AQ125" i="4"/>
  <c r="AW125" i="4" s="1"/>
  <c r="AM125" i="4"/>
  <c r="AS125" i="4" s="1"/>
  <c r="AL994" i="4"/>
  <c r="AR994" i="4" s="1"/>
  <c r="AO994" i="4"/>
  <c r="AU994" i="4" s="1"/>
  <c r="AP986" i="4"/>
  <c r="AV986" i="4" s="1"/>
  <c r="AN986" i="4"/>
  <c r="AT986" i="4" s="1"/>
  <c r="AQ986" i="4"/>
  <c r="AW986" i="4" s="1"/>
  <c r="AM986" i="4"/>
  <c r="AS986" i="4" s="1"/>
  <c r="AL978" i="4"/>
  <c r="AR978" i="4" s="1"/>
  <c r="AO978" i="4"/>
  <c r="AU978" i="4" s="1"/>
  <c r="AP545" i="4"/>
  <c r="AV545" i="4" s="1"/>
  <c r="AN545" i="4"/>
  <c r="AT545" i="4" s="1"/>
  <c r="AQ545" i="4"/>
  <c r="AW545" i="4" s="1"/>
  <c r="AN970" i="4"/>
  <c r="AT970" i="4" s="1"/>
  <c r="AP970" i="4"/>
  <c r="AV970" i="4" s="1"/>
  <c r="AL954" i="4"/>
  <c r="AR954" i="4" s="1"/>
  <c r="AQ954" i="4"/>
  <c r="AW954" i="4" s="1"/>
  <c r="AN942" i="4"/>
  <c r="AT942" i="4" s="1"/>
  <c r="AP942" i="4"/>
  <c r="AV942" i="4" s="1"/>
  <c r="AO942" i="4"/>
  <c r="AU942" i="4" s="1"/>
  <c r="AL926" i="4"/>
  <c r="AR926" i="4" s="1"/>
  <c r="AQ926" i="4"/>
  <c r="AW926" i="4" s="1"/>
  <c r="AL539" i="4"/>
  <c r="AR539" i="4" s="1"/>
  <c r="AO539" i="4"/>
  <c r="AU539" i="4" s="1"/>
  <c r="AP515" i="4"/>
  <c r="AV515" i="4" s="1"/>
  <c r="AN515" i="4"/>
  <c r="AT515" i="4" s="1"/>
  <c r="AQ515" i="4"/>
  <c r="AW515" i="4" s="1"/>
  <c r="AN366" i="4"/>
  <c r="AT366" i="4" s="1"/>
  <c r="AP366" i="4"/>
  <c r="AV366" i="4" s="1"/>
  <c r="AO366" i="4"/>
  <c r="AU366" i="4" s="1"/>
  <c r="AP556" i="4"/>
  <c r="AV556" i="4" s="1"/>
  <c r="AN556" i="4"/>
  <c r="AT556" i="4" s="1"/>
  <c r="AQ556" i="4"/>
  <c r="AW556" i="4" s="1"/>
  <c r="AN504" i="4"/>
  <c r="AT504" i="4" s="1"/>
  <c r="AP488" i="4"/>
  <c r="AV488" i="4" s="1"/>
  <c r="AL488" i="4"/>
  <c r="AR488" i="4" s="1"/>
  <c r="AQ488" i="4"/>
  <c r="AW488" i="4" s="1"/>
  <c r="AO472" i="4"/>
  <c r="AU472" i="4" s="1"/>
  <c r="AQ456" i="4"/>
  <c r="AW456" i="4" s="1"/>
  <c r="AO440" i="4"/>
  <c r="AU440" i="4" s="1"/>
  <c r="AP424" i="4"/>
  <c r="AV424" i="4" s="1"/>
  <c r="AL424" i="4"/>
  <c r="AR424" i="4" s="1"/>
  <c r="AN408" i="4"/>
  <c r="AT408" i="4" s="1"/>
  <c r="AL392" i="4"/>
  <c r="AR392" i="4" s="1"/>
  <c r="AQ392" i="4"/>
  <c r="AW392" i="4" s="1"/>
  <c r="AM392" i="4"/>
  <c r="AS392" i="4" s="1"/>
  <c r="AN351" i="4"/>
  <c r="AT351" i="4" s="1"/>
  <c r="AL335" i="4"/>
  <c r="AR335" i="4" s="1"/>
  <c r="AQ335" i="4"/>
  <c r="AW335" i="4" s="1"/>
  <c r="AO319" i="4"/>
  <c r="AU319" i="4" s="1"/>
  <c r="AL303" i="4"/>
  <c r="AR303" i="4" s="1"/>
  <c r="AQ303" i="4"/>
  <c r="AW303" i="4" s="1"/>
  <c r="AN287" i="4"/>
  <c r="AT287" i="4" s="1"/>
  <c r="AO287" i="4"/>
  <c r="AU287" i="4" s="1"/>
  <c r="AP271" i="4"/>
  <c r="AV271" i="4" s="1"/>
  <c r="AL271" i="4"/>
  <c r="AR271" i="4" s="1"/>
  <c r="AN255" i="4"/>
  <c r="AT255" i="4" s="1"/>
  <c r="AO255" i="4"/>
  <c r="AU255" i="4" s="1"/>
  <c r="AL227" i="4"/>
  <c r="AR227" i="4" s="1"/>
  <c r="AQ227" i="4"/>
  <c r="AW227" i="4" s="1"/>
  <c r="AM227" i="4"/>
  <c r="AS227" i="4" s="1"/>
  <c r="AN211" i="4"/>
  <c r="AT211" i="4" s="1"/>
  <c r="AP195" i="4"/>
  <c r="AV195" i="4" s="1"/>
  <c r="AL195" i="4"/>
  <c r="AR195" i="4" s="1"/>
  <c r="AQ195" i="4"/>
  <c r="AW195" i="4" s="1"/>
  <c r="AN179" i="4"/>
  <c r="AT179" i="4" s="1"/>
  <c r="AO179" i="4"/>
  <c r="AU179" i="4" s="1"/>
  <c r="AL163" i="4"/>
  <c r="AR163" i="4" s="1"/>
  <c r="AQ163" i="4"/>
  <c r="AW163" i="4" s="1"/>
  <c r="AM163" i="4"/>
  <c r="AS163" i="4" s="1"/>
  <c r="AN137" i="4"/>
  <c r="AT137" i="4" s="1"/>
  <c r="AP121" i="4"/>
  <c r="AV121" i="4" s="1"/>
  <c r="AL121" i="4"/>
  <c r="AR121" i="4" s="1"/>
  <c r="AQ121" i="4"/>
  <c r="AW121" i="4" s="1"/>
  <c r="AO60" i="4"/>
  <c r="AU60" i="4" s="1"/>
  <c r="AL44" i="4"/>
  <c r="AR44" i="4" s="1"/>
  <c r="AQ44" i="4"/>
  <c r="AW44" i="4" s="1"/>
  <c r="AN349" i="4"/>
  <c r="AT349" i="4" s="1"/>
  <c r="AP285" i="4"/>
  <c r="AV285" i="4" s="1"/>
  <c r="AL285" i="4"/>
  <c r="AR285" i="4" s="1"/>
  <c r="AM285" i="4"/>
  <c r="AS285" i="4" s="1"/>
  <c r="AP476" i="4"/>
  <c r="AV476" i="4" s="1"/>
  <c r="AL476" i="4"/>
  <c r="AR476" i="4" s="1"/>
  <c r="AQ476" i="4"/>
  <c r="AW476" i="4" s="1"/>
  <c r="AN412" i="4"/>
  <c r="AT412" i="4" s="1"/>
  <c r="AO412" i="4"/>
  <c r="AU412" i="4" s="1"/>
  <c r="AL315" i="4"/>
  <c r="AR315" i="4" s="1"/>
  <c r="AQ315" i="4"/>
  <c r="AW315" i="4" s="1"/>
  <c r="AM315" i="4"/>
  <c r="AS315" i="4" s="1"/>
  <c r="AL183" i="4"/>
  <c r="AR183" i="4" s="1"/>
  <c r="AQ183" i="4"/>
  <c r="AW183" i="4" s="1"/>
  <c r="AM183" i="4"/>
  <c r="AS183" i="4" s="1"/>
  <c r="AQ372" i="4"/>
  <c r="AW372" i="4" s="1"/>
  <c r="AM372" i="4"/>
  <c r="AS372" i="4" s="1"/>
  <c r="AN364" i="4"/>
  <c r="AT364" i="4" s="1"/>
  <c r="AO364" i="4"/>
  <c r="AU364" i="4" s="1"/>
  <c r="AQ244" i="4"/>
  <c r="AW244" i="4" s="1"/>
  <c r="AM244" i="4"/>
  <c r="AS24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O635" i="4"/>
  <c r="AU635" i="4" s="1"/>
  <c r="AP635" i="4"/>
  <c r="AV635" i="4" s="1"/>
  <c r="AL635" i="4"/>
  <c r="AR635" i="4" s="1"/>
  <c r="AM619" i="4"/>
  <c r="AS619" i="4" s="1"/>
  <c r="AO603" i="4"/>
  <c r="AU603" i="4" s="1"/>
  <c r="AQ603" i="4"/>
  <c r="AW603" i="4" s="1"/>
  <c r="AP603" i="4"/>
  <c r="AV603" i="4" s="1"/>
  <c r="AL603" i="4"/>
  <c r="AR603" i="4" s="1"/>
  <c r="AM587" i="4"/>
  <c r="AS587" i="4" s="1"/>
  <c r="AN587" i="4"/>
  <c r="AT587" i="4" s="1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I154" i="4"/>
  <c r="AN341" i="4"/>
  <c r="AT341" i="4" s="1"/>
  <c r="AO341" i="4"/>
  <c r="AU341" i="4" s="1"/>
  <c r="AP309" i="4"/>
  <c r="AV309" i="4" s="1"/>
  <c r="AL309" i="4"/>
  <c r="AR309" i="4" s="1"/>
  <c r="AQ309" i="4"/>
  <c r="AW309" i="4" s="1"/>
  <c r="AN277" i="4"/>
  <c r="AT277" i="4" s="1"/>
  <c r="AO277" i="4"/>
  <c r="AU277" i="4" s="1"/>
  <c r="AP58" i="4"/>
  <c r="AV58" i="4" s="1"/>
  <c r="AL58" i="4"/>
  <c r="AR58" i="4" s="1"/>
  <c r="AQ58" i="4"/>
  <c r="AW58" i="4" s="1"/>
  <c r="AM58" i="4"/>
  <c r="AS58" i="4" s="1"/>
  <c r="AN484" i="4"/>
  <c r="AT484" i="4" s="1"/>
  <c r="AO484" i="4"/>
  <c r="AU484" i="4" s="1"/>
  <c r="AP452" i="4"/>
  <c r="AV452" i="4" s="1"/>
  <c r="AQ452" i="4"/>
  <c r="AW452" i="4" s="1"/>
  <c r="AN420" i="4"/>
  <c r="AT420" i="4" s="1"/>
  <c r="AO420" i="4"/>
  <c r="AU420" i="4" s="1"/>
  <c r="AQ388" i="4"/>
  <c r="AW388" i="4" s="1"/>
  <c r="AM388" i="4"/>
  <c r="AS388" i="4" s="1"/>
  <c r="AN339" i="4"/>
  <c r="AT339" i="4" s="1"/>
  <c r="AO339" i="4"/>
  <c r="AU339" i="4" s="1"/>
  <c r="AP307" i="4"/>
  <c r="AV307" i="4" s="1"/>
  <c r="AL307" i="4"/>
  <c r="AR307" i="4" s="1"/>
  <c r="AQ307" i="4"/>
  <c r="AW307" i="4" s="1"/>
  <c r="AO275" i="4"/>
  <c r="AU275" i="4" s="1"/>
  <c r="AP223" i="4"/>
  <c r="AV223" i="4" s="1"/>
  <c r="AQ223" i="4"/>
  <c r="AW223" i="4" s="1"/>
  <c r="AM223" i="4"/>
  <c r="AS223" i="4" s="1"/>
  <c r="AN191" i="4"/>
  <c r="AT191" i="4" s="1"/>
  <c r="AO191" i="4"/>
  <c r="AU191" i="4" s="1"/>
  <c r="AP159" i="4"/>
  <c r="AV159" i="4" s="1"/>
  <c r="AL159" i="4"/>
  <c r="AR159" i="4" s="1"/>
  <c r="AQ159" i="4"/>
  <c r="AW159" i="4" s="1"/>
  <c r="AN125" i="4"/>
  <c r="AT125" i="4" s="1"/>
  <c r="AO125" i="4"/>
  <c r="AU125" i="4" s="1"/>
  <c r="AP994" i="4"/>
  <c r="AV994" i="4" s="1"/>
  <c r="AN994" i="4"/>
  <c r="AT994" i="4" s="1"/>
  <c r="AQ994" i="4"/>
  <c r="AW994" i="4" s="1"/>
  <c r="AM994" i="4"/>
  <c r="AS994" i="4" s="1"/>
  <c r="AL986" i="4"/>
  <c r="AR986" i="4" s="1"/>
  <c r="AO986" i="4"/>
  <c r="AU986" i="4" s="1"/>
  <c r="AP978" i="4"/>
  <c r="AV978" i="4" s="1"/>
  <c r="AN978" i="4"/>
  <c r="AT978" i="4" s="1"/>
  <c r="AQ978" i="4"/>
  <c r="AW978" i="4" s="1"/>
  <c r="AM978" i="4"/>
  <c r="AS978" i="4" s="1"/>
  <c r="AL545" i="4"/>
  <c r="AR545" i="4" s="1"/>
  <c r="AO545" i="4"/>
  <c r="AU545" i="4" s="1"/>
  <c r="AL970" i="4"/>
  <c r="AR970" i="4" s="1"/>
  <c r="AM970" i="4"/>
  <c r="AS970" i="4" s="1"/>
  <c r="AN954" i="4"/>
  <c r="AT954" i="4" s="1"/>
  <c r="AP954" i="4"/>
  <c r="AV954" i="4" s="1"/>
  <c r="AO954" i="4"/>
  <c r="AU954" i="4" s="1"/>
  <c r="AL942" i="4"/>
  <c r="AR942" i="4" s="1"/>
  <c r="AQ942" i="4"/>
  <c r="AW942" i="4" s="1"/>
  <c r="AM942" i="4"/>
  <c r="AS942" i="4" s="1"/>
  <c r="AN926" i="4"/>
  <c r="AT926" i="4" s="1"/>
  <c r="AP926" i="4"/>
  <c r="AV926" i="4" s="1"/>
  <c r="AO926" i="4"/>
  <c r="AU926" i="4" s="1"/>
  <c r="AP539" i="4"/>
  <c r="AV539" i="4" s="1"/>
  <c r="AN539" i="4"/>
  <c r="AT539" i="4" s="1"/>
  <c r="AQ539" i="4"/>
  <c r="AW539" i="4" s="1"/>
  <c r="AM539" i="4"/>
  <c r="AS539" i="4" s="1"/>
  <c r="AL515" i="4"/>
  <c r="AR515" i="4" s="1"/>
  <c r="AO515" i="4"/>
  <c r="AU515" i="4" s="1"/>
  <c r="AL366" i="4"/>
  <c r="AR366" i="4" s="1"/>
  <c r="AM366" i="4"/>
  <c r="AS366" i="4" s="1"/>
  <c r="AO556" i="4"/>
  <c r="AU556" i="4" s="1"/>
  <c r="AP504" i="4"/>
  <c r="AV504" i="4" s="1"/>
  <c r="AL504" i="4"/>
  <c r="AR504" i="4" s="1"/>
  <c r="AM504" i="4"/>
  <c r="AS504" i="4" s="1"/>
  <c r="AN488" i="4"/>
  <c r="AT488" i="4" s="1"/>
  <c r="AO488" i="4"/>
  <c r="AU488" i="4" s="1"/>
  <c r="AL472" i="4"/>
  <c r="AR472" i="4" s="1"/>
  <c r="AM472" i="4"/>
  <c r="AS472" i="4" s="1"/>
  <c r="AO456" i="4"/>
  <c r="AU456" i="4" s="1"/>
  <c r="AP440" i="4"/>
  <c r="AV440" i="4" s="1"/>
  <c r="AL440" i="4"/>
  <c r="AR440" i="4" s="1"/>
  <c r="AQ440" i="4"/>
  <c r="AW440" i="4" s="1"/>
  <c r="AM440" i="4"/>
  <c r="AS440" i="4" s="1"/>
  <c r="AN424" i="4"/>
  <c r="AT424" i="4" s="1"/>
  <c r="AO424" i="4"/>
  <c r="AU424" i="4" s="1"/>
  <c r="AL408" i="4"/>
  <c r="AR408" i="4" s="1"/>
  <c r="AM408" i="4"/>
  <c r="AS408" i="4" s="1"/>
  <c r="AO392" i="4"/>
  <c r="AU392" i="4" s="1"/>
  <c r="AP351" i="4"/>
  <c r="AV351" i="4" s="1"/>
  <c r="AL351" i="4"/>
  <c r="AR351" i="4" s="1"/>
  <c r="AQ351" i="4"/>
  <c r="AW351" i="4" s="1"/>
  <c r="AN335" i="4"/>
  <c r="AT335" i="4" s="1"/>
  <c r="AO335" i="4"/>
  <c r="AU335" i="4" s="1"/>
  <c r="AP319" i="4"/>
  <c r="AV319" i="4" s="1"/>
  <c r="AL319" i="4"/>
  <c r="AR319" i="4" s="1"/>
  <c r="AQ319" i="4"/>
  <c r="AW319" i="4" s="1"/>
  <c r="AM319" i="4"/>
  <c r="AS319" i="4" s="1"/>
  <c r="AN303" i="4"/>
  <c r="AT303" i="4" s="1"/>
  <c r="AO303" i="4"/>
  <c r="AU303" i="4" s="1"/>
  <c r="AP287" i="4"/>
  <c r="AV287" i="4" s="1"/>
  <c r="AL287" i="4"/>
  <c r="AR287" i="4" s="1"/>
  <c r="AQ287" i="4"/>
  <c r="AW287" i="4" s="1"/>
  <c r="AM287" i="4"/>
  <c r="AS287" i="4" s="1"/>
  <c r="AN271" i="4"/>
  <c r="AT271" i="4" s="1"/>
  <c r="AO271" i="4"/>
  <c r="AU271" i="4" s="1"/>
  <c r="AP255" i="4"/>
  <c r="AV255" i="4" s="1"/>
  <c r="AL255" i="4"/>
  <c r="AR255" i="4" s="1"/>
  <c r="AQ255" i="4"/>
  <c r="AW255" i="4" s="1"/>
  <c r="AN227" i="4"/>
  <c r="AT227" i="4" s="1"/>
  <c r="AO227" i="4"/>
  <c r="AU227" i="4" s="1"/>
  <c r="AP211" i="4"/>
  <c r="AV211" i="4" s="1"/>
  <c r="AL211" i="4"/>
  <c r="AR211" i="4" s="1"/>
  <c r="AQ211" i="4"/>
  <c r="AW211" i="4" s="1"/>
  <c r="AM211" i="4"/>
  <c r="AS211" i="4" s="1"/>
  <c r="AN195" i="4"/>
  <c r="AT195" i="4" s="1"/>
  <c r="AO195" i="4"/>
  <c r="AU195" i="4" s="1"/>
  <c r="AP179" i="4"/>
  <c r="AV179" i="4" s="1"/>
  <c r="AL179" i="4"/>
  <c r="AR179" i="4" s="1"/>
  <c r="AQ179" i="4"/>
  <c r="AW179" i="4" s="1"/>
  <c r="AM179" i="4"/>
  <c r="AS179" i="4" s="1"/>
  <c r="AN163" i="4"/>
  <c r="AT163" i="4" s="1"/>
  <c r="AO163" i="4"/>
  <c r="AU163" i="4" s="1"/>
  <c r="AP137" i="4"/>
  <c r="AV137" i="4" s="1"/>
  <c r="AL137" i="4"/>
  <c r="AR137" i="4" s="1"/>
  <c r="AQ137" i="4"/>
  <c r="AW137" i="4" s="1"/>
  <c r="AM137" i="4"/>
  <c r="AS137" i="4" s="1"/>
  <c r="AN121" i="4"/>
  <c r="AT121" i="4" s="1"/>
  <c r="AO121" i="4"/>
  <c r="AU121" i="4" s="1"/>
  <c r="AP60" i="4"/>
  <c r="AV60" i="4" s="1"/>
  <c r="AL60" i="4"/>
  <c r="AR60" i="4" s="1"/>
  <c r="AQ60" i="4"/>
  <c r="AW60" i="4" s="1"/>
  <c r="AM60" i="4"/>
  <c r="AS60" i="4" s="1"/>
  <c r="AN44" i="4"/>
  <c r="AT44" i="4" s="1"/>
  <c r="AO44" i="4"/>
  <c r="AU44" i="4" s="1"/>
  <c r="AL349" i="4"/>
  <c r="AR349" i="4" s="1"/>
  <c r="AQ349" i="4"/>
  <c r="AW349" i="4" s="1"/>
  <c r="AM349" i="4"/>
  <c r="AS349" i="4" s="1"/>
  <c r="AN285" i="4"/>
  <c r="AT285" i="4" s="1"/>
  <c r="AO285" i="4"/>
  <c r="AU285" i="4" s="1"/>
  <c r="AN476" i="4"/>
  <c r="AT476" i="4" s="1"/>
  <c r="AO476" i="4"/>
  <c r="AU476" i="4" s="1"/>
  <c r="AP412" i="4"/>
  <c r="AV412" i="4" s="1"/>
  <c r="AQ412" i="4"/>
  <c r="AW412" i="4" s="1"/>
  <c r="AM412" i="4"/>
  <c r="AS412" i="4" s="1"/>
  <c r="AN315" i="4"/>
  <c r="AT315" i="4" s="1"/>
  <c r="AO315" i="4"/>
  <c r="AU315" i="4" s="1"/>
  <c r="AL251" i="4"/>
  <c r="AR251" i="4" s="1"/>
  <c r="AQ251" i="4"/>
  <c r="AW251" i="4" s="1"/>
  <c r="AM251" i="4"/>
  <c r="AS251" i="4" s="1"/>
  <c r="AN183" i="4"/>
  <c r="AT183" i="4" s="1"/>
  <c r="AO183" i="4"/>
  <c r="AU183" i="4" s="1"/>
  <c r="AP133" i="4"/>
  <c r="AV133" i="4" s="1"/>
  <c r="AL133" i="4"/>
  <c r="AR133" i="4" s="1"/>
  <c r="AQ133" i="4"/>
  <c r="AW133" i="4" s="1"/>
  <c r="AM133" i="4"/>
  <c r="AS133" i="4" s="1"/>
  <c r="AN372" i="4"/>
  <c r="AT372" i="4" s="1"/>
  <c r="AP372" i="4"/>
  <c r="AV372" i="4" s="1"/>
  <c r="AO372" i="4"/>
  <c r="AU372" i="4" s="1"/>
  <c r="AL364" i="4"/>
  <c r="AR364" i="4" s="1"/>
  <c r="AM364" i="4"/>
  <c r="AS364" i="4" s="1"/>
  <c r="AP244" i="4"/>
  <c r="AV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AM635" i="4"/>
  <c r="AS635" i="4" s="1"/>
  <c r="AN635" i="4"/>
  <c r="AT635" i="4" s="1"/>
  <c r="AO619" i="4"/>
  <c r="AU619" i="4" s="1"/>
  <c r="AQ619" i="4"/>
  <c r="AW619" i="4" s="1"/>
  <c r="AP619" i="4"/>
  <c r="AV619" i="4" s="1"/>
  <c r="AL619" i="4"/>
  <c r="AR619" i="4" s="1"/>
  <c r="AM603" i="4"/>
  <c r="AS603" i="4" s="1"/>
  <c r="AN603" i="4"/>
  <c r="AT603" i="4" s="1"/>
  <c r="AO587" i="4"/>
  <c r="AU587" i="4" s="1"/>
  <c r="AQ587" i="4"/>
  <c r="AW587" i="4" s="1"/>
  <c r="AP587" i="4"/>
  <c r="AV587" i="4" s="1"/>
  <c r="AL587" i="4"/>
  <c r="AR587" i="4" s="1"/>
  <c r="J9" i="3"/>
  <c r="K9" i="3"/>
  <c r="D10" i="3"/>
  <c r="AL493" i="4" l="1"/>
  <c r="AR493" i="4" s="1"/>
  <c r="AQ604" i="4"/>
  <c r="AW604" i="4" s="1"/>
  <c r="AQ607" i="4"/>
  <c r="AW607" i="4" s="1"/>
  <c r="AO517" i="4"/>
  <c r="AU517" i="4" s="1"/>
  <c r="AO568" i="4"/>
  <c r="AU568" i="4" s="1"/>
  <c r="AO584" i="4"/>
  <c r="AU584" i="4" s="1"/>
  <c r="AO600" i="4"/>
  <c r="AU600" i="4" s="1"/>
  <c r="AN439" i="4"/>
  <c r="AT439" i="4" s="1"/>
  <c r="AN368" i="4"/>
  <c r="AT368" i="4" s="1"/>
  <c r="AM368" i="4"/>
  <c r="AS368" i="4" s="1"/>
  <c r="E409" i="4"/>
  <c r="I409" i="4" s="1"/>
  <c r="L410" i="2" s="1"/>
  <c r="F443" i="4"/>
  <c r="J443" i="4" s="1"/>
  <c r="M444" i="2" s="1"/>
  <c r="AN472" i="4"/>
  <c r="AT472" i="4" s="1"/>
  <c r="AL388" i="4"/>
  <c r="AR388" i="4" s="1"/>
  <c r="E388" i="4" s="1"/>
  <c r="I388" i="4" s="1"/>
  <c r="L389" i="2" s="1"/>
  <c r="AO309" i="4"/>
  <c r="AU309" i="4" s="1"/>
  <c r="F611" i="4"/>
  <c r="J611" i="4" s="1"/>
  <c r="M612" i="2" s="1"/>
  <c r="D611" i="4"/>
  <c r="H611" i="4" s="1"/>
  <c r="K612" i="2" s="1"/>
  <c r="F835" i="4"/>
  <c r="J835" i="4" s="1"/>
  <c r="E835" i="4"/>
  <c r="I835" i="4" s="1"/>
  <c r="D835" i="4"/>
  <c r="H835" i="4" s="1"/>
  <c r="G932" i="4"/>
  <c r="D932" i="4"/>
  <c r="H932" i="4" s="1"/>
  <c r="E932" i="4"/>
  <c r="I932" i="4" s="1"/>
  <c r="G210" i="4"/>
  <c r="E210" i="4"/>
  <c r="I210" i="4" s="1"/>
  <c r="L211" i="2" s="1"/>
  <c r="D985" i="4"/>
  <c r="H985" i="4" s="1"/>
  <c r="E985" i="4"/>
  <c r="I985" i="4" s="1"/>
  <c r="G985" i="4"/>
  <c r="F985" i="4"/>
  <c r="J985" i="4" s="1"/>
  <c r="AD310" i="4"/>
  <c r="AK310" i="4"/>
  <c r="D266" i="4"/>
  <c r="H266" i="4" s="1"/>
  <c r="K267" i="2" s="1"/>
  <c r="E266" i="4"/>
  <c r="I266" i="4" s="1"/>
  <c r="L267" i="2" s="1"/>
  <c r="F467" i="4"/>
  <c r="J467" i="4" s="1"/>
  <c r="M468" i="2" s="1"/>
  <c r="E467" i="4"/>
  <c r="I467" i="4" s="1"/>
  <c r="L468" i="2" s="1"/>
  <c r="D467" i="4"/>
  <c r="H467" i="4" s="1"/>
  <c r="K468" i="2" s="1"/>
  <c r="F499" i="4"/>
  <c r="J499" i="4" s="1"/>
  <c r="M500" i="2" s="1"/>
  <c r="E499" i="4"/>
  <c r="I499" i="4" s="1"/>
  <c r="L500" i="2" s="1"/>
  <c r="AN455" i="4"/>
  <c r="AT455" i="4" s="1"/>
  <c r="E611" i="4"/>
  <c r="I611" i="4" s="1"/>
  <c r="L612" i="2" s="1"/>
  <c r="F431" i="4"/>
  <c r="J431" i="4" s="1"/>
  <c r="M432" i="2" s="1"/>
  <c r="D431" i="4"/>
  <c r="H431" i="4" s="1"/>
  <c r="K432" i="2" s="1"/>
  <c r="F771" i="4"/>
  <c r="J771" i="4" s="1"/>
  <c r="E771" i="4"/>
  <c r="I771" i="4" s="1"/>
  <c r="AP407" i="4"/>
  <c r="AV407" i="4" s="1"/>
  <c r="AO527" i="4"/>
  <c r="AU527" i="4" s="1"/>
  <c r="AQ716" i="4"/>
  <c r="AW716" i="4" s="1"/>
  <c r="AQ732" i="4"/>
  <c r="AW732" i="4" s="1"/>
  <c r="AQ748" i="4"/>
  <c r="AW748" i="4" s="1"/>
  <c r="D142" i="4"/>
  <c r="H142" i="4" s="1"/>
  <c r="K143" i="2" s="1"/>
  <c r="E441" i="4"/>
  <c r="I441" i="4" s="1"/>
  <c r="L442" i="2" s="1"/>
  <c r="E675" i="4"/>
  <c r="I675" i="4" s="1"/>
  <c r="G206" i="4"/>
  <c r="AO133" i="4"/>
  <c r="AU133" i="4" s="1"/>
  <c r="AM159" i="4"/>
  <c r="AS159" i="4" s="1"/>
  <c r="AM307" i="4"/>
  <c r="AS307" i="4" s="1"/>
  <c r="AM452" i="4"/>
  <c r="AS452" i="4" s="1"/>
  <c r="AQ368" i="4"/>
  <c r="AW368" i="4" s="1"/>
  <c r="AQ580" i="4"/>
  <c r="AW580" i="4" s="1"/>
  <c r="AQ596" i="4"/>
  <c r="AW596" i="4" s="1"/>
  <c r="AP183" i="4"/>
  <c r="AV183" i="4" s="1"/>
  <c r="AL556" i="4"/>
  <c r="AR556" i="4" s="1"/>
  <c r="E805" i="4"/>
  <c r="I805" i="4" s="1"/>
  <c r="AN619" i="4"/>
  <c r="AT619" i="4" s="1"/>
  <c r="AM309" i="4"/>
  <c r="AS309" i="4" s="1"/>
  <c r="AM423" i="4"/>
  <c r="AS423" i="4" s="1"/>
  <c r="AP298" i="4"/>
  <c r="AV298" i="4" s="1"/>
  <c r="AM298" i="4"/>
  <c r="AS298" i="4" s="1"/>
  <c r="AN309" i="4"/>
  <c r="AT309" i="4" s="1"/>
  <c r="AL560" i="4"/>
  <c r="AR560" i="4" s="1"/>
  <c r="AL592" i="4"/>
  <c r="AR592" i="4" s="1"/>
  <c r="AL608" i="4"/>
  <c r="AR608" i="4" s="1"/>
  <c r="AL624" i="4"/>
  <c r="AR624" i="4" s="1"/>
  <c r="AM680" i="4"/>
  <c r="AS680" i="4" s="1"/>
  <c r="AM696" i="4"/>
  <c r="AS696" i="4" s="1"/>
  <c r="AP704" i="4"/>
  <c r="AV704" i="4" s="1"/>
  <c r="AQ708" i="4"/>
  <c r="AW708" i="4" s="1"/>
  <c r="AP720" i="4"/>
  <c r="AV720" i="4" s="1"/>
  <c r="AQ724" i="4"/>
  <c r="AW724" i="4" s="1"/>
  <c r="AQ740" i="4"/>
  <c r="AW740" i="4" s="1"/>
  <c r="AM744" i="4"/>
  <c r="AS744" i="4" s="1"/>
  <c r="AO423" i="4"/>
  <c r="AU423" i="4" s="1"/>
  <c r="G441" i="4"/>
  <c r="G49" i="4"/>
  <c r="AN244" i="4"/>
  <c r="AT244" i="4" s="1"/>
  <c r="AQ447" i="4"/>
  <c r="AW447" i="4" s="1"/>
  <c r="AO455" i="4"/>
  <c r="AU455" i="4" s="1"/>
  <c r="AQ285" i="4"/>
  <c r="AW285" i="4" s="1"/>
  <c r="AQ970" i="4"/>
  <c r="AW970" i="4" s="1"/>
  <c r="AM476" i="4"/>
  <c r="AS476" i="4" s="1"/>
  <c r="F415" i="4"/>
  <c r="J415" i="4" s="1"/>
  <c r="M416" i="2" s="1"/>
  <c r="G415" i="4"/>
  <c r="D415" i="4"/>
  <c r="H415" i="4" s="1"/>
  <c r="K416" i="2" s="1"/>
  <c r="F427" i="4"/>
  <c r="J427" i="4" s="1"/>
  <c r="M428" i="2" s="1"/>
  <c r="E427" i="4"/>
  <c r="I427" i="4" s="1"/>
  <c r="L428" i="2" s="1"/>
  <c r="D427" i="4"/>
  <c r="H427" i="4" s="1"/>
  <c r="K428" i="2" s="1"/>
  <c r="D254" i="4"/>
  <c r="H254" i="4" s="1"/>
  <c r="K255" i="2" s="1"/>
  <c r="G254" i="4"/>
  <c r="E254" i="4"/>
  <c r="I254" i="4" s="1"/>
  <c r="L255" i="2" s="1"/>
  <c r="D314" i="4"/>
  <c r="H314" i="4" s="1"/>
  <c r="K315" i="2" s="1"/>
  <c r="E314" i="4"/>
  <c r="I314" i="4" s="1"/>
  <c r="L315" i="2" s="1"/>
  <c r="G519" i="4"/>
  <c r="D519" i="4"/>
  <c r="H519" i="4" s="1"/>
  <c r="K520" i="2" s="1"/>
  <c r="G964" i="4"/>
  <c r="E964" i="4"/>
  <c r="I964" i="4" s="1"/>
  <c r="F399" i="4"/>
  <c r="J399" i="4" s="1"/>
  <c r="M400" i="2" s="1"/>
  <c r="D399" i="4"/>
  <c r="H399" i="4" s="1"/>
  <c r="K400" i="2" s="1"/>
  <c r="E53" i="4"/>
  <c r="I53" i="4" s="1"/>
  <c r="L54" i="2" s="1"/>
  <c r="D53" i="4"/>
  <c r="H53" i="4" s="1"/>
  <c r="K54" i="2" s="1"/>
  <c r="F53" i="4"/>
  <c r="J53" i="4" s="1"/>
  <c r="M54" i="2" s="1"/>
  <c r="F483" i="4"/>
  <c r="J483" i="4" s="1"/>
  <c r="M484" i="2" s="1"/>
  <c r="E483" i="4"/>
  <c r="I483" i="4" s="1"/>
  <c r="L484" i="2" s="1"/>
  <c r="D483" i="4"/>
  <c r="H483" i="4" s="1"/>
  <c r="K484" i="2" s="1"/>
  <c r="F194" i="4"/>
  <c r="J194" i="4" s="1"/>
  <c r="M195" i="2" s="1"/>
  <c r="E194" i="4"/>
  <c r="I194" i="4" s="1"/>
  <c r="L195" i="2" s="1"/>
  <c r="G298" i="4"/>
  <c r="F298" i="4"/>
  <c r="J298" i="4" s="1"/>
  <c r="M299" i="2" s="1"/>
  <c r="D336" i="4"/>
  <c r="H336" i="4" s="1"/>
  <c r="K337" i="2" s="1"/>
  <c r="G336" i="4"/>
  <c r="E336" i="4"/>
  <c r="I336" i="4" s="1"/>
  <c r="L337" i="2" s="1"/>
  <c r="D979" i="4"/>
  <c r="H979" i="4" s="1"/>
  <c r="G979" i="4"/>
  <c r="F707" i="4"/>
  <c r="J707" i="4" s="1"/>
  <c r="D707" i="4"/>
  <c r="H707" i="4" s="1"/>
  <c r="G541" i="4"/>
  <c r="D541" i="4"/>
  <c r="H541" i="4" s="1"/>
  <c r="K542" i="2" s="1"/>
  <c r="E541" i="4"/>
  <c r="I541" i="4" s="1"/>
  <c r="L542" i="2" s="1"/>
  <c r="D226" i="4"/>
  <c r="H226" i="4" s="1"/>
  <c r="K227" i="2" s="1"/>
  <c r="E226" i="4"/>
  <c r="I226" i="4" s="1"/>
  <c r="L227" i="2" s="1"/>
  <c r="G226" i="4"/>
  <c r="G180" i="4"/>
  <c r="E180" i="4"/>
  <c r="I180" i="4" s="1"/>
  <c r="L181" i="2" s="1"/>
  <c r="AD511" i="4"/>
  <c r="AF511" i="4"/>
  <c r="E979" i="4"/>
  <c r="I979" i="4" s="1"/>
  <c r="G270" i="4"/>
  <c r="F270" i="4"/>
  <c r="J270" i="4" s="1"/>
  <c r="M271" i="2" s="1"/>
  <c r="G314" i="4"/>
  <c r="D964" i="4"/>
  <c r="H964" i="4" s="1"/>
  <c r="D298" i="4"/>
  <c r="H298" i="4" s="1"/>
  <c r="K299" i="2" s="1"/>
  <c r="F519" i="4"/>
  <c r="J519" i="4" s="1"/>
  <c r="M520" i="2" s="1"/>
  <c r="G399" i="4"/>
  <c r="G194" i="4"/>
  <c r="AL607" i="4"/>
  <c r="AR607" i="4" s="1"/>
  <c r="AO755" i="4"/>
  <c r="AU755" i="4" s="1"/>
  <c r="AL883" i="4"/>
  <c r="AR883" i="4" s="1"/>
  <c r="AO251" i="4"/>
  <c r="AU251" i="4" s="1"/>
  <c r="AO514" i="4"/>
  <c r="AU514" i="4" s="1"/>
  <c r="F546" i="4"/>
  <c r="J546" i="4" s="1"/>
  <c r="M547" i="2" s="1"/>
  <c r="E546" i="4"/>
  <c r="I546" i="4" s="1"/>
  <c r="L547" i="2" s="1"/>
  <c r="D546" i="4"/>
  <c r="H546" i="4" s="1"/>
  <c r="K547" i="2" s="1"/>
  <c r="G546" i="4"/>
  <c r="AM563" i="4"/>
  <c r="AS563" i="4" s="1"/>
  <c r="AQ644" i="4"/>
  <c r="AW644" i="4" s="1"/>
  <c r="AQ660" i="4"/>
  <c r="AW660" i="4" s="1"/>
  <c r="AQ676" i="4"/>
  <c r="AW676" i="4" s="1"/>
  <c r="AQ692" i="4"/>
  <c r="AW692" i="4" s="1"/>
  <c r="AL407" i="4"/>
  <c r="AR407" i="4" s="1"/>
  <c r="F407" i="4" s="1"/>
  <c r="J407" i="4" s="1"/>
  <c r="M408" i="2" s="1"/>
  <c r="AP941" i="4"/>
  <c r="AA240" i="4"/>
  <c r="G250" i="4"/>
  <c r="D232" i="4"/>
  <c r="H232" i="4" s="1"/>
  <c r="K233" i="2" s="1"/>
  <c r="E232" i="4"/>
  <c r="I232" i="4" s="1"/>
  <c r="L233" i="2" s="1"/>
  <c r="G232" i="4"/>
  <c r="AK154" i="4"/>
  <c r="AE154" i="4"/>
  <c r="AP563" i="4"/>
  <c r="AV563" i="4" s="1"/>
  <c r="AQ995" i="4"/>
  <c r="AW995" i="4" s="1"/>
  <c r="AP787" i="4"/>
  <c r="AV787" i="4" s="1"/>
  <c r="AM787" i="4"/>
  <c r="AS787" i="4" s="1"/>
  <c r="AQ928" i="4"/>
  <c r="AW928" i="4" s="1"/>
  <c r="AQ960" i="4"/>
  <c r="AW960" i="4" s="1"/>
  <c r="AP517" i="4"/>
  <c r="AV517" i="4" s="1"/>
  <c r="AQ549" i="4"/>
  <c r="AW549" i="4" s="1"/>
  <c r="AP560" i="4"/>
  <c r="AV560" i="4" s="1"/>
  <c r="AQ564" i="4"/>
  <c r="AW564" i="4" s="1"/>
  <c r="AP568" i="4"/>
  <c r="AV568" i="4" s="1"/>
  <c r="AQ572" i="4"/>
  <c r="AW572" i="4" s="1"/>
  <c r="AP608" i="4"/>
  <c r="AV608" i="4" s="1"/>
  <c r="AQ612" i="4"/>
  <c r="AW612" i="4" s="1"/>
  <c r="AP616" i="4"/>
  <c r="AV616" i="4" s="1"/>
  <c r="AQ620" i="4"/>
  <c r="AW620" i="4" s="1"/>
  <c r="AO928" i="4"/>
  <c r="AU928" i="4" s="1"/>
  <c r="F11" i="4"/>
  <c r="J11" i="4" s="1"/>
  <c r="M12" i="2" s="1"/>
  <c r="AP607" i="4"/>
  <c r="AV607" i="4" s="1"/>
  <c r="AQ691" i="4"/>
  <c r="AW691" i="4" s="1"/>
  <c r="AP883" i="4"/>
  <c r="AV883" i="4" s="1"/>
  <c r="AL616" i="4"/>
  <c r="AR616" i="4" s="1"/>
  <c r="AL632" i="4"/>
  <c r="AR632" i="4" s="1"/>
  <c r="E961" i="4"/>
  <c r="I961" i="4" s="1"/>
  <c r="D961" i="4"/>
  <c r="H961" i="4" s="1"/>
  <c r="F961" i="4"/>
  <c r="J961" i="4" s="1"/>
  <c r="G961" i="4"/>
  <c r="F447" i="4"/>
  <c r="J447" i="4" s="1"/>
  <c r="M448" i="2" s="1"/>
  <c r="D447" i="4"/>
  <c r="H447" i="4" s="1"/>
  <c r="K448" i="2" s="1"/>
  <c r="AF240" i="4"/>
  <c r="AC182" i="4"/>
  <c r="Z278" i="4"/>
  <c r="AB463" i="4"/>
  <c r="AJ495" i="4"/>
  <c r="AC202" i="4"/>
  <c r="AH511" i="4"/>
  <c r="AC419" i="4"/>
  <c r="F336" i="4"/>
  <c r="J336" i="4" s="1"/>
  <c r="M337" i="2" s="1"/>
  <c r="AP439" i="4"/>
  <c r="AV439" i="4" s="1"/>
  <c r="AQ563" i="4"/>
  <c r="AW563" i="4" s="1"/>
  <c r="AO627" i="4"/>
  <c r="AU627" i="4" s="1"/>
  <c r="AN995" i="4"/>
  <c r="AT995" i="4" s="1"/>
  <c r="AO659" i="4"/>
  <c r="AU659" i="4" s="1"/>
  <c r="AL659" i="4"/>
  <c r="AR659" i="4" s="1"/>
  <c r="AL691" i="4"/>
  <c r="AR691" i="4" s="1"/>
  <c r="F691" i="4" s="1"/>
  <c r="J691" i="4" s="1"/>
  <c r="AL723" i="4"/>
  <c r="AR723" i="4" s="1"/>
  <c r="AL755" i="4"/>
  <c r="AR755" i="4" s="1"/>
  <c r="F755" i="4" s="1"/>
  <c r="J755" i="4" s="1"/>
  <c r="AO819" i="4"/>
  <c r="AU819" i="4" s="1"/>
  <c r="AO851" i="4"/>
  <c r="AU851" i="4" s="1"/>
  <c r="AQ851" i="4"/>
  <c r="AW851" i="4" s="1"/>
  <c r="AO915" i="4"/>
  <c r="AU915" i="4" s="1"/>
  <c r="AO20" i="4"/>
  <c r="AU20" i="4" s="1"/>
  <c r="AP527" i="4"/>
  <c r="AV527" i="4" s="1"/>
  <c r="AM527" i="4"/>
  <c r="AS527" i="4" s="1"/>
  <c r="AN944" i="4"/>
  <c r="AT944" i="4" s="1"/>
  <c r="AM944" i="4"/>
  <c r="AS944" i="4" s="1"/>
  <c r="AM517" i="4"/>
  <c r="AS517" i="4" s="1"/>
  <c r="AM560" i="4"/>
  <c r="AS560" i="4" s="1"/>
  <c r="AM568" i="4"/>
  <c r="AS568" i="4" s="1"/>
  <c r="AP576" i="4"/>
  <c r="AV576" i="4" s="1"/>
  <c r="AM576" i="4"/>
  <c r="AS576" i="4" s="1"/>
  <c r="AP584" i="4"/>
  <c r="AV584" i="4" s="1"/>
  <c r="AM584" i="4"/>
  <c r="AS584" i="4" s="1"/>
  <c r="AP592" i="4"/>
  <c r="AV592" i="4" s="1"/>
  <c r="AM592" i="4"/>
  <c r="AS592" i="4" s="1"/>
  <c r="AP600" i="4"/>
  <c r="AV600" i="4" s="1"/>
  <c r="AM600" i="4"/>
  <c r="AS600" i="4" s="1"/>
  <c r="AM608" i="4"/>
  <c r="AS608" i="4" s="1"/>
  <c r="AM616" i="4"/>
  <c r="AS616" i="4" s="1"/>
  <c r="AP624" i="4"/>
  <c r="AV624" i="4" s="1"/>
  <c r="AM624" i="4"/>
  <c r="AS624" i="4" s="1"/>
  <c r="AP632" i="4"/>
  <c r="AV632" i="4" s="1"/>
  <c r="AM632" i="4"/>
  <c r="AS632" i="4" s="1"/>
  <c r="AP640" i="4"/>
  <c r="AV640" i="4" s="1"/>
  <c r="AP648" i="4"/>
  <c r="AV648" i="4" s="1"/>
  <c r="AP656" i="4"/>
  <c r="AV656" i="4" s="1"/>
  <c r="AP664" i="4"/>
  <c r="AV664" i="4" s="1"/>
  <c r="AP672" i="4"/>
  <c r="AV672" i="4" s="1"/>
  <c r="AP680" i="4"/>
  <c r="AV680" i="4" s="1"/>
  <c r="AP688" i="4"/>
  <c r="AV688" i="4" s="1"/>
  <c r="AP696" i="4"/>
  <c r="AV696" i="4" s="1"/>
  <c r="D210" i="4"/>
  <c r="H210" i="4" s="1"/>
  <c r="K211" i="2" s="1"/>
  <c r="E142" i="4"/>
  <c r="I142" i="4" s="1"/>
  <c r="L143" i="2" s="1"/>
  <c r="D270" i="4"/>
  <c r="H270" i="4" s="1"/>
  <c r="K271" i="2" s="1"/>
  <c r="F409" i="4"/>
  <c r="J409" i="4" s="1"/>
  <c r="M410" i="2" s="1"/>
  <c r="F441" i="4"/>
  <c r="J441" i="4" s="1"/>
  <c r="M442" i="2" s="1"/>
  <c r="G53" i="4"/>
  <c r="G467" i="4"/>
  <c r="G483" i="4"/>
  <c r="G499" i="4"/>
  <c r="F250" i="4"/>
  <c r="J250" i="4" s="1"/>
  <c r="M251" i="2" s="1"/>
  <c r="G611" i="4"/>
  <c r="F979" i="4"/>
  <c r="J979" i="4" s="1"/>
  <c r="G707" i="4"/>
  <c r="G835" i="4"/>
  <c r="G899" i="4"/>
  <c r="F932" i="4"/>
  <c r="J932" i="4" s="1"/>
  <c r="F541" i="4"/>
  <c r="J541" i="4" s="1"/>
  <c r="M542" i="2" s="1"/>
  <c r="E399" i="4"/>
  <c r="I399" i="4" s="1"/>
  <c r="L400" i="2" s="1"/>
  <c r="D443" i="4"/>
  <c r="H443" i="4" s="1"/>
  <c r="K444" i="2" s="1"/>
  <c r="D206" i="4"/>
  <c r="H206" i="4" s="1"/>
  <c r="K207" i="2" s="1"/>
  <c r="F49" i="4"/>
  <c r="J49" i="4" s="1"/>
  <c r="M50" i="2" s="1"/>
  <c r="D194" i="4"/>
  <c r="H194" i="4" s="1"/>
  <c r="K195" i="2" s="1"/>
  <c r="E298" i="4"/>
  <c r="I298" i="4" s="1"/>
  <c r="L299" i="2" s="1"/>
  <c r="E972" i="4"/>
  <c r="I972" i="4" s="1"/>
  <c r="F489" i="4"/>
  <c r="J489" i="4" s="1"/>
  <c r="M490" i="2" s="1"/>
  <c r="AP447" i="4"/>
  <c r="AV447" i="4" s="1"/>
  <c r="AP251" i="4"/>
  <c r="AV251" i="4" s="1"/>
  <c r="G248" i="4"/>
  <c r="AP579" i="4"/>
  <c r="AV579" i="4" s="1"/>
  <c r="AL455" i="4"/>
  <c r="AR455" i="4" s="1"/>
  <c r="E455" i="4" s="1"/>
  <c r="I455" i="4" s="1"/>
  <c r="L456" i="2" s="1"/>
  <c r="AM250" i="4"/>
  <c r="AS250" i="4" s="1"/>
  <c r="AO447" i="4"/>
  <c r="AU447" i="4" s="1"/>
  <c r="AD274" i="4"/>
  <c r="AC511" i="4"/>
  <c r="AL423" i="4"/>
  <c r="AR423" i="4" s="1"/>
  <c r="G423" i="4" s="1"/>
  <c r="AJ170" i="4"/>
  <c r="AP170" i="4" s="1"/>
  <c r="AV170" i="4" s="1"/>
  <c r="AN20" i="4"/>
  <c r="AT20" i="4" s="1"/>
  <c r="AI479" i="4"/>
  <c r="AF403" i="4"/>
  <c r="AL403" i="4" s="1"/>
  <c r="AR403" i="4" s="1"/>
  <c r="AL579" i="4"/>
  <c r="AR579" i="4" s="1"/>
  <c r="E579" i="4" s="1"/>
  <c r="I579" i="4" s="1"/>
  <c r="L580" i="2" s="1"/>
  <c r="D11" i="4"/>
  <c r="H11" i="4" s="1"/>
  <c r="K12" i="2" s="1"/>
  <c r="G11" i="4"/>
  <c r="AH96" i="4"/>
  <c r="AN96" i="4" s="1"/>
  <c r="AT96" i="4" s="1"/>
  <c r="AC479" i="4"/>
  <c r="E940" i="4"/>
  <c r="I940" i="4" s="1"/>
  <c r="AL439" i="4"/>
  <c r="AR439" i="4" s="1"/>
  <c r="D439" i="4" s="1"/>
  <c r="H439" i="4" s="1"/>
  <c r="K440" i="2" s="1"/>
  <c r="AE96" i="4"/>
  <c r="Z310" i="4"/>
  <c r="G447" i="4"/>
  <c r="E435" i="4"/>
  <c r="I435" i="4" s="1"/>
  <c r="L436" i="2" s="1"/>
  <c r="D940" i="4"/>
  <c r="H940" i="4" s="1"/>
  <c r="AQ579" i="4"/>
  <c r="AW579" i="4" s="1"/>
  <c r="D579" i="4"/>
  <c r="H579" i="4" s="1"/>
  <c r="K580" i="2" s="1"/>
  <c r="G579" i="4"/>
  <c r="G439" i="4"/>
  <c r="AD240" i="4"/>
  <c r="AK182" i="4"/>
  <c r="AB182" i="4"/>
  <c r="AB278" i="4"/>
  <c r="AK463" i="4"/>
  <c r="Z463" i="4"/>
  <c r="AK495" i="4"/>
  <c r="AB495" i="4"/>
  <c r="Z495" i="4"/>
  <c r="AK202" i="4"/>
  <c r="AB202" i="4"/>
  <c r="AK306" i="4"/>
  <c r="AB306" i="4"/>
  <c r="AG511" i="4"/>
  <c r="AB511" i="4"/>
  <c r="Z511" i="4"/>
  <c r="AL511" i="4" s="1"/>
  <c r="AR511" i="4" s="1"/>
  <c r="AG419" i="4"/>
  <c r="AM419" i="4" s="1"/>
  <c r="AS419" i="4" s="1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L8" i="2" s="1"/>
  <c r="D138" i="4"/>
  <c r="H138" i="4" s="1"/>
  <c r="K139" i="2" s="1"/>
  <c r="E431" i="4"/>
  <c r="I431" i="4" s="1"/>
  <c r="L432" i="2" s="1"/>
  <c r="E447" i="4"/>
  <c r="I447" i="4" s="1"/>
  <c r="L448" i="2" s="1"/>
  <c r="G427" i="4"/>
  <c r="G435" i="4"/>
  <c r="F254" i="4"/>
  <c r="J254" i="4" s="1"/>
  <c r="M255" i="2" s="1"/>
  <c r="D326" i="4"/>
  <c r="H326" i="4" s="1"/>
  <c r="K327" i="2" s="1"/>
  <c r="F314" i="4"/>
  <c r="J314" i="4" s="1"/>
  <c r="M315" i="2" s="1"/>
  <c r="G675" i="4"/>
  <c r="G771" i="4"/>
  <c r="E519" i="4"/>
  <c r="I519" i="4" s="1"/>
  <c r="L520" i="2" s="1"/>
  <c r="F964" i="4"/>
  <c r="J964" i="4" s="1"/>
  <c r="E415" i="4"/>
  <c r="I415" i="4" s="1"/>
  <c r="L416" i="2" s="1"/>
  <c r="F162" i="4"/>
  <c r="J162" i="4" s="1"/>
  <c r="M163" i="2" s="1"/>
  <c r="F266" i="4"/>
  <c r="J266" i="4" s="1"/>
  <c r="M267" i="2" s="1"/>
  <c r="E248" i="4"/>
  <c r="I248" i="4" s="1"/>
  <c r="L249" i="2" s="1"/>
  <c r="AM941" i="4"/>
  <c r="AS941" i="4" s="1"/>
  <c r="AL941" i="4"/>
  <c r="AR941" i="4" s="1"/>
  <c r="F941" i="4" s="1"/>
  <c r="J941" i="4" s="1"/>
  <c r="AM514" i="4"/>
  <c r="AS514" i="4" s="1"/>
  <c r="I9" i="3"/>
  <c r="F9" i="3"/>
  <c r="F455" i="4"/>
  <c r="J455" i="4" s="1"/>
  <c r="M456" i="2" s="1"/>
  <c r="G455" i="4"/>
  <c r="AK96" i="4"/>
  <c r="AB310" i="4"/>
  <c r="AJ479" i="4"/>
  <c r="AI170" i="4"/>
  <c r="AC170" i="4"/>
  <c r="AK274" i="4"/>
  <c r="AB274" i="4"/>
  <c r="AH403" i="4"/>
  <c r="AE403" i="4"/>
  <c r="D66" i="4"/>
  <c r="H66" i="4" s="1"/>
  <c r="K67" i="2" s="1"/>
  <c r="E138" i="4"/>
  <c r="I138" i="4" s="1"/>
  <c r="L139" i="2" s="1"/>
  <c r="E270" i="4"/>
  <c r="I270" i="4" s="1"/>
  <c r="L271" i="2" s="1"/>
  <c r="D423" i="4"/>
  <c r="H423" i="4" s="1"/>
  <c r="K424" i="2" s="1"/>
  <c r="E206" i="4"/>
  <c r="I206" i="4" s="1"/>
  <c r="L207" i="2" s="1"/>
  <c r="E330" i="4"/>
  <c r="I330" i="4" s="1"/>
  <c r="L331" i="2" s="1"/>
  <c r="F940" i="4"/>
  <c r="J940" i="4" s="1"/>
  <c r="AO407" i="4"/>
  <c r="AU407" i="4" s="1"/>
  <c r="AN514" i="4"/>
  <c r="AT514" i="4" s="1"/>
  <c r="F7" i="4"/>
  <c r="J7" i="4" s="1"/>
  <c r="M8" i="2" s="1"/>
  <c r="M6" i="2"/>
  <c r="L6" i="2"/>
  <c r="K6" i="2"/>
  <c r="L12" i="2"/>
  <c r="AJ154" i="4"/>
  <c r="AD154" i="4"/>
  <c r="AA154" i="4"/>
  <c r="AJ96" i="4"/>
  <c r="AA96" i="4"/>
  <c r="AC96" i="4"/>
  <c r="AI310" i="4"/>
  <c r="AJ310" i="4"/>
  <c r="AP310" i="4" s="1"/>
  <c r="AV310" i="4" s="1"/>
  <c r="AC310" i="4"/>
  <c r="AK479" i="4"/>
  <c r="AB479" i="4"/>
  <c r="Z479" i="4"/>
  <c r="AK170" i="4"/>
  <c r="AB170" i="4"/>
  <c r="Z170" i="4"/>
  <c r="AI274" i="4"/>
  <c r="AJ274" i="4"/>
  <c r="AE274" i="4"/>
  <c r="AG403" i="4"/>
  <c r="AM403" i="4" s="1"/>
  <c r="AS403" i="4" s="1"/>
  <c r="AC403" i="4"/>
  <c r="AB403" i="4"/>
  <c r="D7" i="4"/>
  <c r="H7" i="4" s="1"/>
  <c r="G330" i="4"/>
  <c r="F330" i="4"/>
  <c r="J330" i="4" s="1"/>
  <c r="M331" i="2" s="1"/>
  <c r="AM447" i="4"/>
  <c r="AS447" i="4" s="1"/>
  <c r="AP455" i="4"/>
  <c r="AV455" i="4" s="1"/>
  <c r="AH240" i="4"/>
  <c r="AG240" i="4"/>
  <c r="AM240" i="4" s="1"/>
  <c r="AS240" i="4" s="1"/>
  <c r="AE240" i="4"/>
  <c r="AI182" i="4"/>
  <c r="AJ182" i="4"/>
  <c r="AE182" i="4"/>
  <c r="AI278" i="4"/>
  <c r="AJ278" i="4"/>
  <c r="AC278" i="4"/>
  <c r="AI463" i="4"/>
  <c r="AJ463" i="4"/>
  <c r="AC463" i="4"/>
  <c r="AI202" i="4"/>
  <c r="AJ202" i="4"/>
  <c r="AE202" i="4"/>
  <c r="AI306" i="4"/>
  <c r="AJ306" i="4"/>
  <c r="AP306" i="4" s="1"/>
  <c r="AV306" i="4" s="1"/>
  <c r="AE306" i="4"/>
  <c r="AH419" i="4"/>
  <c r="AF419" i="4"/>
  <c r="AE419" i="4"/>
  <c r="AJ240" i="4"/>
  <c r="AP240" i="4" s="1"/>
  <c r="AV240" i="4" s="1"/>
  <c r="AI240" i="4"/>
  <c r="AO240" i="4" s="1"/>
  <c r="AU240" i="4" s="1"/>
  <c r="AK240" i="4"/>
  <c r="AB240" i="4"/>
  <c r="AN240" i="4" s="1"/>
  <c r="AT240" i="4" s="1"/>
  <c r="Z240" i="4"/>
  <c r="AL240" i="4" s="1"/>
  <c r="AR240" i="4" s="1"/>
  <c r="AG182" i="4"/>
  <c r="AF182" i="4"/>
  <c r="AH182" i="4"/>
  <c r="Z182" i="4"/>
  <c r="AL182" i="4" s="1"/>
  <c r="AR182" i="4" s="1"/>
  <c r="AD182" i="4"/>
  <c r="AG278" i="4"/>
  <c r="AF278" i="4"/>
  <c r="AH278" i="4"/>
  <c r="AA278" i="4"/>
  <c r="AE278" i="4"/>
  <c r="AG463" i="4"/>
  <c r="AF463" i="4"/>
  <c r="AH463" i="4"/>
  <c r="AA463" i="4"/>
  <c r="AE463" i="4"/>
  <c r="AG495" i="4"/>
  <c r="AF495" i="4"/>
  <c r="AH495" i="4"/>
  <c r="AA495" i="4"/>
  <c r="AE495" i="4"/>
  <c r="AQ495" i="4" s="1"/>
  <c r="AW495" i="4" s="1"/>
  <c r="AG202" i="4"/>
  <c r="AM202" i="4" s="1"/>
  <c r="AS202" i="4" s="1"/>
  <c r="AF202" i="4"/>
  <c r="AH202" i="4"/>
  <c r="Z202" i="4"/>
  <c r="AL202" i="4" s="1"/>
  <c r="AR202" i="4" s="1"/>
  <c r="AD202" i="4"/>
  <c r="AG306" i="4"/>
  <c r="AF306" i="4"/>
  <c r="AH306" i="4"/>
  <c r="AN306" i="4" s="1"/>
  <c r="AT306" i="4" s="1"/>
  <c r="AC306" i="4"/>
  <c r="Z306" i="4"/>
  <c r="AK511" i="4"/>
  <c r="AJ511" i="4"/>
  <c r="AP511" i="4" s="1"/>
  <c r="AV511" i="4" s="1"/>
  <c r="AI511" i="4"/>
  <c r="AA511" i="4"/>
  <c r="AE511" i="4"/>
  <c r="AQ511" i="4" s="1"/>
  <c r="AW511" i="4" s="1"/>
  <c r="AK419" i="4"/>
  <c r="AJ419" i="4"/>
  <c r="AI419" i="4"/>
  <c r="Z419" i="4"/>
  <c r="AD419" i="4"/>
  <c r="G489" i="4"/>
  <c r="AM407" i="4"/>
  <c r="AS407" i="4" s="1"/>
  <c r="AN423" i="4"/>
  <c r="AT423" i="4" s="1"/>
  <c r="D514" i="4"/>
  <c r="H514" i="4" s="1"/>
  <c r="K515" i="2" s="1"/>
  <c r="E514" i="4"/>
  <c r="I514" i="4" s="1"/>
  <c r="L515" i="2" s="1"/>
  <c r="F514" i="4"/>
  <c r="J514" i="4" s="1"/>
  <c r="M515" i="2" s="1"/>
  <c r="G514" i="4"/>
  <c r="AF154" i="4"/>
  <c r="AG154" i="4"/>
  <c r="AH154" i="4"/>
  <c r="AB154" i="4"/>
  <c r="Z154" i="4"/>
  <c r="AF96" i="4"/>
  <c r="AG96" i="4"/>
  <c r="AI96" i="4"/>
  <c r="AD96" i="4"/>
  <c r="AP96" i="4" s="1"/>
  <c r="AV96" i="4" s="1"/>
  <c r="Z96" i="4"/>
  <c r="AG310" i="4"/>
  <c r="AF310" i="4"/>
  <c r="AH310" i="4"/>
  <c r="AN310" i="4" s="1"/>
  <c r="AT310" i="4" s="1"/>
  <c r="AA310" i="4"/>
  <c r="AE310" i="4"/>
  <c r="AQ310" i="4" s="1"/>
  <c r="AW310" i="4" s="1"/>
  <c r="AG479" i="4"/>
  <c r="AF479" i="4"/>
  <c r="AH479" i="4"/>
  <c r="AA479" i="4"/>
  <c r="AE479" i="4"/>
  <c r="AG170" i="4"/>
  <c r="AM170" i="4" s="1"/>
  <c r="AS170" i="4" s="1"/>
  <c r="AF170" i="4"/>
  <c r="AH170" i="4"/>
  <c r="AN170" i="4" s="1"/>
  <c r="AT170" i="4" s="1"/>
  <c r="AA170" i="4"/>
  <c r="AE170" i="4"/>
  <c r="AG274" i="4"/>
  <c r="AF274" i="4"/>
  <c r="AH274" i="4"/>
  <c r="AC274" i="4"/>
  <c r="AO274" i="4" s="1"/>
  <c r="AU274" i="4" s="1"/>
  <c r="Z274" i="4"/>
  <c r="AK403" i="4"/>
  <c r="AJ403" i="4"/>
  <c r="AI403" i="4"/>
  <c r="AO403" i="4" s="1"/>
  <c r="AU403" i="4" s="1"/>
  <c r="Z403" i="4"/>
  <c r="AD403" i="4"/>
  <c r="D473" i="4"/>
  <c r="H473" i="4" s="1"/>
  <c r="K474" i="2" s="1"/>
  <c r="AO439" i="4"/>
  <c r="AU439" i="4" s="1"/>
  <c r="G473" i="4"/>
  <c r="G465" i="4"/>
  <c r="D465" i="4"/>
  <c r="H465" i="4" s="1"/>
  <c r="K466" i="2" s="1"/>
  <c r="E465" i="4"/>
  <c r="I465" i="4" s="1"/>
  <c r="L466" i="2" s="1"/>
  <c r="F465" i="4"/>
  <c r="J465" i="4" s="1"/>
  <c r="M466" i="2" s="1"/>
  <c r="G481" i="4"/>
  <c r="D481" i="4"/>
  <c r="H481" i="4" s="1"/>
  <c r="K482" i="2" s="1"/>
  <c r="E481" i="4"/>
  <c r="I481" i="4" s="1"/>
  <c r="L482" i="2" s="1"/>
  <c r="F481" i="4"/>
  <c r="J481" i="4" s="1"/>
  <c r="M482" i="2" s="1"/>
  <c r="G497" i="4"/>
  <c r="D497" i="4"/>
  <c r="H497" i="4" s="1"/>
  <c r="K498" i="2" s="1"/>
  <c r="E497" i="4"/>
  <c r="I497" i="4" s="1"/>
  <c r="L498" i="2" s="1"/>
  <c r="F497" i="4"/>
  <c r="J497" i="4" s="1"/>
  <c r="M498" i="2" s="1"/>
  <c r="H10" i="3"/>
  <c r="G360" i="4"/>
  <c r="D360" i="4"/>
  <c r="H360" i="4" s="1"/>
  <c r="K361" i="2" s="1"/>
  <c r="F360" i="4"/>
  <c r="J360" i="4" s="1"/>
  <c r="M361" i="2" s="1"/>
  <c r="E360" i="4"/>
  <c r="I360" i="4" s="1"/>
  <c r="L361" i="2" s="1"/>
  <c r="G376" i="4"/>
  <c r="D376" i="4"/>
  <c r="H376" i="4" s="1"/>
  <c r="K377" i="2" s="1"/>
  <c r="E376" i="4"/>
  <c r="I376" i="4" s="1"/>
  <c r="L377" i="2" s="1"/>
  <c r="F376" i="4"/>
  <c r="J376" i="4" s="1"/>
  <c r="M377" i="2" s="1"/>
  <c r="G936" i="4"/>
  <c r="F936" i="4"/>
  <c r="J936" i="4" s="1"/>
  <c r="D936" i="4"/>
  <c r="H936" i="4" s="1"/>
  <c r="E936" i="4"/>
  <c r="I936" i="4" s="1"/>
  <c r="G952" i="4"/>
  <c r="F952" i="4"/>
  <c r="J952" i="4" s="1"/>
  <c r="E952" i="4"/>
  <c r="I952" i="4" s="1"/>
  <c r="D952" i="4"/>
  <c r="H952" i="4" s="1"/>
  <c r="G968" i="4"/>
  <c r="F968" i="4"/>
  <c r="J968" i="4" s="1"/>
  <c r="E968" i="4"/>
  <c r="I968" i="4" s="1"/>
  <c r="D968" i="4"/>
  <c r="H968" i="4" s="1"/>
  <c r="E327" i="4"/>
  <c r="I327" i="4" s="1"/>
  <c r="L328" i="2" s="1"/>
  <c r="F327" i="4"/>
  <c r="J327" i="4" s="1"/>
  <c r="M328" i="2" s="1"/>
  <c r="G327" i="4"/>
  <c r="D327" i="4"/>
  <c r="H327" i="4" s="1"/>
  <c r="K328" i="2" s="1"/>
  <c r="F416" i="4"/>
  <c r="J416" i="4" s="1"/>
  <c r="M417" i="2" s="1"/>
  <c r="E416" i="4"/>
  <c r="I416" i="4" s="1"/>
  <c r="L417" i="2" s="1"/>
  <c r="D416" i="4"/>
  <c r="H416" i="4" s="1"/>
  <c r="K417" i="2" s="1"/>
  <c r="G416" i="4"/>
  <c r="G480" i="4"/>
  <c r="F480" i="4"/>
  <c r="J480" i="4" s="1"/>
  <c r="M481" i="2" s="1"/>
  <c r="E480" i="4"/>
  <c r="I480" i="4" s="1"/>
  <c r="L481" i="2" s="1"/>
  <c r="D480" i="4"/>
  <c r="H480" i="4" s="1"/>
  <c r="K481" i="2" s="1"/>
  <c r="G523" i="4"/>
  <c r="D523" i="4"/>
  <c r="H523" i="4" s="1"/>
  <c r="K524" i="2" s="1"/>
  <c r="F523" i="4"/>
  <c r="J523" i="4" s="1"/>
  <c r="M524" i="2" s="1"/>
  <c r="E523" i="4"/>
  <c r="I523" i="4" s="1"/>
  <c r="L524" i="2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K260" i="2" s="1"/>
  <c r="G259" i="4"/>
  <c r="E259" i="4"/>
  <c r="I259" i="4" s="1"/>
  <c r="L260" i="2" s="1"/>
  <c r="F259" i="4"/>
  <c r="J259" i="4" s="1"/>
  <c r="M260" i="2" s="1"/>
  <c r="D323" i="4"/>
  <c r="H323" i="4" s="1"/>
  <c r="K324" i="2" s="1"/>
  <c r="G323" i="4"/>
  <c r="E323" i="4"/>
  <c r="I323" i="4" s="1"/>
  <c r="L324" i="2" s="1"/>
  <c r="F323" i="4"/>
  <c r="J323" i="4" s="1"/>
  <c r="M324" i="2" s="1"/>
  <c r="F404" i="4"/>
  <c r="J404" i="4" s="1"/>
  <c r="M405" i="2" s="1"/>
  <c r="E404" i="4"/>
  <c r="I404" i="4" s="1"/>
  <c r="L405" i="2" s="1"/>
  <c r="D404" i="4"/>
  <c r="H404" i="4" s="1"/>
  <c r="K405" i="2" s="1"/>
  <c r="G404" i="4"/>
  <c r="G468" i="4"/>
  <c r="F468" i="4"/>
  <c r="J468" i="4" s="1"/>
  <c r="M469" i="2" s="1"/>
  <c r="E468" i="4"/>
  <c r="I468" i="4" s="1"/>
  <c r="L469" i="2" s="1"/>
  <c r="D468" i="4"/>
  <c r="H468" i="4" s="1"/>
  <c r="K469" i="2" s="1"/>
  <c r="F293" i="4"/>
  <c r="J293" i="4" s="1"/>
  <c r="M294" i="2" s="1"/>
  <c r="E293" i="4"/>
  <c r="I293" i="4" s="1"/>
  <c r="L294" i="2" s="1"/>
  <c r="D293" i="4"/>
  <c r="H293" i="4" s="1"/>
  <c r="K294" i="2" s="1"/>
  <c r="G293" i="4"/>
  <c r="G364" i="4"/>
  <c r="D364" i="4"/>
  <c r="H364" i="4" s="1"/>
  <c r="K365" i="2" s="1"/>
  <c r="F364" i="4"/>
  <c r="J364" i="4" s="1"/>
  <c r="M365" i="2" s="1"/>
  <c r="E364" i="4"/>
  <c r="I364" i="4" s="1"/>
  <c r="L365" i="2" s="1"/>
  <c r="D133" i="4"/>
  <c r="H133" i="4" s="1"/>
  <c r="K134" i="2" s="1"/>
  <c r="G133" i="4"/>
  <c r="E133" i="4"/>
  <c r="I133" i="4" s="1"/>
  <c r="L134" i="2" s="1"/>
  <c r="F133" i="4"/>
  <c r="J133" i="4" s="1"/>
  <c r="M134" i="2" s="1"/>
  <c r="D251" i="4"/>
  <c r="H251" i="4" s="1"/>
  <c r="K252" i="2" s="1"/>
  <c r="G251" i="4"/>
  <c r="E251" i="4"/>
  <c r="I251" i="4" s="1"/>
  <c r="L252" i="2" s="1"/>
  <c r="F251" i="4"/>
  <c r="J251" i="4" s="1"/>
  <c r="M252" i="2" s="1"/>
  <c r="E412" i="4"/>
  <c r="I412" i="4" s="1"/>
  <c r="L413" i="2" s="1"/>
  <c r="D412" i="4"/>
  <c r="H412" i="4" s="1"/>
  <c r="K413" i="2" s="1"/>
  <c r="G412" i="4"/>
  <c r="F412" i="4"/>
  <c r="J412" i="4" s="1"/>
  <c r="M413" i="2" s="1"/>
  <c r="F349" i="4"/>
  <c r="J349" i="4" s="1"/>
  <c r="M350" i="2" s="1"/>
  <c r="E349" i="4"/>
  <c r="I349" i="4" s="1"/>
  <c r="L350" i="2" s="1"/>
  <c r="D349" i="4"/>
  <c r="H349" i="4" s="1"/>
  <c r="K350" i="2" s="1"/>
  <c r="G349" i="4"/>
  <c r="E60" i="4"/>
  <c r="I60" i="4" s="1"/>
  <c r="L61" i="2" s="1"/>
  <c r="F60" i="4"/>
  <c r="J60" i="4" s="1"/>
  <c r="M61" i="2" s="1"/>
  <c r="G60" i="4"/>
  <c r="D60" i="4"/>
  <c r="H60" i="4" s="1"/>
  <c r="K61" i="2" s="1"/>
  <c r="E137" i="4"/>
  <c r="I137" i="4" s="1"/>
  <c r="L138" i="2" s="1"/>
  <c r="F137" i="4"/>
  <c r="J137" i="4" s="1"/>
  <c r="M138" i="2" s="1"/>
  <c r="D137" i="4"/>
  <c r="H137" i="4" s="1"/>
  <c r="K138" i="2" s="1"/>
  <c r="G137" i="4"/>
  <c r="E179" i="4"/>
  <c r="I179" i="4" s="1"/>
  <c r="L180" i="2" s="1"/>
  <c r="F179" i="4"/>
  <c r="J179" i="4" s="1"/>
  <c r="M180" i="2" s="1"/>
  <c r="D179" i="4"/>
  <c r="H179" i="4" s="1"/>
  <c r="K180" i="2" s="1"/>
  <c r="G179" i="4"/>
  <c r="G211" i="4"/>
  <c r="D211" i="4"/>
  <c r="H211" i="4" s="1"/>
  <c r="K212" i="2" s="1"/>
  <c r="E211" i="4"/>
  <c r="I211" i="4" s="1"/>
  <c r="L212" i="2" s="1"/>
  <c r="F211" i="4"/>
  <c r="J211" i="4" s="1"/>
  <c r="M212" i="2" s="1"/>
  <c r="E255" i="4"/>
  <c r="I255" i="4" s="1"/>
  <c r="L256" i="2" s="1"/>
  <c r="F255" i="4"/>
  <c r="J255" i="4" s="1"/>
  <c r="M256" i="2" s="1"/>
  <c r="D255" i="4"/>
  <c r="H255" i="4" s="1"/>
  <c r="K256" i="2" s="1"/>
  <c r="G255" i="4"/>
  <c r="E287" i="4"/>
  <c r="I287" i="4" s="1"/>
  <c r="L288" i="2" s="1"/>
  <c r="F287" i="4"/>
  <c r="J287" i="4" s="1"/>
  <c r="M288" i="2" s="1"/>
  <c r="D287" i="4"/>
  <c r="H287" i="4" s="1"/>
  <c r="K288" i="2" s="1"/>
  <c r="G287" i="4"/>
  <c r="E319" i="4"/>
  <c r="I319" i="4" s="1"/>
  <c r="L320" i="2" s="1"/>
  <c r="F319" i="4"/>
  <c r="J319" i="4" s="1"/>
  <c r="M320" i="2" s="1"/>
  <c r="D319" i="4"/>
  <c r="H319" i="4" s="1"/>
  <c r="K320" i="2" s="1"/>
  <c r="G319" i="4"/>
  <c r="E351" i="4"/>
  <c r="I351" i="4" s="1"/>
  <c r="L352" i="2" s="1"/>
  <c r="F351" i="4"/>
  <c r="J351" i="4" s="1"/>
  <c r="M352" i="2" s="1"/>
  <c r="D351" i="4"/>
  <c r="H351" i="4" s="1"/>
  <c r="K352" i="2" s="1"/>
  <c r="G351" i="4"/>
  <c r="F408" i="4"/>
  <c r="J408" i="4" s="1"/>
  <c r="M409" i="2" s="1"/>
  <c r="G408" i="4"/>
  <c r="E408" i="4"/>
  <c r="I408" i="4" s="1"/>
  <c r="L409" i="2" s="1"/>
  <c r="D408" i="4"/>
  <c r="H408" i="4" s="1"/>
  <c r="K409" i="2" s="1"/>
  <c r="E440" i="4"/>
  <c r="I440" i="4" s="1"/>
  <c r="L441" i="2" s="1"/>
  <c r="D440" i="4"/>
  <c r="H440" i="4" s="1"/>
  <c r="K441" i="2" s="1"/>
  <c r="G440" i="4"/>
  <c r="F440" i="4"/>
  <c r="J440" i="4" s="1"/>
  <c r="M441" i="2" s="1"/>
  <c r="E472" i="4"/>
  <c r="I472" i="4" s="1"/>
  <c r="L473" i="2" s="1"/>
  <c r="D472" i="4"/>
  <c r="H472" i="4" s="1"/>
  <c r="K473" i="2" s="1"/>
  <c r="F472" i="4"/>
  <c r="J472" i="4" s="1"/>
  <c r="M473" i="2" s="1"/>
  <c r="G472" i="4"/>
  <c r="F504" i="4"/>
  <c r="J504" i="4" s="1"/>
  <c r="M505" i="2" s="1"/>
  <c r="G504" i="4"/>
  <c r="E504" i="4"/>
  <c r="I504" i="4" s="1"/>
  <c r="L505" i="2" s="1"/>
  <c r="D504" i="4"/>
  <c r="H504" i="4" s="1"/>
  <c r="K505" i="2" s="1"/>
  <c r="G366" i="4"/>
  <c r="D366" i="4"/>
  <c r="H366" i="4" s="1"/>
  <c r="K367" i="2" s="1"/>
  <c r="F366" i="4"/>
  <c r="J366" i="4" s="1"/>
  <c r="M367" i="2" s="1"/>
  <c r="E366" i="4"/>
  <c r="I366" i="4" s="1"/>
  <c r="L367" i="2" s="1"/>
  <c r="G515" i="4"/>
  <c r="F515" i="4"/>
  <c r="J515" i="4" s="1"/>
  <c r="M516" i="2" s="1"/>
  <c r="D515" i="4"/>
  <c r="H515" i="4" s="1"/>
  <c r="K516" i="2" s="1"/>
  <c r="E515" i="4"/>
  <c r="I515" i="4" s="1"/>
  <c r="L516" i="2" s="1"/>
  <c r="G942" i="4"/>
  <c r="F942" i="4"/>
  <c r="J942" i="4" s="1"/>
  <c r="D942" i="4"/>
  <c r="H942" i="4" s="1"/>
  <c r="E942" i="4"/>
  <c r="I942" i="4" s="1"/>
  <c r="G970" i="4"/>
  <c r="D970" i="4"/>
  <c r="H970" i="4" s="1"/>
  <c r="F970" i="4"/>
  <c r="J970" i="4" s="1"/>
  <c r="E970" i="4"/>
  <c r="I970" i="4" s="1"/>
  <c r="G545" i="4"/>
  <c r="F545" i="4"/>
  <c r="J545" i="4" s="1"/>
  <c r="M546" i="2" s="1"/>
  <c r="D545" i="4"/>
  <c r="H545" i="4" s="1"/>
  <c r="K546" i="2" s="1"/>
  <c r="E545" i="4"/>
  <c r="I545" i="4" s="1"/>
  <c r="L546" i="2" s="1"/>
  <c r="G986" i="4"/>
  <c r="D986" i="4"/>
  <c r="H986" i="4" s="1"/>
  <c r="F986" i="4"/>
  <c r="J986" i="4" s="1"/>
  <c r="E986" i="4"/>
  <c r="I986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M530" i="2" s="1"/>
  <c r="D529" i="4"/>
  <c r="H529" i="4" s="1"/>
  <c r="K530" i="2" s="1"/>
  <c r="E529" i="4"/>
  <c r="I529" i="4" s="1"/>
  <c r="L530" i="2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M358" i="2" s="1"/>
  <c r="E357" i="4"/>
  <c r="I357" i="4" s="1"/>
  <c r="L358" i="2" s="1"/>
  <c r="D357" i="4"/>
  <c r="H357" i="4" s="1"/>
  <c r="K358" i="2" s="1"/>
  <c r="G357" i="4"/>
  <c r="G244" i="4"/>
  <c r="D244" i="4"/>
  <c r="H244" i="4" s="1"/>
  <c r="K245" i="2" s="1"/>
  <c r="F244" i="4"/>
  <c r="J244" i="4" s="1"/>
  <c r="M245" i="2" s="1"/>
  <c r="E244" i="4"/>
  <c r="I244" i="4" s="1"/>
  <c r="L245" i="2" s="1"/>
  <c r="G372" i="4"/>
  <c r="D372" i="4"/>
  <c r="H372" i="4" s="1"/>
  <c r="K373" i="2" s="1"/>
  <c r="F372" i="4"/>
  <c r="J372" i="4" s="1"/>
  <c r="M373" i="2" s="1"/>
  <c r="E372" i="4"/>
  <c r="I372" i="4" s="1"/>
  <c r="L373" i="2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D125" i="4"/>
  <c r="H125" i="4" s="1"/>
  <c r="K126" i="2" s="1"/>
  <c r="G125" i="4"/>
  <c r="E125" i="4"/>
  <c r="I125" i="4" s="1"/>
  <c r="L126" i="2" s="1"/>
  <c r="F125" i="4"/>
  <c r="J125" i="4" s="1"/>
  <c r="M126" i="2" s="1"/>
  <c r="E191" i="4"/>
  <c r="I191" i="4" s="1"/>
  <c r="L192" i="2" s="1"/>
  <c r="F191" i="4"/>
  <c r="J191" i="4" s="1"/>
  <c r="M192" i="2" s="1"/>
  <c r="D191" i="4"/>
  <c r="H191" i="4" s="1"/>
  <c r="K192" i="2" s="1"/>
  <c r="G191" i="4"/>
  <c r="D275" i="4"/>
  <c r="H275" i="4" s="1"/>
  <c r="K276" i="2" s="1"/>
  <c r="G275" i="4"/>
  <c r="E275" i="4"/>
  <c r="I275" i="4" s="1"/>
  <c r="L276" i="2" s="1"/>
  <c r="F275" i="4"/>
  <c r="J275" i="4" s="1"/>
  <c r="M276" i="2" s="1"/>
  <c r="D339" i="4"/>
  <c r="H339" i="4" s="1"/>
  <c r="K340" i="2" s="1"/>
  <c r="G339" i="4"/>
  <c r="E339" i="4"/>
  <c r="I339" i="4" s="1"/>
  <c r="L340" i="2" s="1"/>
  <c r="F339" i="4"/>
  <c r="J339" i="4" s="1"/>
  <c r="M340" i="2" s="1"/>
  <c r="G420" i="4"/>
  <c r="F420" i="4"/>
  <c r="J420" i="4" s="1"/>
  <c r="M421" i="2" s="1"/>
  <c r="E420" i="4"/>
  <c r="I420" i="4" s="1"/>
  <c r="L421" i="2" s="1"/>
  <c r="D420" i="4"/>
  <c r="H420" i="4" s="1"/>
  <c r="K421" i="2" s="1"/>
  <c r="E484" i="4"/>
  <c r="I484" i="4" s="1"/>
  <c r="L485" i="2" s="1"/>
  <c r="D484" i="4"/>
  <c r="H484" i="4" s="1"/>
  <c r="K485" i="2" s="1"/>
  <c r="F484" i="4"/>
  <c r="J484" i="4" s="1"/>
  <c r="M485" i="2" s="1"/>
  <c r="G484" i="4"/>
  <c r="F277" i="4"/>
  <c r="J277" i="4" s="1"/>
  <c r="M278" i="2" s="1"/>
  <c r="E277" i="4"/>
  <c r="I277" i="4" s="1"/>
  <c r="L278" i="2" s="1"/>
  <c r="D277" i="4"/>
  <c r="H277" i="4" s="1"/>
  <c r="K278" i="2" s="1"/>
  <c r="G277" i="4"/>
  <c r="F341" i="4"/>
  <c r="J341" i="4" s="1"/>
  <c r="M342" i="2" s="1"/>
  <c r="E341" i="4"/>
  <c r="I341" i="4" s="1"/>
  <c r="L342" i="2" s="1"/>
  <c r="D341" i="4"/>
  <c r="H341" i="4" s="1"/>
  <c r="K342" i="2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K200" i="2" s="1"/>
  <c r="G199" i="4"/>
  <c r="E199" i="4"/>
  <c r="I199" i="4" s="1"/>
  <c r="L200" i="2" s="1"/>
  <c r="F199" i="4"/>
  <c r="J199" i="4" s="1"/>
  <c r="M200" i="2" s="1"/>
  <c r="D267" i="4"/>
  <c r="H267" i="4" s="1"/>
  <c r="K268" i="2" s="1"/>
  <c r="G267" i="4"/>
  <c r="E267" i="4"/>
  <c r="I267" i="4" s="1"/>
  <c r="L268" i="2" s="1"/>
  <c r="F267" i="4"/>
  <c r="J267" i="4" s="1"/>
  <c r="M268" i="2" s="1"/>
  <c r="D331" i="4"/>
  <c r="H331" i="4" s="1"/>
  <c r="K332" i="2" s="1"/>
  <c r="G331" i="4"/>
  <c r="E331" i="4"/>
  <c r="I331" i="4" s="1"/>
  <c r="L332" i="2" s="1"/>
  <c r="F331" i="4"/>
  <c r="J331" i="4" s="1"/>
  <c r="M332" i="2" s="1"/>
  <c r="G428" i="4"/>
  <c r="E428" i="4"/>
  <c r="I428" i="4" s="1"/>
  <c r="L429" i="2" s="1"/>
  <c r="D428" i="4"/>
  <c r="H428" i="4" s="1"/>
  <c r="K429" i="2" s="1"/>
  <c r="F428" i="4"/>
  <c r="J428" i="4" s="1"/>
  <c r="M429" i="2" s="1"/>
  <c r="G492" i="4"/>
  <c r="E492" i="4"/>
  <c r="I492" i="4" s="1"/>
  <c r="L493" i="2" s="1"/>
  <c r="D492" i="4"/>
  <c r="H492" i="4" s="1"/>
  <c r="K493" i="2" s="1"/>
  <c r="F492" i="4"/>
  <c r="J492" i="4" s="1"/>
  <c r="M493" i="2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M302" i="2" s="1"/>
  <c r="E301" i="4"/>
  <c r="I301" i="4" s="1"/>
  <c r="L302" i="2" s="1"/>
  <c r="D301" i="4"/>
  <c r="H301" i="4" s="1"/>
  <c r="K302" i="2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K284" i="2" s="1"/>
  <c r="G283" i="4"/>
  <c r="E283" i="4"/>
  <c r="I283" i="4" s="1"/>
  <c r="L284" i="2" s="1"/>
  <c r="F283" i="4"/>
  <c r="J283" i="4" s="1"/>
  <c r="M284" i="2" s="1"/>
  <c r="G444" i="4"/>
  <c r="E444" i="4"/>
  <c r="I444" i="4" s="1"/>
  <c r="L445" i="2" s="1"/>
  <c r="D444" i="4"/>
  <c r="H444" i="4" s="1"/>
  <c r="K445" i="2" s="1"/>
  <c r="F444" i="4"/>
  <c r="J444" i="4" s="1"/>
  <c r="M445" i="2" s="1"/>
  <c r="F317" i="4"/>
  <c r="J317" i="4" s="1"/>
  <c r="M318" i="2" s="1"/>
  <c r="E317" i="4"/>
  <c r="I317" i="4" s="1"/>
  <c r="L318" i="2" s="1"/>
  <c r="D317" i="4"/>
  <c r="H317" i="4" s="1"/>
  <c r="K318" i="2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K300" i="2" s="1"/>
  <c r="G299" i="4"/>
  <c r="E299" i="4"/>
  <c r="I299" i="4" s="1"/>
  <c r="L300" i="2" s="1"/>
  <c r="F299" i="4"/>
  <c r="J299" i="4" s="1"/>
  <c r="M300" i="2" s="1"/>
  <c r="G460" i="4"/>
  <c r="E460" i="4"/>
  <c r="I460" i="4" s="1"/>
  <c r="L461" i="2" s="1"/>
  <c r="D460" i="4"/>
  <c r="H460" i="4" s="1"/>
  <c r="K461" i="2" s="1"/>
  <c r="F460" i="4"/>
  <c r="J460" i="4" s="1"/>
  <c r="M461" i="2" s="1"/>
  <c r="F269" i="4"/>
  <c r="J269" i="4" s="1"/>
  <c r="M270" i="2" s="1"/>
  <c r="E269" i="4"/>
  <c r="I269" i="4" s="1"/>
  <c r="L270" i="2" s="1"/>
  <c r="D269" i="4"/>
  <c r="H269" i="4" s="1"/>
  <c r="K270" i="2" s="1"/>
  <c r="G269" i="4"/>
  <c r="E215" i="4"/>
  <c r="I215" i="4" s="1"/>
  <c r="L216" i="2" s="1"/>
  <c r="F215" i="4"/>
  <c r="J215" i="4" s="1"/>
  <c r="M216" i="2" s="1"/>
  <c r="D215" i="4"/>
  <c r="H215" i="4" s="1"/>
  <c r="K216" i="2" s="1"/>
  <c r="G215" i="4"/>
  <c r="F508" i="4"/>
  <c r="J508" i="4" s="1"/>
  <c r="M509" i="2" s="1"/>
  <c r="E508" i="4"/>
  <c r="I508" i="4" s="1"/>
  <c r="L509" i="2" s="1"/>
  <c r="D508" i="4"/>
  <c r="H508" i="4" s="1"/>
  <c r="K509" i="2" s="1"/>
  <c r="G508" i="4"/>
  <c r="F253" i="4"/>
  <c r="J253" i="4" s="1"/>
  <c r="M254" i="2" s="1"/>
  <c r="E253" i="4"/>
  <c r="I253" i="4" s="1"/>
  <c r="L254" i="2" s="1"/>
  <c r="D253" i="4"/>
  <c r="H253" i="4" s="1"/>
  <c r="K254" i="2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K402" i="2" s="1"/>
  <c r="G401" i="4"/>
  <c r="E401" i="4"/>
  <c r="I401" i="4" s="1"/>
  <c r="L402" i="2" s="1"/>
  <c r="F401" i="4"/>
  <c r="J401" i="4" s="1"/>
  <c r="M402" i="2" s="1"/>
  <c r="D433" i="4"/>
  <c r="H433" i="4" s="1"/>
  <c r="K434" i="2" s="1"/>
  <c r="G433" i="4"/>
  <c r="E433" i="4"/>
  <c r="I433" i="4" s="1"/>
  <c r="L434" i="2" s="1"/>
  <c r="F433" i="4"/>
  <c r="J433" i="4" s="1"/>
  <c r="M434" i="2" s="1"/>
  <c r="G503" i="4"/>
  <c r="E503" i="4"/>
  <c r="I503" i="4" s="1"/>
  <c r="L504" i="2" s="1"/>
  <c r="F503" i="4"/>
  <c r="J503" i="4" s="1"/>
  <c r="M504" i="2" s="1"/>
  <c r="D503" i="4"/>
  <c r="H503" i="4" s="1"/>
  <c r="K504" i="2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M349" i="2" s="1"/>
  <c r="D348" i="4"/>
  <c r="H348" i="4" s="1"/>
  <c r="K349" i="2" s="1"/>
  <c r="E348" i="4"/>
  <c r="I348" i="4" s="1"/>
  <c r="L349" i="2" s="1"/>
  <c r="E397" i="4"/>
  <c r="I397" i="4" s="1"/>
  <c r="L398" i="2" s="1"/>
  <c r="G397" i="4"/>
  <c r="F397" i="4"/>
  <c r="J397" i="4" s="1"/>
  <c r="M398" i="2" s="1"/>
  <c r="D397" i="4"/>
  <c r="H397" i="4" s="1"/>
  <c r="K398" i="2" s="1"/>
  <c r="E429" i="4"/>
  <c r="I429" i="4" s="1"/>
  <c r="L430" i="2" s="1"/>
  <c r="G429" i="4"/>
  <c r="F429" i="4"/>
  <c r="J429" i="4" s="1"/>
  <c r="M430" i="2" s="1"/>
  <c r="D429" i="4"/>
  <c r="H429" i="4" s="1"/>
  <c r="K430" i="2" s="1"/>
  <c r="G356" i="4"/>
  <c r="F356" i="4"/>
  <c r="J356" i="4" s="1"/>
  <c r="M357" i="2" s="1"/>
  <c r="D356" i="4"/>
  <c r="H356" i="4" s="1"/>
  <c r="K357" i="2" s="1"/>
  <c r="E356" i="4"/>
  <c r="I356" i="4" s="1"/>
  <c r="L357" i="2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M392" i="2" s="1"/>
  <c r="G391" i="4"/>
  <c r="E391" i="4"/>
  <c r="I391" i="4" s="1"/>
  <c r="L392" i="2" s="1"/>
  <c r="D391" i="4"/>
  <c r="H391" i="4" s="1"/>
  <c r="K392" i="2" s="1"/>
  <c r="E413" i="4"/>
  <c r="I413" i="4" s="1"/>
  <c r="L414" i="2" s="1"/>
  <c r="G413" i="4"/>
  <c r="F413" i="4"/>
  <c r="J413" i="4" s="1"/>
  <c r="M414" i="2" s="1"/>
  <c r="D413" i="4"/>
  <c r="H413" i="4" s="1"/>
  <c r="K414" i="2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L406" i="2" s="1"/>
  <c r="G405" i="4"/>
  <c r="D405" i="4"/>
  <c r="H405" i="4" s="1"/>
  <c r="K406" i="2" s="1"/>
  <c r="F405" i="4"/>
  <c r="J405" i="4" s="1"/>
  <c r="M406" i="2" s="1"/>
  <c r="E437" i="4"/>
  <c r="I437" i="4" s="1"/>
  <c r="L438" i="2" s="1"/>
  <c r="G437" i="4"/>
  <c r="D437" i="4"/>
  <c r="H437" i="4" s="1"/>
  <c r="K438" i="2" s="1"/>
  <c r="F437" i="4"/>
  <c r="J437" i="4" s="1"/>
  <c r="M438" i="2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K369" i="2" s="1"/>
  <c r="E368" i="4"/>
  <c r="I368" i="4" s="1"/>
  <c r="L369" i="2" s="1"/>
  <c r="F368" i="4"/>
  <c r="J368" i="4" s="1"/>
  <c r="M369" i="2" s="1"/>
  <c r="G928" i="4"/>
  <c r="D928" i="4"/>
  <c r="H928" i="4" s="1"/>
  <c r="F928" i="4"/>
  <c r="J928" i="4" s="1"/>
  <c r="E928" i="4"/>
  <c r="I928" i="4" s="1"/>
  <c r="G944" i="4"/>
  <c r="F944" i="4"/>
  <c r="J944" i="4" s="1"/>
  <c r="D944" i="4"/>
  <c r="H944" i="4" s="1"/>
  <c r="E944" i="4"/>
  <c r="I944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K375" i="2" s="1"/>
  <c r="F374" i="4"/>
  <c r="J374" i="4" s="1"/>
  <c r="M375" i="2" s="1"/>
  <c r="E374" i="4"/>
  <c r="I374" i="4" s="1"/>
  <c r="L375" i="2" s="1"/>
  <c r="F587" i="4"/>
  <c r="J587" i="4" s="1"/>
  <c r="M588" i="2" s="1"/>
  <c r="E587" i="4"/>
  <c r="I587" i="4" s="1"/>
  <c r="L588" i="2" s="1"/>
  <c r="G587" i="4"/>
  <c r="D587" i="4"/>
  <c r="H587" i="4" s="1"/>
  <c r="K588" i="2" s="1"/>
  <c r="F619" i="4"/>
  <c r="J619" i="4" s="1"/>
  <c r="M620" i="2" s="1"/>
  <c r="E619" i="4"/>
  <c r="I619" i="4" s="1"/>
  <c r="L620" i="2" s="1"/>
  <c r="G619" i="4"/>
  <c r="D619" i="4"/>
  <c r="H619" i="4" s="1"/>
  <c r="K620" i="2" s="1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K188" i="2" s="1"/>
  <c r="E187" i="4"/>
  <c r="I187" i="4" s="1"/>
  <c r="L188" i="2" s="1"/>
  <c r="F187" i="4"/>
  <c r="J187" i="4" s="1"/>
  <c r="M188" i="2" s="1"/>
  <c r="D219" i="4"/>
  <c r="H219" i="4" s="1"/>
  <c r="K220" i="2" s="1"/>
  <c r="G219" i="4"/>
  <c r="E219" i="4"/>
  <c r="I219" i="4" s="1"/>
  <c r="L220" i="2" s="1"/>
  <c r="F219" i="4"/>
  <c r="J219" i="4" s="1"/>
  <c r="M220" i="2" s="1"/>
  <c r="E263" i="4"/>
  <c r="I263" i="4" s="1"/>
  <c r="L264" i="2" s="1"/>
  <c r="F263" i="4"/>
  <c r="J263" i="4" s="1"/>
  <c r="M264" i="2" s="1"/>
  <c r="G263" i="4"/>
  <c r="D263" i="4"/>
  <c r="H263" i="4" s="1"/>
  <c r="K264" i="2" s="1"/>
  <c r="E295" i="4"/>
  <c r="I295" i="4" s="1"/>
  <c r="L296" i="2" s="1"/>
  <c r="F295" i="4"/>
  <c r="J295" i="4" s="1"/>
  <c r="M296" i="2" s="1"/>
  <c r="G295" i="4"/>
  <c r="D295" i="4"/>
  <c r="H295" i="4" s="1"/>
  <c r="K296" i="2" s="1"/>
  <c r="F384" i="4"/>
  <c r="J384" i="4" s="1"/>
  <c r="M385" i="2" s="1"/>
  <c r="G384" i="4"/>
  <c r="E384" i="4"/>
  <c r="I384" i="4" s="1"/>
  <c r="L385" i="2" s="1"/>
  <c r="D384" i="4"/>
  <c r="H384" i="4" s="1"/>
  <c r="K385" i="2" s="1"/>
  <c r="E448" i="4"/>
  <c r="I448" i="4" s="1"/>
  <c r="L449" i="2" s="1"/>
  <c r="D448" i="4"/>
  <c r="H448" i="4" s="1"/>
  <c r="K449" i="2" s="1"/>
  <c r="F448" i="4"/>
  <c r="J448" i="4" s="1"/>
  <c r="M449" i="2" s="1"/>
  <c r="G448" i="4"/>
  <c r="E512" i="4"/>
  <c r="I512" i="4" s="1"/>
  <c r="L513" i="2" s="1"/>
  <c r="D512" i="4"/>
  <c r="H512" i="4" s="1"/>
  <c r="K513" i="2" s="1"/>
  <c r="G512" i="4"/>
  <c r="F512" i="4"/>
  <c r="J512" i="4" s="1"/>
  <c r="M513" i="2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556" i="4"/>
  <c r="I556" i="4" s="1"/>
  <c r="L557" i="2" s="1"/>
  <c r="D556" i="4"/>
  <c r="H556" i="4" s="1"/>
  <c r="K557" i="2" s="1"/>
  <c r="G556" i="4"/>
  <c r="F556" i="4"/>
  <c r="J556" i="4" s="1"/>
  <c r="M557" i="2" s="1"/>
  <c r="D159" i="4"/>
  <c r="H159" i="4" s="1"/>
  <c r="K160" i="2" s="1"/>
  <c r="E159" i="4"/>
  <c r="I159" i="4" s="1"/>
  <c r="L160" i="2" s="1"/>
  <c r="F159" i="4"/>
  <c r="J159" i="4" s="1"/>
  <c r="M160" i="2" s="1"/>
  <c r="G159" i="4"/>
  <c r="G223" i="4"/>
  <c r="D223" i="4"/>
  <c r="H223" i="4" s="1"/>
  <c r="K224" i="2" s="1"/>
  <c r="E223" i="4"/>
  <c r="I223" i="4" s="1"/>
  <c r="L224" i="2" s="1"/>
  <c r="F223" i="4"/>
  <c r="J223" i="4" s="1"/>
  <c r="M224" i="2" s="1"/>
  <c r="D307" i="4"/>
  <c r="H307" i="4" s="1"/>
  <c r="K308" i="2" s="1"/>
  <c r="G307" i="4"/>
  <c r="E307" i="4"/>
  <c r="I307" i="4" s="1"/>
  <c r="L308" i="2" s="1"/>
  <c r="F307" i="4"/>
  <c r="J307" i="4" s="1"/>
  <c r="M308" i="2" s="1"/>
  <c r="D388" i="4"/>
  <c r="H388" i="4" s="1"/>
  <c r="K389" i="2" s="1"/>
  <c r="F388" i="4"/>
  <c r="J388" i="4" s="1"/>
  <c r="M389" i="2" s="1"/>
  <c r="G452" i="4"/>
  <c r="F452" i="4"/>
  <c r="J452" i="4" s="1"/>
  <c r="M453" i="2" s="1"/>
  <c r="E452" i="4"/>
  <c r="I452" i="4" s="1"/>
  <c r="L453" i="2" s="1"/>
  <c r="D452" i="4"/>
  <c r="H452" i="4" s="1"/>
  <c r="K453" i="2" s="1"/>
  <c r="F58" i="4"/>
  <c r="J58" i="4" s="1"/>
  <c r="M59" i="2" s="1"/>
  <c r="E58" i="4"/>
  <c r="I58" i="4" s="1"/>
  <c r="L59" i="2" s="1"/>
  <c r="D58" i="4"/>
  <c r="H58" i="4" s="1"/>
  <c r="K59" i="2" s="1"/>
  <c r="G58" i="4"/>
  <c r="F309" i="4"/>
  <c r="J309" i="4" s="1"/>
  <c r="M310" i="2" s="1"/>
  <c r="E309" i="4"/>
  <c r="I309" i="4" s="1"/>
  <c r="L310" i="2" s="1"/>
  <c r="D309" i="4"/>
  <c r="H309" i="4" s="1"/>
  <c r="K310" i="2" s="1"/>
  <c r="G309" i="4"/>
  <c r="F603" i="4"/>
  <c r="J603" i="4" s="1"/>
  <c r="M604" i="2" s="1"/>
  <c r="E603" i="4"/>
  <c r="I603" i="4" s="1"/>
  <c r="L604" i="2" s="1"/>
  <c r="G603" i="4"/>
  <c r="D603" i="4"/>
  <c r="H603" i="4" s="1"/>
  <c r="K604" i="2" s="1"/>
  <c r="F635" i="4"/>
  <c r="J635" i="4" s="1"/>
  <c r="E635" i="4"/>
  <c r="I635" i="4" s="1"/>
  <c r="G635" i="4"/>
  <c r="D635" i="4"/>
  <c r="H635" i="4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L204" i="2" s="1"/>
  <c r="F203" i="4"/>
  <c r="J203" i="4" s="1"/>
  <c r="M204" i="2" s="1"/>
  <c r="D203" i="4"/>
  <c r="H203" i="4" s="1"/>
  <c r="K204" i="2" s="1"/>
  <c r="G203" i="4"/>
  <c r="E247" i="4"/>
  <c r="I247" i="4" s="1"/>
  <c r="L248" i="2" s="1"/>
  <c r="F247" i="4"/>
  <c r="J247" i="4" s="1"/>
  <c r="M248" i="2" s="1"/>
  <c r="G247" i="4"/>
  <c r="D247" i="4"/>
  <c r="H247" i="4" s="1"/>
  <c r="K248" i="2" s="1"/>
  <c r="E279" i="4"/>
  <c r="I279" i="4" s="1"/>
  <c r="L280" i="2" s="1"/>
  <c r="F279" i="4"/>
  <c r="J279" i="4" s="1"/>
  <c r="M280" i="2" s="1"/>
  <c r="G279" i="4"/>
  <c r="D279" i="4"/>
  <c r="H279" i="4" s="1"/>
  <c r="K280" i="2" s="1"/>
  <c r="E311" i="4"/>
  <c r="I311" i="4" s="1"/>
  <c r="L312" i="2" s="1"/>
  <c r="F311" i="4"/>
  <c r="J311" i="4" s="1"/>
  <c r="M312" i="2" s="1"/>
  <c r="G311" i="4"/>
  <c r="D311" i="4"/>
  <c r="H311" i="4" s="1"/>
  <c r="K312" i="2" s="1"/>
  <c r="E343" i="4"/>
  <c r="I343" i="4" s="1"/>
  <c r="L344" i="2" s="1"/>
  <c r="F343" i="4"/>
  <c r="J343" i="4" s="1"/>
  <c r="M344" i="2" s="1"/>
  <c r="G343" i="4"/>
  <c r="D343" i="4"/>
  <c r="H343" i="4" s="1"/>
  <c r="K344" i="2" s="1"/>
  <c r="G400" i="4"/>
  <c r="E400" i="4"/>
  <c r="I400" i="4" s="1"/>
  <c r="L401" i="2" s="1"/>
  <c r="D400" i="4"/>
  <c r="H400" i="4" s="1"/>
  <c r="K401" i="2" s="1"/>
  <c r="F400" i="4"/>
  <c r="J400" i="4" s="1"/>
  <c r="M401" i="2" s="1"/>
  <c r="E432" i="4"/>
  <c r="I432" i="4" s="1"/>
  <c r="L433" i="2" s="1"/>
  <c r="D432" i="4"/>
  <c r="H432" i="4" s="1"/>
  <c r="K433" i="2" s="1"/>
  <c r="F432" i="4"/>
  <c r="J432" i="4" s="1"/>
  <c r="M433" i="2" s="1"/>
  <c r="G432" i="4"/>
  <c r="E464" i="4"/>
  <c r="I464" i="4" s="1"/>
  <c r="L465" i="2" s="1"/>
  <c r="D464" i="4"/>
  <c r="H464" i="4" s="1"/>
  <c r="K465" i="2" s="1"/>
  <c r="G464" i="4"/>
  <c r="F464" i="4"/>
  <c r="J464" i="4" s="1"/>
  <c r="M465" i="2" s="1"/>
  <c r="G496" i="4"/>
  <c r="E496" i="4"/>
  <c r="I496" i="4" s="1"/>
  <c r="L497" i="2" s="1"/>
  <c r="D496" i="4"/>
  <c r="H496" i="4" s="1"/>
  <c r="K497" i="2" s="1"/>
  <c r="F496" i="4"/>
  <c r="J496" i="4" s="1"/>
  <c r="M497" i="2" s="1"/>
  <c r="G547" i="4"/>
  <c r="D547" i="4"/>
  <c r="H547" i="4" s="1"/>
  <c r="K548" i="2" s="1"/>
  <c r="F547" i="4"/>
  <c r="J547" i="4" s="1"/>
  <c r="M548" i="2" s="1"/>
  <c r="E547" i="4"/>
  <c r="I547" i="4" s="1"/>
  <c r="L548" i="2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K208" i="2" s="1"/>
  <c r="E207" i="4"/>
  <c r="I207" i="4" s="1"/>
  <c r="L208" i="2" s="1"/>
  <c r="F207" i="4"/>
  <c r="J207" i="4" s="1"/>
  <c r="M208" i="2" s="1"/>
  <c r="G207" i="4"/>
  <c r="D291" i="4"/>
  <c r="H291" i="4" s="1"/>
  <c r="K292" i="2" s="1"/>
  <c r="G291" i="4"/>
  <c r="E291" i="4"/>
  <c r="I291" i="4" s="1"/>
  <c r="L292" i="2" s="1"/>
  <c r="F291" i="4"/>
  <c r="J291" i="4" s="1"/>
  <c r="M292" i="2" s="1"/>
  <c r="D355" i="4"/>
  <c r="H355" i="4" s="1"/>
  <c r="K356" i="2" s="1"/>
  <c r="G355" i="4"/>
  <c r="E355" i="4"/>
  <c r="I355" i="4" s="1"/>
  <c r="L356" i="2" s="1"/>
  <c r="F355" i="4"/>
  <c r="J355" i="4" s="1"/>
  <c r="M356" i="2" s="1"/>
  <c r="G436" i="4"/>
  <c r="F436" i="4"/>
  <c r="J436" i="4" s="1"/>
  <c r="M437" i="2" s="1"/>
  <c r="E436" i="4"/>
  <c r="I436" i="4" s="1"/>
  <c r="L437" i="2" s="1"/>
  <c r="D436" i="4"/>
  <c r="H436" i="4" s="1"/>
  <c r="K437" i="2" s="1"/>
  <c r="F500" i="4"/>
  <c r="J500" i="4" s="1"/>
  <c r="M501" i="2" s="1"/>
  <c r="E500" i="4"/>
  <c r="I500" i="4" s="1"/>
  <c r="L501" i="2" s="1"/>
  <c r="D500" i="4"/>
  <c r="H500" i="4" s="1"/>
  <c r="K501" i="2" s="1"/>
  <c r="G500" i="4"/>
  <c r="F261" i="4"/>
  <c r="J261" i="4" s="1"/>
  <c r="M262" i="2" s="1"/>
  <c r="E261" i="4"/>
  <c r="I261" i="4" s="1"/>
  <c r="L262" i="2" s="1"/>
  <c r="D261" i="4"/>
  <c r="H261" i="4" s="1"/>
  <c r="K262" i="2" s="1"/>
  <c r="G261" i="4"/>
  <c r="F325" i="4"/>
  <c r="J325" i="4" s="1"/>
  <c r="M326" i="2" s="1"/>
  <c r="E325" i="4"/>
  <c r="I325" i="4" s="1"/>
  <c r="L326" i="2" s="1"/>
  <c r="D325" i="4"/>
  <c r="H325" i="4" s="1"/>
  <c r="K326" i="2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D315" i="4"/>
  <c r="H315" i="4" s="1"/>
  <c r="K316" i="2" s="1"/>
  <c r="G315" i="4"/>
  <c r="E315" i="4"/>
  <c r="I315" i="4" s="1"/>
  <c r="L316" i="2" s="1"/>
  <c r="F315" i="4"/>
  <c r="J315" i="4" s="1"/>
  <c r="M316" i="2" s="1"/>
  <c r="G476" i="4"/>
  <c r="E476" i="4"/>
  <c r="I476" i="4" s="1"/>
  <c r="L477" i="2" s="1"/>
  <c r="D476" i="4"/>
  <c r="H476" i="4" s="1"/>
  <c r="K477" i="2" s="1"/>
  <c r="F476" i="4"/>
  <c r="J476" i="4" s="1"/>
  <c r="M477" i="2" s="1"/>
  <c r="F285" i="4"/>
  <c r="J285" i="4" s="1"/>
  <c r="M286" i="2" s="1"/>
  <c r="E285" i="4"/>
  <c r="I285" i="4" s="1"/>
  <c r="L286" i="2" s="1"/>
  <c r="D285" i="4"/>
  <c r="H285" i="4" s="1"/>
  <c r="K286" i="2" s="1"/>
  <c r="G285" i="4"/>
  <c r="E44" i="4"/>
  <c r="I44" i="4" s="1"/>
  <c r="L45" i="2" s="1"/>
  <c r="F44" i="4"/>
  <c r="J44" i="4" s="1"/>
  <c r="M45" i="2" s="1"/>
  <c r="G44" i="4"/>
  <c r="D44" i="4"/>
  <c r="H44" i="4" s="1"/>
  <c r="K45" i="2" s="1"/>
  <c r="E121" i="4"/>
  <c r="I121" i="4" s="1"/>
  <c r="L122" i="2" s="1"/>
  <c r="F121" i="4"/>
  <c r="J121" i="4" s="1"/>
  <c r="M122" i="2" s="1"/>
  <c r="D121" i="4"/>
  <c r="H121" i="4" s="1"/>
  <c r="K122" i="2" s="1"/>
  <c r="G121" i="4"/>
  <c r="G163" i="4"/>
  <c r="D163" i="4"/>
  <c r="H163" i="4" s="1"/>
  <c r="K164" i="2" s="1"/>
  <c r="E163" i="4"/>
  <c r="I163" i="4" s="1"/>
  <c r="L164" i="2" s="1"/>
  <c r="F163" i="4"/>
  <c r="J163" i="4" s="1"/>
  <c r="M164" i="2" s="1"/>
  <c r="G195" i="4"/>
  <c r="D195" i="4"/>
  <c r="H195" i="4" s="1"/>
  <c r="K196" i="2" s="1"/>
  <c r="E195" i="4"/>
  <c r="I195" i="4" s="1"/>
  <c r="L196" i="2" s="1"/>
  <c r="F195" i="4"/>
  <c r="J195" i="4" s="1"/>
  <c r="M196" i="2" s="1"/>
  <c r="E227" i="4"/>
  <c r="I227" i="4" s="1"/>
  <c r="L228" i="2" s="1"/>
  <c r="F227" i="4"/>
  <c r="J227" i="4" s="1"/>
  <c r="M228" i="2" s="1"/>
  <c r="G227" i="4"/>
  <c r="D227" i="4"/>
  <c r="H227" i="4" s="1"/>
  <c r="K228" i="2" s="1"/>
  <c r="E271" i="4"/>
  <c r="I271" i="4" s="1"/>
  <c r="L272" i="2" s="1"/>
  <c r="F271" i="4"/>
  <c r="J271" i="4" s="1"/>
  <c r="M272" i="2" s="1"/>
  <c r="D271" i="4"/>
  <c r="H271" i="4" s="1"/>
  <c r="K272" i="2" s="1"/>
  <c r="G271" i="4"/>
  <c r="E303" i="4"/>
  <c r="I303" i="4" s="1"/>
  <c r="L304" i="2" s="1"/>
  <c r="F303" i="4"/>
  <c r="J303" i="4" s="1"/>
  <c r="M304" i="2" s="1"/>
  <c r="D303" i="4"/>
  <c r="H303" i="4" s="1"/>
  <c r="K304" i="2" s="1"/>
  <c r="G303" i="4"/>
  <c r="E335" i="4"/>
  <c r="I335" i="4" s="1"/>
  <c r="L336" i="2" s="1"/>
  <c r="F335" i="4"/>
  <c r="J335" i="4" s="1"/>
  <c r="M336" i="2" s="1"/>
  <c r="D335" i="4"/>
  <c r="H335" i="4" s="1"/>
  <c r="K336" i="2" s="1"/>
  <c r="G335" i="4"/>
  <c r="G392" i="4"/>
  <c r="F392" i="4"/>
  <c r="J392" i="4" s="1"/>
  <c r="M393" i="2" s="1"/>
  <c r="E392" i="4"/>
  <c r="I392" i="4" s="1"/>
  <c r="L393" i="2" s="1"/>
  <c r="D392" i="4"/>
  <c r="H392" i="4" s="1"/>
  <c r="K393" i="2" s="1"/>
  <c r="E424" i="4"/>
  <c r="I424" i="4" s="1"/>
  <c r="L425" i="2" s="1"/>
  <c r="D424" i="4"/>
  <c r="H424" i="4" s="1"/>
  <c r="K425" i="2" s="1"/>
  <c r="F424" i="4"/>
  <c r="J424" i="4" s="1"/>
  <c r="M425" i="2" s="1"/>
  <c r="G424" i="4"/>
  <c r="E456" i="4"/>
  <c r="I456" i="4" s="1"/>
  <c r="L457" i="2" s="1"/>
  <c r="D456" i="4"/>
  <c r="H456" i="4" s="1"/>
  <c r="K457" i="2" s="1"/>
  <c r="G456" i="4"/>
  <c r="F456" i="4"/>
  <c r="J456" i="4" s="1"/>
  <c r="M457" i="2" s="1"/>
  <c r="F488" i="4"/>
  <c r="J488" i="4" s="1"/>
  <c r="M489" i="2" s="1"/>
  <c r="E488" i="4"/>
  <c r="I488" i="4" s="1"/>
  <c r="L489" i="2" s="1"/>
  <c r="D488" i="4"/>
  <c r="H488" i="4" s="1"/>
  <c r="K489" i="2" s="1"/>
  <c r="G488" i="4"/>
  <c r="G539" i="4"/>
  <c r="F539" i="4"/>
  <c r="J539" i="4" s="1"/>
  <c r="M540" i="2" s="1"/>
  <c r="E539" i="4"/>
  <c r="I539" i="4" s="1"/>
  <c r="L540" i="2" s="1"/>
  <c r="D539" i="4"/>
  <c r="H539" i="4" s="1"/>
  <c r="K540" i="2" s="1"/>
  <c r="G978" i="4"/>
  <c r="F978" i="4"/>
  <c r="J978" i="4" s="1"/>
  <c r="E978" i="4"/>
  <c r="I978" i="4" s="1"/>
  <c r="D978" i="4"/>
  <c r="H978" i="4" s="1"/>
  <c r="G994" i="4"/>
  <c r="F994" i="4"/>
  <c r="J994" i="4" s="1"/>
  <c r="D994" i="4"/>
  <c r="H994" i="4" s="1"/>
  <c r="E994" i="4"/>
  <c r="I994" i="4" s="1"/>
  <c r="G231" i="4"/>
  <c r="D231" i="4"/>
  <c r="H231" i="4" s="1"/>
  <c r="K232" i="2" s="1"/>
  <c r="E231" i="4"/>
  <c r="I231" i="4" s="1"/>
  <c r="L232" i="2" s="1"/>
  <c r="F231" i="4"/>
  <c r="J231" i="4" s="1"/>
  <c r="M232" i="2" s="1"/>
  <c r="E396" i="4"/>
  <c r="I396" i="4" s="1"/>
  <c r="L397" i="2" s="1"/>
  <c r="D396" i="4"/>
  <c r="H396" i="4" s="1"/>
  <c r="K397" i="2" s="1"/>
  <c r="F396" i="4"/>
  <c r="J396" i="4" s="1"/>
  <c r="M397" i="2" s="1"/>
  <c r="G396" i="4"/>
  <c r="F333" i="4"/>
  <c r="J333" i="4" s="1"/>
  <c r="M334" i="2" s="1"/>
  <c r="E333" i="4"/>
  <c r="I333" i="4" s="1"/>
  <c r="L334" i="2" s="1"/>
  <c r="D333" i="4"/>
  <c r="H333" i="4" s="1"/>
  <c r="K334" i="2" s="1"/>
  <c r="G333" i="4"/>
  <c r="D347" i="4"/>
  <c r="H347" i="4" s="1"/>
  <c r="K348" i="2" s="1"/>
  <c r="G347" i="4"/>
  <c r="E347" i="4"/>
  <c r="I347" i="4" s="1"/>
  <c r="L348" i="2" s="1"/>
  <c r="F347" i="4"/>
  <c r="J347" i="4" s="1"/>
  <c r="M348" i="2" s="1"/>
  <c r="G505" i="4"/>
  <c r="F505" i="4"/>
  <c r="J505" i="4" s="1"/>
  <c r="M506" i="2" s="1"/>
  <c r="E505" i="4"/>
  <c r="I505" i="4" s="1"/>
  <c r="L506" i="2" s="1"/>
  <c r="D505" i="4"/>
  <c r="H505" i="4" s="1"/>
  <c r="K506" i="2" s="1"/>
  <c r="D393" i="4"/>
  <c r="H393" i="4" s="1"/>
  <c r="K394" i="2" s="1"/>
  <c r="G393" i="4"/>
  <c r="F393" i="4"/>
  <c r="J393" i="4" s="1"/>
  <c r="M394" i="2" s="1"/>
  <c r="E393" i="4"/>
  <c r="I393" i="4" s="1"/>
  <c r="L394" i="2" s="1"/>
  <c r="D425" i="4"/>
  <c r="H425" i="4" s="1"/>
  <c r="K426" i="2" s="1"/>
  <c r="G425" i="4"/>
  <c r="F425" i="4"/>
  <c r="J425" i="4" s="1"/>
  <c r="M426" i="2" s="1"/>
  <c r="E425" i="4"/>
  <c r="I425" i="4" s="1"/>
  <c r="L426" i="2" s="1"/>
  <c r="G457" i="4"/>
  <c r="F457" i="4"/>
  <c r="J457" i="4" s="1"/>
  <c r="M458" i="2" s="1"/>
  <c r="E457" i="4"/>
  <c r="I457" i="4" s="1"/>
  <c r="L458" i="2" s="1"/>
  <c r="D457" i="4"/>
  <c r="H457" i="4" s="1"/>
  <c r="K458" i="2" s="1"/>
  <c r="F383" i="4"/>
  <c r="J383" i="4" s="1"/>
  <c r="M384" i="2" s="1"/>
  <c r="G383" i="4"/>
  <c r="E383" i="4"/>
  <c r="I383" i="4" s="1"/>
  <c r="L384" i="2" s="1"/>
  <c r="D383" i="4"/>
  <c r="H383" i="4" s="1"/>
  <c r="K384" i="2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L390" i="2" s="1"/>
  <c r="G389" i="4"/>
  <c r="D389" i="4"/>
  <c r="H389" i="4" s="1"/>
  <c r="K390" i="2" s="1"/>
  <c r="F389" i="4"/>
  <c r="J389" i="4" s="1"/>
  <c r="M390" i="2" s="1"/>
  <c r="E421" i="4"/>
  <c r="I421" i="4" s="1"/>
  <c r="L422" i="2" s="1"/>
  <c r="G421" i="4"/>
  <c r="D421" i="4"/>
  <c r="H421" i="4" s="1"/>
  <c r="K422" i="2" s="1"/>
  <c r="F421" i="4"/>
  <c r="J421" i="4" s="1"/>
  <c r="M422" i="2" s="1"/>
  <c r="E453" i="4"/>
  <c r="I453" i="4" s="1"/>
  <c r="L454" i="2" s="1"/>
  <c r="G453" i="4"/>
  <c r="D453" i="4"/>
  <c r="H453" i="4" s="1"/>
  <c r="K454" i="2" s="1"/>
  <c r="F453" i="4"/>
  <c r="J453" i="4" s="1"/>
  <c r="M454" i="2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E4" i="4"/>
  <c r="I4" i="4" s="1"/>
  <c r="F4" i="4"/>
  <c r="J4" i="4" s="1"/>
  <c r="D385" i="4"/>
  <c r="H385" i="4" s="1"/>
  <c r="K386" i="2" s="1"/>
  <c r="G385" i="4"/>
  <c r="E385" i="4"/>
  <c r="I385" i="4" s="1"/>
  <c r="L386" i="2" s="1"/>
  <c r="F385" i="4"/>
  <c r="J385" i="4" s="1"/>
  <c r="M386" i="2" s="1"/>
  <c r="D417" i="4"/>
  <c r="H417" i="4" s="1"/>
  <c r="K418" i="2" s="1"/>
  <c r="G417" i="4"/>
  <c r="E417" i="4"/>
  <c r="I417" i="4" s="1"/>
  <c r="L418" i="2" s="1"/>
  <c r="F417" i="4"/>
  <c r="J417" i="4" s="1"/>
  <c r="M418" i="2" s="1"/>
  <c r="D449" i="4"/>
  <c r="H449" i="4" s="1"/>
  <c r="K450" i="2" s="1"/>
  <c r="G449" i="4"/>
  <c r="E449" i="4"/>
  <c r="I449" i="4" s="1"/>
  <c r="L450" i="2" s="1"/>
  <c r="F449" i="4"/>
  <c r="J449" i="4" s="1"/>
  <c r="M450" i="2" s="1"/>
  <c r="E381" i="4"/>
  <c r="I381" i="4" s="1"/>
  <c r="L382" i="2" s="1"/>
  <c r="G381" i="4"/>
  <c r="F381" i="4"/>
  <c r="J381" i="4" s="1"/>
  <c r="M382" i="2" s="1"/>
  <c r="D381" i="4"/>
  <c r="H381" i="4" s="1"/>
  <c r="K382" i="2" s="1"/>
  <c r="E445" i="4"/>
  <c r="I445" i="4" s="1"/>
  <c r="L446" i="2" s="1"/>
  <c r="G445" i="4"/>
  <c r="F445" i="4"/>
  <c r="J445" i="4" s="1"/>
  <c r="M446" i="2" s="1"/>
  <c r="D445" i="4"/>
  <c r="H445" i="4" s="1"/>
  <c r="K446" i="2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M341" i="2" s="1"/>
  <c r="D340" i="4"/>
  <c r="H340" i="4" s="1"/>
  <c r="K341" i="2" s="1"/>
  <c r="E340" i="4"/>
  <c r="I340" i="4" s="1"/>
  <c r="L341" i="2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F8" i="4"/>
  <c r="J8" i="4" s="1"/>
  <c r="G8" i="4"/>
  <c r="E8" i="4"/>
  <c r="I8" i="4" s="1"/>
  <c r="D6" i="4"/>
  <c r="H6" i="4" s="1"/>
  <c r="F6" i="4"/>
  <c r="J6" i="4" s="1"/>
  <c r="G6" i="4"/>
  <c r="E6" i="4"/>
  <c r="I6" i="4" s="1"/>
  <c r="D10" i="4"/>
  <c r="H10" i="4" s="1"/>
  <c r="F10" i="4"/>
  <c r="J10" i="4" s="1"/>
  <c r="G10" i="4"/>
  <c r="E10" i="4"/>
  <c r="I10" i="4" s="1"/>
  <c r="E9" i="4"/>
  <c r="I9" i="4" s="1"/>
  <c r="G9" i="4"/>
  <c r="F9" i="4"/>
  <c r="J9" i="4" s="1"/>
  <c r="D9" i="4"/>
  <c r="H9" i="4" s="1"/>
  <c r="F563" i="4"/>
  <c r="J563" i="4" s="1"/>
  <c r="M564" i="2" s="1"/>
  <c r="E563" i="4"/>
  <c r="I563" i="4" s="1"/>
  <c r="L564" i="2" s="1"/>
  <c r="G563" i="4"/>
  <c r="D563" i="4"/>
  <c r="H563" i="4" s="1"/>
  <c r="K564" i="2" s="1"/>
  <c r="F627" i="4"/>
  <c r="J627" i="4" s="1"/>
  <c r="M628" i="2" s="1"/>
  <c r="E627" i="4"/>
  <c r="I627" i="4" s="1"/>
  <c r="L628" i="2" s="1"/>
  <c r="G627" i="4"/>
  <c r="D627" i="4"/>
  <c r="H627" i="4" s="1"/>
  <c r="K628" i="2" s="1"/>
  <c r="D995" i="4"/>
  <c r="H995" i="4" s="1"/>
  <c r="E995" i="4"/>
  <c r="I995" i="4" s="1"/>
  <c r="F995" i="4"/>
  <c r="J995" i="4" s="1"/>
  <c r="G995" i="4"/>
  <c r="F607" i="4"/>
  <c r="J607" i="4" s="1"/>
  <c r="M608" i="2" s="1"/>
  <c r="E607" i="4"/>
  <c r="I607" i="4" s="1"/>
  <c r="L608" i="2" s="1"/>
  <c r="D607" i="4"/>
  <c r="H607" i="4" s="1"/>
  <c r="K608" i="2" s="1"/>
  <c r="G607" i="4"/>
  <c r="F659" i="4"/>
  <c r="J659" i="4" s="1"/>
  <c r="E659" i="4"/>
  <c r="I659" i="4" s="1"/>
  <c r="G659" i="4"/>
  <c r="D659" i="4"/>
  <c r="H659" i="4" s="1"/>
  <c r="F723" i="4"/>
  <c r="J723" i="4" s="1"/>
  <c r="E723" i="4"/>
  <c r="I723" i="4" s="1"/>
  <c r="G723" i="4"/>
  <c r="D723" i="4"/>
  <c r="H723" i="4" s="1"/>
  <c r="E755" i="4"/>
  <c r="I755" i="4" s="1"/>
  <c r="D755" i="4"/>
  <c r="H755" i="4" s="1"/>
  <c r="F787" i="4"/>
  <c r="J787" i="4" s="1"/>
  <c r="E787" i="4"/>
  <c r="I787" i="4" s="1"/>
  <c r="G787" i="4"/>
  <c r="D787" i="4"/>
  <c r="H787" i="4" s="1"/>
  <c r="F819" i="4"/>
  <c r="J819" i="4" s="1"/>
  <c r="E819" i="4"/>
  <c r="I819" i="4" s="1"/>
  <c r="G819" i="4"/>
  <c r="D819" i="4"/>
  <c r="H819" i="4" s="1"/>
  <c r="F851" i="4"/>
  <c r="J851" i="4" s="1"/>
  <c r="E851" i="4"/>
  <c r="I851" i="4" s="1"/>
  <c r="G851" i="4"/>
  <c r="D851" i="4"/>
  <c r="H851" i="4" s="1"/>
  <c r="F883" i="4"/>
  <c r="J883" i="4" s="1"/>
  <c r="E883" i="4"/>
  <c r="I883" i="4" s="1"/>
  <c r="G883" i="4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L544" i="2" s="1"/>
  <c r="F543" i="4"/>
  <c r="J543" i="4" s="1"/>
  <c r="M544" i="2" s="1"/>
  <c r="D543" i="4"/>
  <c r="H543" i="4" s="1"/>
  <c r="K544" i="2" s="1"/>
  <c r="G533" i="4"/>
  <c r="D533" i="4"/>
  <c r="H533" i="4" s="1"/>
  <c r="K534" i="2" s="1"/>
  <c r="F533" i="4"/>
  <c r="J533" i="4" s="1"/>
  <c r="M534" i="2" s="1"/>
  <c r="E533" i="4"/>
  <c r="I533" i="4" s="1"/>
  <c r="L534" i="2" s="1"/>
  <c r="G558" i="4"/>
  <c r="D558" i="4"/>
  <c r="H558" i="4" s="1"/>
  <c r="K559" i="2" s="1"/>
  <c r="F558" i="4"/>
  <c r="J558" i="4" s="1"/>
  <c r="M559" i="2" s="1"/>
  <c r="E558" i="4"/>
  <c r="I558" i="4" s="1"/>
  <c r="L559" i="2" s="1"/>
  <c r="G562" i="4"/>
  <c r="D562" i="4"/>
  <c r="H562" i="4" s="1"/>
  <c r="K563" i="2" s="1"/>
  <c r="F562" i="4"/>
  <c r="J562" i="4" s="1"/>
  <c r="M563" i="2" s="1"/>
  <c r="E562" i="4"/>
  <c r="I562" i="4" s="1"/>
  <c r="L563" i="2" s="1"/>
  <c r="G566" i="4"/>
  <c r="F566" i="4"/>
  <c r="J566" i="4" s="1"/>
  <c r="M567" i="2" s="1"/>
  <c r="D566" i="4"/>
  <c r="H566" i="4" s="1"/>
  <c r="K567" i="2" s="1"/>
  <c r="E566" i="4"/>
  <c r="I566" i="4" s="1"/>
  <c r="L567" i="2" s="1"/>
  <c r="G570" i="4"/>
  <c r="F570" i="4"/>
  <c r="J570" i="4" s="1"/>
  <c r="M571" i="2" s="1"/>
  <c r="E570" i="4"/>
  <c r="I570" i="4" s="1"/>
  <c r="L571" i="2" s="1"/>
  <c r="D570" i="4"/>
  <c r="H570" i="4" s="1"/>
  <c r="K571" i="2" s="1"/>
  <c r="G574" i="4"/>
  <c r="D574" i="4"/>
  <c r="H574" i="4" s="1"/>
  <c r="K575" i="2" s="1"/>
  <c r="F574" i="4"/>
  <c r="J574" i="4" s="1"/>
  <c r="M575" i="2" s="1"/>
  <c r="E574" i="4"/>
  <c r="I574" i="4" s="1"/>
  <c r="L575" i="2" s="1"/>
  <c r="G578" i="4"/>
  <c r="F578" i="4"/>
  <c r="J578" i="4" s="1"/>
  <c r="M579" i="2" s="1"/>
  <c r="D578" i="4"/>
  <c r="H578" i="4" s="1"/>
  <c r="K579" i="2" s="1"/>
  <c r="E578" i="4"/>
  <c r="I578" i="4" s="1"/>
  <c r="L579" i="2" s="1"/>
  <c r="G582" i="4"/>
  <c r="F582" i="4"/>
  <c r="J582" i="4" s="1"/>
  <c r="M583" i="2" s="1"/>
  <c r="D582" i="4"/>
  <c r="H582" i="4" s="1"/>
  <c r="K583" i="2" s="1"/>
  <c r="E582" i="4"/>
  <c r="I582" i="4" s="1"/>
  <c r="L583" i="2" s="1"/>
  <c r="G586" i="4"/>
  <c r="F586" i="4"/>
  <c r="J586" i="4" s="1"/>
  <c r="M587" i="2" s="1"/>
  <c r="E586" i="4"/>
  <c r="I586" i="4" s="1"/>
  <c r="L587" i="2" s="1"/>
  <c r="D586" i="4"/>
  <c r="H586" i="4" s="1"/>
  <c r="K587" i="2" s="1"/>
  <c r="G590" i="4"/>
  <c r="F590" i="4"/>
  <c r="J590" i="4" s="1"/>
  <c r="M591" i="2" s="1"/>
  <c r="E590" i="4"/>
  <c r="I590" i="4" s="1"/>
  <c r="L591" i="2" s="1"/>
  <c r="D590" i="4"/>
  <c r="H590" i="4" s="1"/>
  <c r="K591" i="2" s="1"/>
  <c r="G594" i="4"/>
  <c r="F594" i="4"/>
  <c r="J594" i="4" s="1"/>
  <c r="M595" i="2" s="1"/>
  <c r="D594" i="4"/>
  <c r="H594" i="4" s="1"/>
  <c r="K595" i="2" s="1"/>
  <c r="E594" i="4"/>
  <c r="I594" i="4" s="1"/>
  <c r="L595" i="2" s="1"/>
  <c r="G598" i="4"/>
  <c r="F598" i="4"/>
  <c r="J598" i="4" s="1"/>
  <c r="M599" i="2" s="1"/>
  <c r="D598" i="4"/>
  <c r="H598" i="4" s="1"/>
  <c r="K599" i="2" s="1"/>
  <c r="E598" i="4"/>
  <c r="I598" i="4" s="1"/>
  <c r="L599" i="2" s="1"/>
  <c r="G602" i="4"/>
  <c r="F602" i="4"/>
  <c r="J602" i="4" s="1"/>
  <c r="M603" i="2" s="1"/>
  <c r="E602" i="4"/>
  <c r="I602" i="4" s="1"/>
  <c r="L603" i="2" s="1"/>
  <c r="D602" i="4"/>
  <c r="H602" i="4" s="1"/>
  <c r="K603" i="2" s="1"/>
  <c r="G606" i="4"/>
  <c r="F606" i="4"/>
  <c r="J606" i="4" s="1"/>
  <c r="M607" i="2" s="1"/>
  <c r="E606" i="4"/>
  <c r="I606" i="4" s="1"/>
  <c r="L607" i="2" s="1"/>
  <c r="D606" i="4"/>
  <c r="H606" i="4" s="1"/>
  <c r="K607" i="2" s="1"/>
  <c r="G610" i="4"/>
  <c r="F610" i="4"/>
  <c r="J610" i="4" s="1"/>
  <c r="M611" i="2" s="1"/>
  <c r="D610" i="4"/>
  <c r="H610" i="4" s="1"/>
  <c r="K611" i="2" s="1"/>
  <c r="E610" i="4"/>
  <c r="I610" i="4" s="1"/>
  <c r="L611" i="2" s="1"/>
  <c r="G614" i="4"/>
  <c r="F614" i="4"/>
  <c r="J614" i="4" s="1"/>
  <c r="M615" i="2" s="1"/>
  <c r="D614" i="4"/>
  <c r="H614" i="4" s="1"/>
  <c r="K615" i="2" s="1"/>
  <c r="E614" i="4"/>
  <c r="I614" i="4" s="1"/>
  <c r="L615" i="2" s="1"/>
  <c r="G618" i="4"/>
  <c r="F618" i="4"/>
  <c r="J618" i="4" s="1"/>
  <c r="M619" i="2" s="1"/>
  <c r="E618" i="4"/>
  <c r="I618" i="4" s="1"/>
  <c r="L619" i="2" s="1"/>
  <c r="D618" i="4"/>
  <c r="H618" i="4" s="1"/>
  <c r="K619" i="2" s="1"/>
  <c r="G622" i="4"/>
  <c r="F622" i="4"/>
  <c r="J622" i="4" s="1"/>
  <c r="M623" i="2" s="1"/>
  <c r="E622" i="4"/>
  <c r="I622" i="4" s="1"/>
  <c r="L623" i="2" s="1"/>
  <c r="D622" i="4"/>
  <c r="H622" i="4" s="1"/>
  <c r="K623" i="2" s="1"/>
  <c r="G626" i="4"/>
  <c r="F626" i="4"/>
  <c r="J626" i="4" s="1"/>
  <c r="M627" i="2" s="1"/>
  <c r="D626" i="4"/>
  <c r="H626" i="4" s="1"/>
  <c r="K627" i="2" s="1"/>
  <c r="E626" i="4"/>
  <c r="I626" i="4" s="1"/>
  <c r="L627" i="2" s="1"/>
  <c r="G630" i="4"/>
  <c r="F630" i="4"/>
  <c r="J630" i="4" s="1"/>
  <c r="D630" i="4"/>
  <c r="H630" i="4" s="1"/>
  <c r="E630" i="4"/>
  <c r="I630" i="4" s="1"/>
  <c r="G634" i="4"/>
  <c r="F634" i="4"/>
  <c r="J634" i="4" s="1"/>
  <c r="E634" i="4"/>
  <c r="I634" i="4" s="1"/>
  <c r="D634" i="4"/>
  <c r="H634" i="4" s="1"/>
  <c r="G638" i="4"/>
  <c r="F638" i="4"/>
  <c r="J638" i="4" s="1"/>
  <c r="E638" i="4"/>
  <c r="I638" i="4" s="1"/>
  <c r="D638" i="4"/>
  <c r="H638" i="4" s="1"/>
  <c r="G642" i="4"/>
  <c r="F642" i="4"/>
  <c r="J642" i="4" s="1"/>
  <c r="D642" i="4"/>
  <c r="H642" i="4" s="1"/>
  <c r="E642" i="4"/>
  <c r="I642" i="4" s="1"/>
  <c r="G646" i="4"/>
  <c r="F646" i="4"/>
  <c r="J646" i="4" s="1"/>
  <c r="D646" i="4"/>
  <c r="H646" i="4" s="1"/>
  <c r="E646" i="4"/>
  <c r="I646" i="4" s="1"/>
  <c r="G650" i="4"/>
  <c r="F650" i="4"/>
  <c r="J650" i="4" s="1"/>
  <c r="E650" i="4"/>
  <c r="I650" i="4" s="1"/>
  <c r="D650" i="4"/>
  <c r="H650" i="4" s="1"/>
  <c r="G654" i="4"/>
  <c r="F654" i="4"/>
  <c r="J654" i="4" s="1"/>
  <c r="E654" i="4"/>
  <c r="I654" i="4" s="1"/>
  <c r="D654" i="4"/>
  <c r="H654" i="4" s="1"/>
  <c r="G658" i="4"/>
  <c r="F658" i="4"/>
  <c r="J658" i="4" s="1"/>
  <c r="D658" i="4"/>
  <c r="H658" i="4" s="1"/>
  <c r="E658" i="4"/>
  <c r="I658" i="4" s="1"/>
  <c r="G662" i="4"/>
  <c r="F662" i="4"/>
  <c r="J662" i="4" s="1"/>
  <c r="D662" i="4"/>
  <c r="H662" i="4" s="1"/>
  <c r="E662" i="4"/>
  <c r="I662" i="4" s="1"/>
  <c r="G666" i="4"/>
  <c r="F666" i="4"/>
  <c r="J666" i="4" s="1"/>
  <c r="E666" i="4"/>
  <c r="I666" i="4" s="1"/>
  <c r="D666" i="4"/>
  <c r="H666" i="4" s="1"/>
  <c r="G670" i="4"/>
  <c r="F670" i="4"/>
  <c r="J670" i="4" s="1"/>
  <c r="E670" i="4"/>
  <c r="I670" i="4" s="1"/>
  <c r="D670" i="4"/>
  <c r="H670" i="4" s="1"/>
  <c r="G674" i="4"/>
  <c r="F674" i="4"/>
  <c r="J674" i="4" s="1"/>
  <c r="D674" i="4"/>
  <c r="H674" i="4" s="1"/>
  <c r="E674" i="4"/>
  <c r="I674" i="4" s="1"/>
  <c r="G678" i="4"/>
  <c r="F678" i="4"/>
  <c r="J678" i="4" s="1"/>
  <c r="D678" i="4"/>
  <c r="H678" i="4" s="1"/>
  <c r="E678" i="4"/>
  <c r="I678" i="4" s="1"/>
  <c r="G682" i="4"/>
  <c r="F682" i="4"/>
  <c r="J682" i="4" s="1"/>
  <c r="E682" i="4"/>
  <c r="I682" i="4" s="1"/>
  <c r="D682" i="4"/>
  <c r="H682" i="4" s="1"/>
  <c r="G686" i="4"/>
  <c r="F686" i="4"/>
  <c r="J686" i="4" s="1"/>
  <c r="E686" i="4"/>
  <c r="I686" i="4" s="1"/>
  <c r="D686" i="4"/>
  <c r="H686" i="4" s="1"/>
  <c r="G690" i="4"/>
  <c r="F690" i="4"/>
  <c r="J690" i="4" s="1"/>
  <c r="D690" i="4"/>
  <c r="H690" i="4" s="1"/>
  <c r="E690" i="4"/>
  <c r="I690" i="4" s="1"/>
  <c r="G694" i="4"/>
  <c r="F694" i="4"/>
  <c r="J694" i="4" s="1"/>
  <c r="D694" i="4"/>
  <c r="H694" i="4" s="1"/>
  <c r="E694" i="4"/>
  <c r="I694" i="4" s="1"/>
  <c r="G698" i="4"/>
  <c r="F698" i="4"/>
  <c r="J698" i="4" s="1"/>
  <c r="E698" i="4"/>
  <c r="I698" i="4" s="1"/>
  <c r="D698" i="4"/>
  <c r="H698" i="4" s="1"/>
  <c r="G702" i="4"/>
  <c r="F702" i="4"/>
  <c r="J702" i="4" s="1"/>
  <c r="E702" i="4"/>
  <c r="I702" i="4" s="1"/>
  <c r="D702" i="4"/>
  <c r="H702" i="4" s="1"/>
  <c r="G706" i="4"/>
  <c r="F706" i="4"/>
  <c r="J706" i="4" s="1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14" i="4"/>
  <c r="F714" i="4"/>
  <c r="J714" i="4" s="1"/>
  <c r="E714" i="4"/>
  <c r="I714" i="4" s="1"/>
  <c r="D714" i="4"/>
  <c r="H714" i="4" s="1"/>
  <c r="G718" i="4"/>
  <c r="F718" i="4"/>
  <c r="J718" i="4" s="1"/>
  <c r="E718" i="4"/>
  <c r="I718" i="4" s="1"/>
  <c r="D718" i="4"/>
  <c r="H718" i="4" s="1"/>
  <c r="G722" i="4"/>
  <c r="F722" i="4"/>
  <c r="J722" i="4" s="1"/>
  <c r="D722" i="4"/>
  <c r="H722" i="4" s="1"/>
  <c r="E722" i="4"/>
  <c r="I722" i="4" s="1"/>
  <c r="G726" i="4"/>
  <c r="F726" i="4"/>
  <c r="J726" i="4" s="1"/>
  <c r="D726" i="4"/>
  <c r="H726" i="4" s="1"/>
  <c r="E726" i="4"/>
  <c r="I726" i="4" s="1"/>
  <c r="G730" i="4"/>
  <c r="F730" i="4"/>
  <c r="J730" i="4" s="1"/>
  <c r="E730" i="4"/>
  <c r="I730" i="4" s="1"/>
  <c r="D730" i="4"/>
  <c r="H730" i="4" s="1"/>
  <c r="G734" i="4"/>
  <c r="F734" i="4"/>
  <c r="J734" i="4" s="1"/>
  <c r="E734" i="4"/>
  <c r="I734" i="4" s="1"/>
  <c r="D734" i="4"/>
  <c r="H734" i="4" s="1"/>
  <c r="G738" i="4"/>
  <c r="F738" i="4"/>
  <c r="J738" i="4" s="1"/>
  <c r="D738" i="4"/>
  <c r="H738" i="4" s="1"/>
  <c r="E738" i="4"/>
  <c r="I738" i="4" s="1"/>
  <c r="G742" i="4"/>
  <c r="F742" i="4"/>
  <c r="J742" i="4" s="1"/>
  <c r="D742" i="4"/>
  <c r="H742" i="4" s="1"/>
  <c r="E742" i="4"/>
  <c r="I742" i="4" s="1"/>
  <c r="G746" i="4"/>
  <c r="F746" i="4"/>
  <c r="J746" i="4" s="1"/>
  <c r="E746" i="4"/>
  <c r="I746" i="4" s="1"/>
  <c r="D746" i="4"/>
  <c r="H746" i="4" s="1"/>
  <c r="G750" i="4"/>
  <c r="F750" i="4"/>
  <c r="J750" i="4" s="1"/>
  <c r="E750" i="4"/>
  <c r="I750" i="4" s="1"/>
  <c r="D750" i="4"/>
  <c r="H750" i="4" s="1"/>
  <c r="G754" i="4"/>
  <c r="F754" i="4"/>
  <c r="J754" i="4" s="1"/>
  <c r="D754" i="4"/>
  <c r="H754" i="4" s="1"/>
  <c r="E754" i="4"/>
  <c r="I754" i="4" s="1"/>
  <c r="G758" i="4"/>
  <c r="F758" i="4"/>
  <c r="J758" i="4" s="1"/>
  <c r="D758" i="4"/>
  <c r="H758" i="4" s="1"/>
  <c r="E758" i="4"/>
  <c r="I758" i="4" s="1"/>
  <c r="G762" i="4"/>
  <c r="F762" i="4"/>
  <c r="J762" i="4" s="1"/>
  <c r="E762" i="4"/>
  <c r="I762" i="4" s="1"/>
  <c r="D762" i="4"/>
  <c r="H762" i="4" s="1"/>
  <c r="G766" i="4"/>
  <c r="F766" i="4"/>
  <c r="J766" i="4" s="1"/>
  <c r="E766" i="4"/>
  <c r="I766" i="4" s="1"/>
  <c r="D766" i="4"/>
  <c r="H766" i="4" s="1"/>
  <c r="G770" i="4"/>
  <c r="F770" i="4"/>
  <c r="J770" i="4" s="1"/>
  <c r="D770" i="4"/>
  <c r="H770" i="4" s="1"/>
  <c r="E770" i="4"/>
  <c r="I770" i="4" s="1"/>
  <c r="G774" i="4"/>
  <c r="F774" i="4"/>
  <c r="J774" i="4" s="1"/>
  <c r="D774" i="4"/>
  <c r="H774" i="4" s="1"/>
  <c r="E774" i="4"/>
  <c r="I774" i="4" s="1"/>
  <c r="G778" i="4"/>
  <c r="F778" i="4"/>
  <c r="J778" i="4" s="1"/>
  <c r="E778" i="4"/>
  <c r="I778" i="4" s="1"/>
  <c r="D778" i="4"/>
  <c r="H778" i="4" s="1"/>
  <c r="G782" i="4"/>
  <c r="F782" i="4"/>
  <c r="J782" i="4" s="1"/>
  <c r="E782" i="4"/>
  <c r="I782" i="4" s="1"/>
  <c r="D782" i="4"/>
  <c r="H782" i="4" s="1"/>
  <c r="G786" i="4"/>
  <c r="F786" i="4"/>
  <c r="J786" i="4" s="1"/>
  <c r="D786" i="4"/>
  <c r="H786" i="4" s="1"/>
  <c r="E786" i="4"/>
  <c r="I786" i="4" s="1"/>
  <c r="G790" i="4"/>
  <c r="F790" i="4"/>
  <c r="J790" i="4" s="1"/>
  <c r="D790" i="4"/>
  <c r="H790" i="4" s="1"/>
  <c r="E790" i="4"/>
  <c r="I790" i="4" s="1"/>
  <c r="G794" i="4"/>
  <c r="F794" i="4"/>
  <c r="J794" i="4" s="1"/>
  <c r="E794" i="4"/>
  <c r="I794" i="4" s="1"/>
  <c r="D794" i="4"/>
  <c r="H794" i="4" s="1"/>
  <c r="G798" i="4"/>
  <c r="F798" i="4"/>
  <c r="J798" i="4" s="1"/>
  <c r="E798" i="4"/>
  <c r="I798" i="4" s="1"/>
  <c r="D798" i="4"/>
  <c r="H798" i="4" s="1"/>
  <c r="G802" i="4"/>
  <c r="F802" i="4"/>
  <c r="J802" i="4" s="1"/>
  <c r="D802" i="4"/>
  <c r="H802" i="4" s="1"/>
  <c r="E802" i="4"/>
  <c r="I802" i="4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M528" i="2" s="1"/>
  <c r="D527" i="4"/>
  <c r="H527" i="4" s="1"/>
  <c r="K528" i="2" s="1"/>
  <c r="E527" i="4"/>
  <c r="I527" i="4" s="1"/>
  <c r="L528" i="2" s="1"/>
  <c r="G517" i="4"/>
  <c r="D517" i="4"/>
  <c r="H517" i="4" s="1"/>
  <c r="K518" i="2" s="1"/>
  <c r="F517" i="4"/>
  <c r="J517" i="4" s="1"/>
  <c r="M518" i="2" s="1"/>
  <c r="E517" i="4"/>
  <c r="I517" i="4" s="1"/>
  <c r="L518" i="2" s="1"/>
  <c r="G549" i="4"/>
  <c r="D549" i="4"/>
  <c r="H549" i="4" s="1"/>
  <c r="K550" i="2" s="1"/>
  <c r="F549" i="4"/>
  <c r="J549" i="4" s="1"/>
  <c r="M550" i="2" s="1"/>
  <c r="E549" i="4"/>
  <c r="I549" i="4" s="1"/>
  <c r="L550" i="2" s="1"/>
  <c r="G560" i="4"/>
  <c r="D560" i="4"/>
  <c r="H560" i="4" s="1"/>
  <c r="K561" i="2" s="1"/>
  <c r="E560" i="4"/>
  <c r="I560" i="4" s="1"/>
  <c r="L561" i="2" s="1"/>
  <c r="F560" i="4"/>
  <c r="J560" i="4" s="1"/>
  <c r="M561" i="2" s="1"/>
  <c r="G564" i="4"/>
  <c r="F564" i="4"/>
  <c r="J564" i="4" s="1"/>
  <c r="M565" i="2" s="1"/>
  <c r="D564" i="4"/>
  <c r="H564" i="4" s="1"/>
  <c r="K565" i="2" s="1"/>
  <c r="E564" i="4"/>
  <c r="I564" i="4" s="1"/>
  <c r="L565" i="2" s="1"/>
  <c r="G568" i="4"/>
  <c r="F568" i="4"/>
  <c r="J568" i="4" s="1"/>
  <c r="M569" i="2" s="1"/>
  <c r="D568" i="4"/>
  <c r="H568" i="4" s="1"/>
  <c r="K569" i="2" s="1"/>
  <c r="E568" i="4"/>
  <c r="I568" i="4" s="1"/>
  <c r="L569" i="2" s="1"/>
  <c r="G572" i="4"/>
  <c r="F572" i="4"/>
  <c r="J572" i="4" s="1"/>
  <c r="M573" i="2" s="1"/>
  <c r="E572" i="4"/>
  <c r="I572" i="4" s="1"/>
  <c r="L573" i="2" s="1"/>
  <c r="D572" i="4"/>
  <c r="H572" i="4" s="1"/>
  <c r="K573" i="2" s="1"/>
  <c r="G576" i="4"/>
  <c r="F576" i="4"/>
  <c r="J576" i="4" s="1"/>
  <c r="M577" i="2" s="1"/>
  <c r="E576" i="4"/>
  <c r="I576" i="4" s="1"/>
  <c r="L577" i="2" s="1"/>
  <c r="D576" i="4"/>
  <c r="H576" i="4" s="1"/>
  <c r="K577" i="2" s="1"/>
  <c r="G580" i="4"/>
  <c r="F580" i="4"/>
  <c r="J580" i="4" s="1"/>
  <c r="M581" i="2" s="1"/>
  <c r="D580" i="4"/>
  <c r="H580" i="4" s="1"/>
  <c r="K581" i="2" s="1"/>
  <c r="E580" i="4"/>
  <c r="I580" i="4" s="1"/>
  <c r="L581" i="2" s="1"/>
  <c r="G584" i="4"/>
  <c r="F584" i="4"/>
  <c r="J584" i="4" s="1"/>
  <c r="M585" i="2" s="1"/>
  <c r="D584" i="4"/>
  <c r="H584" i="4" s="1"/>
  <c r="K585" i="2" s="1"/>
  <c r="E584" i="4"/>
  <c r="I584" i="4" s="1"/>
  <c r="L585" i="2" s="1"/>
  <c r="G588" i="4"/>
  <c r="D588" i="4"/>
  <c r="H588" i="4" s="1"/>
  <c r="K589" i="2" s="1"/>
  <c r="F588" i="4"/>
  <c r="J588" i="4" s="1"/>
  <c r="M589" i="2" s="1"/>
  <c r="E588" i="4"/>
  <c r="I588" i="4" s="1"/>
  <c r="L589" i="2" s="1"/>
  <c r="G592" i="4"/>
  <c r="F592" i="4"/>
  <c r="J592" i="4" s="1"/>
  <c r="M593" i="2" s="1"/>
  <c r="D592" i="4"/>
  <c r="H592" i="4" s="1"/>
  <c r="K593" i="2" s="1"/>
  <c r="E592" i="4"/>
  <c r="I592" i="4" s="1"/>
  <c r="L593" i="2" s="1"/>
  <c r="G596" i="4"/>
  <c r="D596" i="4"/>
  <c r="H596" i="4" s="1"/>
  <c r="K597" i="2" s="1"/>
  <c r="F596" i="4"/>
  <c r="J596" i="4" s="1"/>
  <c r="M597" i="2" s="1"/>
  <c r="E596" i="4"/>
  <c r="I596" i="4" s="1"/>
  <c r="L597" i="2" s="1"/>
  <c r="G600" i="4"/>
  <c r="F600" i="4"/>
  <c r="J600" i="4" s="1"/>
  <c r="M601" i="2" s="1"/>
  <c r="E600" i="4"/>
  <c r="I600" i="4" s="1"/>
  <c r="L601" i="2" s="1"/>
  <c r="D600" i="4"/>
  <c r="H600" i="4" s="1"/>
  <c r="K601" i="2" s="1"/>
  <c r="G604" i="4"/>
  <c r="F604" i="4"/>
  <c r="J604" i="4" s="1"/>
  <c r="M605" i="2" s="1"/>
  <c r="D604" i="4"/>
  <c r="H604" i="4" s="1"/>
  <c r="K605" i="2" s="1"/>
  <c r="E604" i="4"/>
  <c r="I604" i="4" s="1"/>
  <c r="L605" i="2" s="1"/>
  <c r="G608" i="4"/>
  <c r="F608" i="4"/>
  <c r="J608" i="4" s="1"/>
  <c r="M609" i="2" s="1"/>
  <c r="E608" i="4"/>
  <c r="I608" i="4" s="1"/>
  <c r="L609" i="2" s="1"/>
  <c r="D608" i="4"/>
  <c r="H608" i="4" s="1"/>
  <c r="K609" i="2" s="1"/>
  <c r="G612" i="4"/>
  <c r="D612" i="4"/>
  <c r="H612" i="4" s="1"/>
  <c r="K613" i="2" s="1"/>
  <c r="F612" i="4"/>
  <c r="J612" i="4" s="1"/>
  <c r="M613" i="2" s="1"/>
  <c r="E612" i="4"/>
  <c r="I612" i="4" s="1"/>
  <c r="L613" i="2" s="1"/>
  <c r="G616" i="4"/>
  <c r="F616" i="4"/>
  <c r="J616" i="4" s="1"/>
  <c r="M617" i="2" s="1"/>
  <c r="D616" i="4"/>
  <c r="H616" i="4" s="1"/>
  <c r="K617" i="2" s="1"/>
  <c r="E616" i="4"/>
  <c r="I616" i="4" s="1"/>
  <c r="L617" i="2" s="1"/>
  <c r="G620" i="4"/>
  <c r="F620" i="4"/>
  <c r="J620" i="4" s="1"/>
  <c r="M621" i="2" s="1"/>
  <c r="D620" i="4"/>
  <c r="H620" i="4" s="1"/>
  <c r="K621" i="2" s="1"/>
  <c r="E620" i="4"/>
  <c r="I620" i="4" s="1"/>
  <c r="L621" i="2" s="1"/>
  <c r="G624" i="4"/>
  <c r="D624" i="4"/>
  <c r="H624" i="4" s="1"/>
  <c r="K625" i="2" s="1"/>
  <c r="F624" i="4"/>
  <c r="J624" i="4" s="1"/>
  <c r="M625" i="2" s="1"/>
  <c r="E624" i="4"/>
  <c r="I624" i="4" s="1"/>
  <c r="L625" i="2" s="1"/>
  <c r="G628" i="4"/>
  <c r="F628" i="4"/>
  <c r="J628" i="4" s="1"/>
  <c r="M629" i="2" s="1"/>
  <c r="D628" i="4"/>
  <c r="H628" i="4" s="1"/>
  <c r="K629" i="2" s="1"/>
  <c r="E628" i="4"/>
  <c r="I628" i="4" s="1"/>
  <c r="L629" i="2" s="1"/>
  <c r="G632" i="4"/>
  <c r="F632" i="4"/>
  <c r="J632" i="4" s="1"/>
  <c r="D632" i="4"/>
  <c r="H632" i="4" s="1"/>
  <c r="E632" i="4"/>
  <c r="I632" i="4" s="1"/>
  <c r="G636" i="4"/>
  <c r="F636" i="4"/>
  <c r="J636" i="4" s="1"/>
  <c r="E636" i="4"/>
  <c r="I636" i="4" s="1"/>
  <c r="D636" i="4"/>
  <c r="H636" i="4" s="1"/>
  <c r="G640" i="4"/>
  <c r="D640" i="4"/>
  <c r="H640" i="4" s="1"/>
  <c r="F640" i="4"/>
  <c r="J640" i="4" s="1"/>
  <c r="E640" i="4"/>
  <c r="I640" i="4" s="1"/>
  <c r="G644" i="4"/>
  <c r="F644" i="4"/>
  <c r="J644" i="4" s="1"/>
  <c r="D644" i="4"/>
  <c r="H644" i="4" s="1"/>
  <c r="E644" i="4"/>
  <c r="I644" i="4" s="1"/>
  <c r="G648" i="4"/>
  <c r="F648" i="4"/>
  <c r="J648" i="4" s="1"/>
  <c r="E648" i="4"/>
  <c r="I648" i="4" s="1"/>
  <c r="D648" i="4"/>
  <c r="H648" i="4" s="1"/>
  <c r="G652" i="4"/>
  <c r="F652" i="4"/>
  <c r="J652" i="4" s="1"/>
  <c r="D652" i="4"/>
  <c r="H652" i="4" s="1"/>
  <c r="E652" i="4"/>
  <c r="I652" i="4" s="1"/>
  <c r="G656" i="4"/>
  <c r="F656" i="4"/>
  <c r="J656" i="4" s="1"/>
  <c r="D656" i="4"/>
  <c r="H656" i="4" s="1"/>
  <c r="E656" i="4"/>
  <c r="I656" i="4" s="1"/>
  <c r="G660" i="4"/>
  <c r="F660" i="4"/>
  <c r="J660" i="4" s="1"/>
  <c r="E660" i="4"/>
  <c r="I660" i="4" s="1"/>
  <c r="D660" i="4"/>
  <c r="H660" i="4" s="1"/>
  <c r="G664" i="4"/>
  <c r="F664" i="4"/>
  <c r="J664" i="4" s="1"/>
  <c r="E664" i="4"/>
  <c r="I664" i="4" s="1"/>
  <c r="D664" i="4"/>
  <c r="H664" i="4" s="1"/>
  <c r="G668" i="4"/>
  <c r="F668" i="4"/>
  <c r="J668" i="4" s="1"/>
  <c r="D668" i="4"/>
  <c r="H668" i="4" s="1"/>
  <c r="E668" i="4"/>
  <c r="I668" i="4" s="1"/>
  <c r="G672" i="4"/>
  <c r="D672" i="4"/>
  <c r="H672" i="4" s="1"/>
  <c r="F672" i="4"/>
  <c r="J672" i="4" s="1"/>
  <c r="E672" i="4"/>
  <c r="I672" i="4" s="1"/>
  <c r="G676" i="4"/>
  <c r="F676" i="4"/>
  <c r="J676" i="4" s="1"/>
  <c r="D676" i="4"/>
  <c r="H676" i="4" s="1"/>
  <c r="E676" i="4"/>
  <c r="I676" i="4" s="1"/>
  <c r="G680" i="4"/>
  <c r="F680" i="4"/>
  <c r="J680" i="4" s="1"/>
  <c r="E680" i="4"/>
  <c r="I680" i="4" s="1"/>
  <c r="D680" i="4"/>
  <c r="H680" i="4" s="1"/>
  <c r="G684" i="4"/>
  <c r="F684" i="4"/>
  <c r="J684" i="4" s="1"/>
  <c r="D684" i="4"/>
  <c r="H684" i="4" s="1"/>
  <c r="E684" i="4"/>
  <c r="I684" i="4" s="1"/>
  <c r="G688" i="4"/>
  <c r="F688" i="4"/>
  <c r="J688" i="4" s="1"/>
  <c r="E688" i="4"/>
  <c r="I688" i="4" s="1"/>
  <c r="D688" i="4"/>
  <c r="H688" i="4" s="1"/>
  <c r="G692" i="4"/>
  <c r="F692" i="4"/>
  <c r="J692" i="4" s="1"/>
  <c r="D692" i="4"/>
  <c r="H692" i="4" s="1"/>
  <c r="E692" i="4"/>
  <c r="I692" i="4" s="1"/>
  <c r="G696" i="4"/>
  <c r="F696" i="4"/>
  <c r="J696" i="4" s="1"/>
  <c r="D696" i="4"/>
  <c r="H696" i="4" s="1"/>
  <c r="E696" i="4"/>
  <c r="I696" i="4" s="1"/>
  <c r="G700" i="4"/>
  <c r="D700" i="4"/>
  <c r="H700" i="4" s="1"/>
  <c r="F700" i="4"/>
  <c r="J700" i="4" s="1"/>
  <c r="E700" i="4"/>
  <c r="I700" i="4" s="1"/>
  <c r="G704" i="4"/>
  <c r="F704" i="4"/>
  <c r="J704" i="4" s="1"/>
  <c r="D704" i="4"/>
  <c r="H704" i="4" s="1"/>
  <c r="E704" i="4"/>
  <c r="I704" i="4" s="1"/>
  <c r="G708" i="4"/>
  <c r="D708" i="4"/>
  <c r="H708" i="4" s="1"/>
  <c r="F708" i="4"/>
  <c r="J708" i="4" s="1"/>
  <c r="E708" i="4"/>
  <c r="I708" i="4" s="1"/>
  <c r="G712" i="4"/>
  <c r="F712" i="4"/>
  <c r="J712" i="4" s="1"/>
  <c r="D712" i="4"/>
  <c r="H712" i="4" s="1"/>
  <c r="E712" i="4"/>
  <c r="I712" i="4" s="1"/>
  <c r="G716" i="4"/>
  <c r="D716" i="4"/>
  <c r="H716" i="4" s="1"/>
  <c r="F716" i="4"/>
  <c r="J716" i="4" s="1"/>
  <c r="E716" i="4"/>
  <c r="I716" i="4" s="1"/>
  <c r="G720" i="4"/>
  <c r="F720" i="4"/>
  <c r="J720" i="4" s="1"/>
  <c r="D720" i="4"/>
  <c r="H720" i="4" s="1"/>
  <c r="E720" i="4"/>
  <c r="I720" i="4" s="1"/>
  <c r="G724" i="4"/>
  <c r="D724" i="4"/>
  <c r="H724" i="4" s="1"/>
  <c r="F724" i="4"/>
  <c r="J724" i="4" s="1"/>
  <c r="E724" i="4"/>
  <c r="I724" i="4" s="1"/>
  <c r="G728" i="4"/>
  <c r="F728" i="4"/>
  <c r="J728" i="4" s="1"/>
  <c r="D728" i="4"/>
  <c r="H728" i="4" s="1"/>
  <c r="E728" i="4"/>
  <c r="I728" i="4" s="1"/>
  <c r="G732" i="4"/>
  <c r="F732" i="4"/>
  <c r="J732" i="4" s="1"/>
  <c r="E732" i="4"/>
  <c r="I732" i="4" s="1"/>
  <c r="D732" i="4"/>
  <c r="H732" i="4" s="1"/>
  <c r="G736" i="4"/>
  <c r="F736" i="4"/>
  <c r="J736" i="4" s="1"/>
  <c r="E736" i="4"/>
  <c r="I736" i="4" s="1"/>
  <c r="D736" i="4"/>
  <c r="H736" i="4" s="1"/>
  <c r="G740" i="4"/>
  <c r="D740" i="4"/>
  <c r="H740" i="4" s="1"/>
  <c r="F740" i="4"/>
  <c r="J740" i="4" s="1"/>
  <c r="E740" i="4"/>
  <c r="I740" i="4" s="1"/>
  <c r="G744" i="4"/>
  <c r="F744" i="4"/>
  <c r="J744" i="4" s="1"/>
  <c r="D744" i="4"/>
  <c r="H744" i="4" s="1"/>
  <c r="E744" i="4"/>
  <c r="I744" i="4" s="1"/>
  <c r="G748" i="4"/>
  <c r="D748" i="4"/>
  <c r="H748" i="4" s="1"/>
  <c r="F748" i="4"/>
  <c r="J748" i="4" s="1"/>
  <c r="E748" i="4"/>
  <c r="I748" i="4" s="1"/>
  <c r="G752" i="4"/>
  <c r="F752" i="4"/>
  <c r="J752" i="4" s="1"/>
  <c r="D752" i="4"/>
  <c r="H752" i="4" s="1"/>
  <c r="E752" i="4"/>
  <c r="I752" i="4" s="1"/>
  <c r="G756" i="4"/>
  <c r="D756" i="4"/>
  <c r="H756" i="4" s="1"/>
  <c r="F756" i="4"/>
  <c r="J756" i="4" s="1"/>
  <c r="E756" i="4"/>
  <c r="I756" i="4" s="1"/>
  <c r="G760" i="4"/>
  <c r="F760" i="4"/>
  <c r="J760" i="4" s="1"/>
  <c r="D760" i="4"/>
  <c r="H760" i="4" s="1"/>
  <c r="E760" i="4"/>
  <c r="I760" i="4" s="1"/>
  <c r="G764" i="4"/>
  <c r="F764" i="4"/>
  <c r="J764" i="4" s="1"/>
  <c r="D764" i="4"/>
  <c r="H764" i="4" s="1"/>
  <c r="E764" i="4"/>
  <c r="I764" i="4" s="1"/>
  <c r="G768" i="4"/>
  <c r="D768" i="4"/>
  <c r="H768" i="4" s="1"/>
  <c r="F768" i="4"/>
  <c r="J768" i="4" s="1"/>
  <c r="E768" i="4"/>
  <c r="I768" i="4" s="1"/>
  <c r="G772" i="4"/>
  <c r="F772" i="4"/>
  <c r="J772" i="4" s="1"/>
  <c r="D772" i="4"/>
  <c r="H772" i="4" s="1"/>
  <c r="E772" i="4"/>
  <c r="I772" i="4" s="1"/>
  <c r="G776" i="4"/>
  <c r="D776" i="4"/>
  <c r="H776" i="4" s="1"/>
  <c r="F776" i="4"/>
  <c r="J776" i="4" s="1"/>
  <c r="E776" i="4"/>
  <c r="I776" i="4" s="1"/>
  <c r="G780" i="4"/>
  <c r="F780" i="4"/>
  <c r="J780" i="4" s="1"/>
  <c r="D780" i="4"/>
  <c r="H780" i="4" s="1"/>
  <c r="E780" i="4"/>
  <c r="I780" i="4" s="1"/>
  <c r="G784" i="4"/>
  <c r="F784" i="4"/>
  <c r="J784" i="4" s="1"/>
  <c r="D784" i="4"/>
  <c r="H784" i="4" s="1"/>
  <c r="E784" i="4"/>
  <c r="I784" i="4" s="1"/>
  <c r="G788" i="4"/>
  <c r="D788" i="4"/>
  <c r="H788" i="4" s="1"/>
  <c r="F788" i="4"/>
  <c r="J788" i="4" s="1"/>
  <c r="E788" i="4"/>
  <c r="I788" i="4" s="1"/>
  <c r="G792" i="4"/>
  <c r="F792" i="4"/>
  <c r="J792" i="4" s="1"/>
  <c r="D792" i="4"/>
  <c r="H792" i="4" s="1"/>
  <c r="E792" i="4"/>
  <c r="I792" i="4" s="1"/>
  <c r="G796" i="4"/>
  <c r="D796" i="4"/>
  <c r="H796" i="4" s="1"/>
  <c r="F796" i="4"/>
  <c r="J796" i="4" s="1"/>
  <c r="E796" i="4"/>
  <c r="I796" i="4" s="1"/>
  <c r="G800" i="4"/>
  <c r="F800" i="4"/>
  <c r="J800" i="4" s="1"/>
  <c r="E800" i="4"/>
  <c r="I800" i="4" s="1"/>
  <c r="D800" i="4"/>
  <c r="H800" i="4" s="1"/>
  <c r="G804" i="4"/>
  <c r="F804" i="4"/>
  <c r="J804" i="4" s="1"/>
  <c r="E804" i="4"/>
  <c r="I804" i="4" s="1"/>
  <c r="D804" i="4"/>
  <c r="H804" i="4" s="1"/>
  <c r="G808" i="4"/>
  <c r="F808" i="4"/>
  <c r="J808" i="4" s="1"/>
  <c r="D808" i="4"/>
  <c r="H808" i="4" s="1"/>
  <c r="E808" i="4"/>
  <c r="I808" i="4" s="1"/>
  <c r="G812" i="4"/>
  <c r="F812" i="4"/>
  <c r="J812" i="4" s="1"/>
  <c r="D812" i="4"/>
  <c r="H812" i="4" s="1"/>
  <c r="E812" i="4"/>
  <c r="I812" i="4" s="1"/>
  <c r="G816" i="4"/>
  <c r="F816" i="4"/>
  <c r="J816" i="4" s="1"/>
  <c r="D816" i="4"/>
  <c r="H816" i="4" s="1"/>
  <c r="E816" i="4"/>
  <c r="I816" i="4" s="1"/>
  <c r="G820" i="4"/>
  <c r="D820" i="4"/>
  <c r="H820" i="4" s="1"/>
  <c r="F820" i="4"/>
  <c r="J820" i="4" s="1"/>
  <c r="E820" i="4"/>
  <c r="I820" i="4" s="1"/>
  <c r="G824" i="4"/>
  <c r="D824" i="4"/>
  <c r="H824" i="4" s="1"/>
  <c r="F824" i="4"/>
  <c r="J824" i="4" s="1"/>
  <c r="E824" i="4"/>
  <c r="I824" i="4" s="1"/>
  <c r="G828" i="4"/>
  <c r="D828" i="4"/>
  <c r="H828" i="4" s="1"/>
  <c r="F828" i="4"/>
  <c r="J828" i="4" s="1"/>
  <c r="E828" i="4"/>
  <c r="I828" i="4" s="1"/>
  <c r="G832" i="4"/>
  <c r="D832" i="4"/>
  <c r="H832" i="4" s="1"/>
  <c r="F832" i="4"/>
  <c r="J832" i="4" s="1"/>
  <c r="E832" i="4"/>
  <c r="I832" i="4" s="1"/>
  <c r="G836" i="4"/>
  <c r="D836" i="4"/>
  <c r="H836" i="4" s="1"/>
  <c r="F836" i="4"/>
  <c r="J836" i="4" s="1"/>
  <c r="E836" i="4"/>
  <c r="I836" i="4" s="1"/>
  <c r="G840" i="4"/>
  <c r="D840" i="4"/>
  <c r="H840" i="4" s="1"/>
  <c r="F840" i="4"/>
  <c r="J840" i="4" s="1"/>
  <c r="E840" i="4"/>
  <c r="I840" i="4" s="1"/>
  <c r="G844" i="4"/>
  <c r="D844" i="4"/>
  <c r="H844" i="4" s="1"/>
  <c r="F844" i="4"/>
  <c r="J844" i="4" s="1"/>
  <c r="E844" i="4"/>
  <c r="I844" i="4" s="1"/>
  <c r="G848" i="4"/>
  <c r="D848" i="4"/>
  <c r="H848" i="4" s="1"/>
  <c r="F848" i="4"/>
  <c r="J848" i="4" s="1"/>
  <c r="E848" i="4"/>
  <c r="I848" i="4" s="1"/>
  <c r="G852" i="4"/>
  <c r="D852" i="4"/>
  <c r="H852" i="4" s="1"/>
  <c r="F852" i="4"/>
  <c r="J852" i="4" s="1"/>
  <c r="E852" i="4"/>
  <c r="I852" i="4" s="1"/>
  <c r="G856" i="4"/>
  <c r="D856" i="4"/>
  <c r="H856" i="4" s="1"/>
  <c r="E856" i="4"/>
  <c r="I856" i="4" s="1"/>
  <c r="F856" i="4"/>
  <c r="J856" i="4" s="1"/>
  <c r="G860" i="4"/>
  <c r="D860" i="4"/>
  <c r="H860" i="4" s="1"/>
  <c r="F860" i="4"/>
  <c r="J860" i="4" s="1"/>
  <c r="E860" i="4"/>
  <c r="I860" i="4" s="1"/>
  <c r="G864" i="4"/>
  <c r="D864" i="4"/>
  <c r="H864" i="4" s="1"/>
  <c r="F864" i="4"/>
  <c r="J864" i="4" s="1"/>
  <c r="E864" i="4"/>
  <c r="I864" i="4" s="1"/>
  <c r="G868" i="4"/>
  <c r="D868" i="4"/>
  <c r="H868" i="4" s="1"/>
  <c r="E868" i="4"/>
  <c r="I868" i="4" s="1"/>
  <c r="F868" i="4"/>
  <c r="J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M310" i="4"/>
  <c r="AS310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M182" i="4"/>
  <c r="AS182" i="4" s="1"/>
  <c r="AQ96" i="4"/>
  <c r="AW96" i="4" s="1"/>
  <c r="AL278" i="4"/>
  <c r="AR278" i="4" s="1"/>
  <c r="AO310" i="4"/>
  <c r="AU310" i="4" s="1"/>
  <c r="AN463" i="4"/>
  <c r="AT463" i="4" s="1"/>
  <c r="AQ479" i="4"/>
  <c r="AW479" i="4" s="1"/>
  <c r="AP479" i="4"/>
  <c r="AV479" i="4" s="1"/>
  <c r="AL495" i="4"/>
  <c r="AR495" i="4" s="1"/>
  <c r="AO170" i="4"/>
  <c r="AU170" i="4" s="1"/>
  <c r="AO202" i="4"/>
  <c r="AU202" i="4" s="1"/>
  <c r="AN202" i="4"/>
  <c r="AT202" i="4" s="1"/>
  <c r="AQ274" i="4"/>
  <c r="AW274" i="4" s="1"/>
  <c r="AM306" i="4"/>
  <c r="AS306" i="4" s="1"/>
  <c r="AO511" i="4"/>
  <c r="AU511" i="4" s="1"/>
  <c r="AN403" i="4"/>
  <c r="AT403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L96" i="4"/>
  <c r="AR96" i="4" s="1"/>
  <c r="AO96" i="4"/>
  <c r="AU96" i="4" s="1"/>
  <c r="AQ278" i="4"/>
  <c r="AW278" i="4" s="1"/>
  <c r="AP278" i="4"/>
  <c r="AV278" i="4" s="1"/>
  <c r="AL310" i="4"/>
  <c r="AR310" i="4" s="1"/>
  <c r="AP463" i="4"/>
  <c r="AV463" i="4" s="1"/>
  <c r="AO495" i="4"/>
  <c r="AU495" i="4" s="1"/>
  <c r="AP495" i="4"/>
  <c r="AV495" i="4" s="1"/>
  <c r="AM274" i="4"/>
  <c r="AS274" i="4" s="1"/>
  <c r="AQ306" i="4"/>
  <c r="AW306" i="4" s="1"/>
  <c r="AN511" i="4"/>
  <c r="AT511" i="4" s="1"/>
  <c r="AN419" i="4"/>
  <c r="AT419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O154" i="4"/>
  <c r="AU154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Q154" i="4"/>
  <c r="AW154" i="4" s="1"/>
  <c r="AM154" i="4"/>
  <c r="AS154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AM511" i="4" l="1"/>
  <c r="AS511" i="4" s="1"/>
  <c r="D493" i="4"/>
  <c r="H493" i="4" s="1"/>
  <c r="K494" i="2" s="1"/>
  <c r="E493" i="4"/>
  <c r="I493" i="4" s="1"/>
  <c r="L494" i="2" s="1"/>
  <c r="F493" i="4"/>
  <c r="J493" i="4" s="1"/>
  <c r="M494" i="2" s="1"/>
  <c r="G493" i="4"/>
  <c r="G388" i="4"/>
  <c r="D407" i="4"/>
  <c r="H407" i="4" s="1"/>
  <c r="K408" i="2" s="1"/>
  <c r="AQ403" i="4"/>
  <c r="AW403" i="4" s="1"/>
  <c r="F439" i="4"/>
  <c r="J439" i="4" s="1"/>
  <c r="M440" i="2" s="1"/>
  <c r="E423" i="4"/>
  <c r="I423" i="4" s="1"/>
  <c r="L424" i="2" s="1"/>
  <c r="AQ202" i="4"/>
  <c r="AW202" i="4" s="1"/>
  <c r="AQ170" i="4"/>
  <c r="AW170" i="4" s="1"/>
  <c r="AQ182" i="4"/>
  <c r="AW182" i="4" s="1"/>
  <c r="AL479" i="4"/>
  <c r="AR479" i="4" s="1"/>
  <c r="AO278" i="4"/>
  <c r="AU278" i="4" s="1"/>
  <c r="AL274" i="4"/>
  <c r="AR274" i="4" s="1"/>
  <c r="AM479" i="4"/>
  <c r="AS479" i="4" s="1"/>
  <c r="G407" i="4"/>
  <c r="E407" i="4"/>
  <c r="I407" i="4" s="1"/>
  <c r="L408" i="2" s="1"/>
  <c r="D691" i="4"/>
  <c r="H691" i="4" s="1"/>
  <c r="AL154" i="4"/>
  <c r="AR154" i="4" s="1"/>
  <c r="E691" i="4"/>
  <c r="I691" i="4" s="1"/>
  <c r="AP182" i="4"/>
  <c r="AV182" i="4" s="1"/>
  <c r="AP419" i="4"/>
  <c r="AV419" i="4" s="1"/>
  <c r="AO306" i="4"/>
  <c r="AU306" i="4" s="1"/>
  <c r="AM495" i="4"/>
  <c r="AS495" i="4" s="1"/>
  <c r="AQ463" i="4"/>
  <c r="AW463" i="4" s="1"/>
  <c r="AN182" i="4"/>
  <c r="AT182" i="4" s="1"/>
  <c r="AP274" i="4"/>
  <c r="AV274" i="4" s="1"/>
  <c r="AN479" i="4"/>
  <c r="AT479" i="4" s="1"/>
  <c r="AM96" i="4"/>
  <c r="AS96" i="4" s="1"/>
  <c r="AP154" i="4"/>
  <c r="AV154" i="4" s="1"/>
  <c r="AN495" i="4"/>
  <c r="AT495" i="4" s="1"/>
  <c r="AL463" i="4"/>
  <c r="AR463" i="4" s="1"/>
  <c r="F463" i="4" s="1"/>
  <c r="J463" i="4" s="1"/>
  <c r="M464" i="2" s="1"/>
  <c r="AN278" i="4"/>
  <c r="AT278" i="4" s="1"/>
  <c r="E439" i="4"/>
  <c r="I439" i="4" s="1"/>
  <c r="L440" i="2" s="1"/>
  <c r="F423" i="4"/>
  <c r="J423" i="4" s="1"/>
  <c r="M424" i="2" s="1"/>
  <c r="F579" i="4"/>
  <c r="J579" i="4" s="1"/>
  <c r="M580" i="2" s="1"/>
  <c r="AO479" i="4"/>
  <c r="AU479" i="4" s="1"/>
  <c r="G755" i="4"/>
  <c r="G691" i="4"/>
  <c r="AN274" i="4"/>
  <c r="AT274" i="4" s="1"/>
  <c r="D941" i="4"/>
  <c r="H941" i="4" s="1"/>
  <c r="AO419" i="4"/>
  <c r="AU419" i="4" s="1"/>
  <c r="AO182" i="4"/>
  <c r="AU182" i="4" s="1"/>
  <c r="D455" i="4"/>
  <c r="H455" i="4" s="1"/>
  <c r="K456" i="2" s="1"/>
  <c r="AL170" i="4"/>
  <c r="AR170" i="4" s="1"/>
  <c r="F170" i="4" s="1"/>
  <c r="J170" i="4" s="1"/>
  <c r="M171" i="2" s="1"/>
  <c r="G941" i="4"/>
  <c r="E941" i="4"/>
  <c r="I941" i="4" s="1"/>
  <c r="AO463" i="4"/>
  <c r="AU463" i="4" s="1"/>
  <c r="I10" i="3"/>
  <c r="J10" i="3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M420" i="2" s="1"/>
  <c r="AP202" i="4"/>
  <c r="AV202" i="4" s="1"/>
  <c r="F687" i="4"/>
  <c r="J687" i="4" s="1"/>
  <c r="E687" i="4"/>
  <c r="I687" i="4" s="1"/>
  <c r="D687" i="4"/>
  <c r="H687" i="4" s="1"/>
  <c r="G687" i="4"/>
  <c r="F655" i="4"/>
  <c r="J655" i="4" s="1"/>
  <c r="E655" i="4"/>
  <c r="I655" i="4" s="1"/>
  <c r="D655" i="4"/>
  <c r="H655" i="4" s="1"/>
  <c r="G655" i="4"/>
  <c r="F599" i="4"/>
  <c r="J599" i="4" s="1"/>
  <c r="M600" i="2" s="1"/>
  <c r="E599" i="4"/>
  <c r="I599" i="4" s="1"/>
  <c r="L600" i="2" s="1"/>
  <c r="D599" i="4"/>
  <c r="H599" i="4" s="1"/>
  <c r="K600" i="2" s="1"/>
  <c r="G599" i="4"/>
  <c r="D999" i="4"/>
  <c r="H999" i="4" s="1"/>
  <c r="E999" i="4"/>
  <c r="I999" i="4" s="1"/>
  <c r="G999" i="4"/>
  <c r="F999" i="4"/>
  <c r="J999" i="4" s="1"/>
  <c r="F511" i="4"/>
  <c r="J511" i="4" s="1"/>
  <c r="M512" i="2" s="1"/>
  <c r="G511" i="4"/>
  <c r="E511" i="4"/>
  <c r="I511" i="4" s="1"/>
  <c r="L512" i="2" s="1"/>
  <c r="D511" i="4"/>
  <c r="H511" i="4" s="1"/>
  <c r="K512" i="2" s="1"/>
  <c r="G170" i="4"/>
  <c r="G310" i="4"/>
  <c r="F310" i="4"/>
  <c r="J310" i="4" s="1"/>
  <c r="M311" i="2" s="1"/>
  <c r="D310" i="4"/>
  <c r="H310" i="4" s="1"/>
  <c r="K311" i="2" s="1"/>
  <c r="E310" i="4"/>
  <c r="I310" i="4" s="1"/>
  <c r="L311" i="2" s="1"/>
  <c r="G84" i="4"/>
  <c r="D84" i="4"/>
  <c r="H84" i="4" s="1"/>
  <c r="K85" i="2" s="1"/>
  <c r="F84" i="4"/>
  <c r="J84" i="4" s="1"/>
  <c r="M85" i="2" s="1"/>
  <c r="E84" i="4"/>
  <c r="I84" i="4" s="1"/>
  <c r="L85" i="2" s="1"/>
  <c r="G240" i="4"/>
  <c r="D240" i="4"/>
  <c r="H240" i="4" s="1"/>
  <c r="K241" i="2" s="1"/>
  <c r="F240" i="4"/>
  <c r="J240" i="4" s="1"/>
  <c r="M241" i="2" s="1"/>
  <c r="E240" i="4"/>
  <c r="I240" i="4" s="1"/>
  <c r="L241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M291" i="2" s="1"/>
  <c r="D290" i="4"/>
  <c r="H290" i="4" s="1"/>
  <c r="K291" i="2" s="1"/>
  <c r="E290" i="4"/>
  <c r="I290" i="4" s="1"/>
  <c r="L291" i="2" s="1"/>
  <c r="G186" i="4"/>
  <c r="F186" i="4"/>
  <c r="J186" i="4" s="1"/>
  <c r="M187" i="2" s="1"/>
  <c r="D186" i="4"/>
  <c r="H186" i="4" s="1"/>
  <c r="K187" i="2" s="1"/>
  <c r="E186" i="4"/>
  <c r="I186" i="4" s="1"/>
  <c r="L187" i="2" s="1"/>
  <c r="F487" i="4"/>
  <c r="J487" i="4" s="1"/>
  <c r="M488" i="2" s="1"/>
  <c r="G487" i="4"/>
  <c r="E487" i="4"/>
  <c r="I487" i="4" s="1"/>
  <c r="L488" i="2" s="1"/>
  <c r="D487" i="4"/>
  <c r="H487" i="4" s="1"/>
  <c r="K488" i="2" s="1"/>
  <c r="G294" i="4"/>
  <c r="F294" i="4"/>
  <c r="J294" i="4" s="1"/>
  <c r="M295" i="2" s="1"/>
  <c r="D294" i="4"/>
  <c r="H294" i="4" s="1"/>
  <c r="K295" i="2" s="1"/>
  <c r="E294" i="4"/>
  <c r="I294" i="4" s="1"/>
  <c r="L295" i="2" s="1"/>
  <c r="F403" i="4"/>
  <c r="J403" i="4" s="1"/>
  <c r="M404" i="2" s="1"/>
  <c r="E403" i="4"/>
  <c r="I403" i="4" s="1"/>
  <c r="L404" i="2" s="1"/>
  <c r="G403" i="4"/>
  <c r="D403" i="4"/>
  <c r="H403" i="4" s="1"/>
  <c r="K404" i="2" s="1"/>
  <c r="G274" i="4"/>
  <c r="F274" i="4"/>
  <c r="J274" i="4" s="1"/>
  <c r="M275" i="2" s="1"/>
  <c r="D274" i="4"/>
  <c r="H274" i="4" s="1"/>
  <c r="K275" i="2" s="1"/>
  <c r="E274" i="4"/>
  <c r="I274" i="4" s="1"/>
  <c r="L275" i="2" s="1"/>
  <c r="G463" i="4"/>
  <c r="D463" i="4"/>
  <c r="H463" i="4" s="1"/>
  <c r="K464" i="2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M412" i="2" s="1"/>
  <c r="E411" i="4"/>
  <c r="I411" i="4" s="1"/>
  <c r="L412" i="2" s="1"/>
  <c r="G411" i="4"/>
  <c r="D411" i="4"/>
  <c r="H411" i="4" s="1"/>
  <c r="K412" i="2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E775" i="4"/>
  <c r="I775" i="4" s="1"/>
  <c r="D775" i="4"/>
  <c r="H775" i="4" s="1"/>
  <c r="G775" i="4"/>
  <c r="F863" i="4"/>
  <c r="J863" i="4" s="1"/>
  <c r="E863" i="4"/>
  <c r="I863" i="4" s="1"/>
  <c r="D863" i="4"/>
  <c r="H863" i="4" s="1"/>
  <c r="G863" i="4"/>
  <c r="F799" i="4"/>
  <c r="J799" i="4" s="1"/>
  <c r="E799" i="4"/>
  <c r="I799" i="4" s="1"/>
  <c r="D799" i="4"/>
  <c r="H799" i="4" s="1"/>
  <c r="G799" i="4"/>
  <c r="F735" i="4"/>
  <c r="J735" i="4" s="1"/>
  <c r="E735" i="4"/>
  <c r="I735" i="4" s="1"/>
  <c r="D735" i="4"/>
  <c r="H735" i="4" s="1"/>
  <c r="G735" i="4"/>
  <c r="F671" i="4"/>
  <c r="J671" i="4" s="1"/>
  <c r="E671" i="4"/>
  <c r="I671" i="4" s="1"/>
  <c r="D671" i="4"/>
  <c r="H671" i="4" s="1"/>
  <c r="G671" i="4"/>
  <c r="F567" i="4"/>
  <c r="J567" i="4" s="1"/>
  <c r="M568" i="2" s="1"/>
  <c r="E567" i="4"/>
  <c r="I567" i="4" s="1"/>
  <c r="L568" i="2" s="1"/>
  <c r="D567" i="4"/>
  <c r="H567" i="4" s="1"/>
  <c r="K568" i="2" s="1"/>
  <c r="G567" i="4"/>
  <c r="F679" i="4"/>
  <c r="J679" i="4" s="1"/>
  <c r="E679" i="4"/>
  <c r="I679" i="4" s="1"/>
  <c r="D679" i="4"/>
  <c r="H679" i="4" s="1"/>
  <c r="G679" i="4"/>
  <c r="F583" i="4"/>
  <c r="J583" i="4" s="1"/>
  <c r="M584" i="2" s="1"/>
  <c r="E583" i="4"/>
  <c r="I583" i="4" s="1"/>
  <c r="L584" i="2" s="1"/>
  <c r="D583" i="4"/>
  <c r="H583" i="4" s="1"/>
  <c r="K584" i="2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E783" i="4"/>
  <c r="I783" i="4" s="1"/>
  <c r="D783" i="4"/>
  <c r="H783" i="4" s="1"/>
  <c r="G783" i="4"/>
  <c r="F751" i="4"/>
  <c r="J751" i="4" s="1"/>
  <c r="E751" i="4"/>
  <c r="I751" i="4" s="1"/>
  <c r="D751" i="4"/>
  <c r="H751" i="4" s="1"/>
  <c r="G751" i="4"/>
  <c r="F719" i="4"/>
  <c r="J719" i="4" s="1"/>
  <c r="E719" i="4"/>
  <c r="I719" i="4" s="1"/>
  <c r="D719" i="4"/>
  <c r="H719" i="4" s="1"/>
  <c r="G719" i="4"/>
  <c r="F571" i="4"/>
  <c r="J571" i="4" s="1"/>
  <c r="M572" i="2" s="1"/>
  <c r="E571" i="4"/>
  <c r="I571" i="4" s="1"/>
  <c r="L572" i="2" s="1"/>
  <c r="G571" i="4"/>
  <c r="D571" i="4"/>
  <c r="H571" i="4" s="1"/>
  <c r="K572" i="2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M323" i="2" s="1"/>
  <c r="D322" i="4"/>
  <c r="H322" i="4" s="1"/>
  <c r="K323" i="2" s="1"/>
  <c r="E322" i="4"/>
  <c r="I322" i="4" s="1"/>
  <c r="L323" i="2" s="1"/>
  <c r="G258" i="4"/>
  <c r="F258" i="4"/>
  <c r="J258" i="4" s="1"/>
  <c r="M259" i="2" s="1"/>
  <c r="D258" i="4"/>
  <c r="H258" i="4" s="1"/>
  <c r="K259" i="2" s="1"/>
  <c r="E258" i="4"/>
  <c r="I258" i="4" s="1"/>
  <c r="L259" i="2" s="1"/>
  <c r="F471" i="4"/>
  <c r="J471" i="4" s="1"/>
  <c r="M472" i="2" s="1"/>
  <c r="G471" i="4"/>
  <c r="E471" i="4"/>
  <c r="I471" i="4" s="1"/>
  <c r="L472" i="2" s="1"/>
  <c r="D471" i="4"/>
  <c r="H471" i="4" s="1"/>
  <c r="K472" i="2" s="1"/>
  <c r="G262" i="4"/>
  <c r="F262" i="4"/>
  <c r="J262" i="4" s="1"/>
  <c r="M263" i="2" s="1"/>
  <c r="D262" i="4"/>
  <c r="H262" i="4" s="1"/>
  <c r="K263" i="2" s="1"/>
  <c r="E262" i="4"/>
  <c r="I262" i="4" s="1"/>
  <c r="L263" i="2" s="1"/>
  <c r="F479" i="4"/>
  <c r="J479" i="4" s="1"/>
  <c r="M480" i="2" s="1"/>
  <c r="G479" i="4"/>
  <c r="E479" i="4"/>
  <c r="I479" i="4" s="1"/>
  <c r="L480" i="2" s="1"/>
  <c r="D479" i="4"/>
  <c r="H479" i="4" s="1"/>
  <c r="K480" i="2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E791" i="4"/>
  <c r="I791" i="4" s="1"/>
  <c r="D791" i="4"/>
  <c r="H791" i="4" s="1"/>
  <c r="G791" i="4"/>
  <c r="F759" i="4"/>
  <c r="J759" i="4" s="1"/>
  <c r="E759" i="4"/>
  <c r="I759" i="4" s="1"/>
  <c r="D759" i="4"/>
  <c r="H759" i="4" s="1"/>
  <c r="G759" i="4"/>
  <c r="F727" i="4"/>
  <c r="J727" i="4" s="1"/>
  <c r="E727" i="4"/>
  <c r="I727" i="4" s="1"/>
  <c r="D727" i="4"/>
  <c r="H727" i="4" s="1"/>
  <c r="G727" i="4"/>
  <c r="F695" i="4"/>
  <c r="J695" i="4" s="1"/>
  <c r="E695" i="4"/>
  <c r="I695" i="4" s="1"/>
  <c r="D695" i="4"/>
  <c r="H695" i="4" s="1"/>
  <c r="G695" i="4"/>
  <c r="F663" i="4"/>
  <c r="J663" i="4" s="1"/>
  <c r="E663" i="4"/>
  <c r="I663" i="4" s="1"/>
  <c r="D663" i="4"/>
  <c r="H663" i="4" s="1"/>
  <c r="G663" i="4"/>
  <c r="F615" i="4"/>
  <c r="J615" i="4" s="1"/>
  <c r="M616" i="2" s="1"/>
  <c r="E615" i="4"/>
  <c r="I615" i="4" s="1"/>
  <c r="L616" i="2" s="1"/>
  <c r="D615" i="4"/>
  <c r="H615" i="4" s="1"/>
  <c r="K616" i="2" s="1"/>
  <c r="G615" i="4"/>
  <c r="D975" i="4"/>
  <c r="H975" i="4" s="1"/>
  <c r="E975" i="4"/>
  <c r="I975" i="4" s="1"/>
  <c r="G975" i="4"/>
  <c r="F975" i="4"/>
  <c r="J975" i="4" s="1"/>
  <c r="G154" i="4"/>
  <c r="D154" i="4"/>
  <c r="H154" i="4" s="1"/>
  <c r="K155" i="2" s="1"/>
  <c r="E154" i="4"/>
  <c r="I154" i="4" s="1"/>
  <c r="L155" i="2" s="1"/>
  <c r="F154" i="4"/>
  <c r="J154" i="4" s="1"/>
  <c r="M155" i="2" s="1"/>
  <c r="G198" i="4"/>
  <c r="F198" i="4"/>
  <c r="J198" i="4" s="1"/>
  <c r="M199" i="2" s="1"/>
  <c r="E198" i="4"/>
  <c r="I198" i="4" s="1"/>
  <c r="L199" i="2" s="1"/>
  <c r="D198" i="4"/>
  <c r="H198" i="4" s="1"/>
  <c r="K199" i="2" s="1"/>
  <c r="G166" i="4"/>
  <c r="F166" i="4"/>
  <c r="J166" i="4" s="1"/>
  <c r="M167" i="2" s="1"/>
  <c r="E166" i="4"/>
  <c r="I166" i="4" s="1"/>
  <c r="L167" i="2" s="1"/>
  <c r="D166" i="4"/>
  <c r="H166" i="4" s="1"/>
  <c r="K167" i="2" s="1"/>
  <c r="E306" i="4"/>
  <c r="I306" i="4" s="1"/>
  <c r="L30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M203" i="2" s="1"/>
  <c r="D202" i="4"/>
  <c r="H202" i="4" s="1"/>
  <c r="K203" i="2" s="1"/>
  <c r="E202" i="4"/>
  <c r="I202" i="4" s="1"/>
  <c r="L203" i="2" s="1"/>
  <c r="F495" i="4"/>
  <c r="J495" i="4" s="1"/>
  <c r="M496" i="2" s="1"/>
  <c r="G495" i="4"/>
  <c r="E495" i="4"/>
  <c r="I495" i="4" s="1"/>
  <c r="L496" i="2" s="1"/>
  <c r="D495" i="4"/>
  <c r="H495" i="4" s="1"/>
  <c r="K496" i="2" s="1"/>
  <c r="G278" i="4"/>
  <c r="F278" i="4"/>
  <c r="J278" i="4" s="1"/>
  <c r="M279" i="2" s="1"/>
  <c r="D278" i="4"/>
  <c r="H278" i="4" s="1"/>
  <c r="K279" i="2" s="1"/>
  <c r="E278" i="4"/>
  <c r="I278" i="4" s="1"/>
  <c r="L279" i="2" s="1"/>
  <c r="F807" i="4"/>
  <c r="J807" i="4" s="1"/>
  <c r="E807" i="4"/>
  <c r="I807" i="4" s="1"/>
  <c r="D807" i="4"/>
  <c r="H807" i="4" s="1"/>
  <c r="G807" i="4"/>
  <c r="F743" i="4"/>
  <c r="J743" i="4" s="1"/>
  <c r="E743" i="4"/>
  <c r="I743" i="4" s="1"/>
  <c r="D743" i="4"/>
  <c r="H743" i="4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E767" i="4"/>
  <c r="I767" i="4" s="1"/>
  <c r="D767" i="4"/>
  <c r="H767" i="4" s="1"/>
  <c r="G767" i="4"/>
  <c r="F703" i="4"/>
  <c r="J703" i="4" s="1"/>
  <c r="E703" i="4"/>
  <c r="I703" i="4" s="1"/>
  <c r="D703" i="4"/>
  <c r="H703" i="4" s="1"/>
  <c r="G703" i="4"/>
  <c r="F631" i="4"/>
  <c r="J631" i="4" s="1"/>
  <c r="E631" i="4"/>
  <c r="I631" i="4" s="1"/>
  <c r="D631" i="4"/>
  <c r="H631" i="4" s="1"/>
  <c r="G631" i="4"/>
  <c r="D419" i="4"/>
  <c r="H419" i="4" s="1"/>
  <c r="K420" i="2" s="1"/>
  <c r="F711" i="4"/>
  <c r="J711" i="4" s="1"/>
  <c r="E711" i="4"/>
  <c r="I711" i="4" s="1"/>
  <c r="D711" i="4"/>
  <c r="H711" i="4" s="1"/>
  <c r="G711" i="4"/>
  <c r="F643" i="4"/>
  <c r="J643" i="4" s="1"/>
  <c r="E643" i="4"/>
  <c r="I643" i="4" s="1"/>
  <c r="G643" i="4"/>
  <c r="D643" i="4"/>
  <c r="H643" i="4" s="1"/>
  <c r="K11" i="3"/>
  <c r="D12" i="3"/>
  <c r="E463" i="4" l="1"/>
  <c r="I463" i="4" s="1"/>
  <c r="L464" i="2" s="1"/>
  <c r="E419" i="4"/>
  <c r="I419" i="4" s="1"/>
  <c r="L420" i="2" s="1"/>
  <c r="F306" i="4"/>
  <c r="J306" i="4" s="1"/>
  <c r="M307" i="2" s="1"/>
  <c r="E170" i="4"/>
  <c r="I170" i="4" s="1"/>
  <c r="L171" i="2" s="1"/>
  <c r="D170" i="4"/>
  <c r="H170" i="4" s="1"/>
  <c r="K171" i="2" s="1"/>
  <c r="J11" i="3"/>
  <c r="H11" i="3"/>
  <c r="F11" i="3"/>
  <c r="I11" i="3"/>
  <c r="G419" i="4"/>
  <c r="D306" i="4"/>
  <c r="H306" i="4" s="1"/>
  <c r="K307" i="2" s="1"/>
  <c r="J12" i="3"/>
  <c r="I12" i="3"/>
  <c r="H12" i="3"/>
  <c r="K12" i="3"/>
  <c r="D13" i="3"/>
  <c r="F12" i="3" l="1"/>
  <c r="H13" i="3"/>
  <c r="J13" i="3"/>
  <c r="K13" i="3"/>
  <c r="D14" i="3"/>
  <c r="F13" i="3" l="1"/>
  <c r="I13" i="3"/>
  <c r="H14" i="3"/>
  <c r="J14" i="3"/>
  <c r="I14" i="3"/>
  <c r="K14" i="3"/>
  <c r="D15" i="3"/>
  <c r="F14" i="3" l="1"/>
  <c r="I15" i="3"/>
  <c r="H15" i="3"/>
  <c r="J15" i="3"/>
  <c r="K15" i="3"/>
  <c r="D16" i="3"/>
  <c r="F15" i="3" l="1"/>
  <c r="J16" i="3"/>
  <c r="I16" i="3"/>
  <c r="H16" i="3"/>
  <c r="K16" i="3"/>
  <c r="D17" i="3"/>
  <c r="F16" i="3" l="1"/>
  <c r="H17" i="3"/>
  <c r="J17" i="3"/>
  <c r="K17" i="3"/>
  <c r="D18" i="3"/>
  <c r="F17" i="3" l="1"/>
  <c r="I17" i="3"/>
  <c r="H18" i="3"/>
  <c r="J18" i="3"/>
  <c r="I18" i="3"/>
  <c r="K18" i="3"/>
  <c r="D19" i="3"/>
  <c r="F18" i="3" l="1"/>
  <c r="I19" i="3"/>
  <c r="H19" i="3"/>
  <c r="J19" i="3"/>
  <c r="K19" i="3"/>
  <c r="D20" i="3"/>
  <c r="F19" i="3" l="1"/>
  <c r="H20" i="3"/>
  <c r="J20" i="3"/>
  <c r="I20" i="3"/>
  <c r="K20" i="3"/>
  <c r="D21" i="3"/>
  <c r="F20" i="3" l="1"/>
  <c r="I21" i="3"/>
  <c r="H21" i="3"/>
  <c r="J21" i="3"/>
  <c r="K21" i="3"/>
  <c r="D22" i="3"/>
  <c r="F21" i="3" l="1"/>
  <c r="J22" i="3"/>
  <c r="I22" i="3"/>
  <c r="K22" i="3"/>
  <c r="D23" i="3"/>
  <c r="F22" i="3" l="1"/>
  <c r="H22" i="3"/>
  <c r="H23" i="3"/>
  <c r="J23" i="3"/>
  <c r="K23" i="3"/>
  <c r="D24" i="3"/>
  <c r="F23" i="3" l="1"/>
  <c r="I23" i="3"/>
  <c r="H24" i="3"/>
  <c r="J24" i="3"/>
  <c r="I24" i="3"/>
  <c r="K24" i="3"/>
  <c r="D25" i="3"/>
  <c r="F24" i="3" l="1"/>
  <c r="I25" i="3"/>
  <c r="H25" i="3"/>
  <c r="J25" i="3"/>
  <c r="K25" i="3"/>
  <c r="D26" i="3"/>
  <c r="F25" i="3" l="1"/>
  <c r="J26" i="3"/>
  <c r="I26" i="3"/>
  <c r="K26" i="3"/>
  <c r="D27" i="3"/>
  <c r="F26" i="3" l="1"/>
  <c r="H26" i="3"/>
  <c r="H27" i="3"/>
  <c r="J27" i="3"/>
  <c r="K27" i="3"/>
  <c r="D28" i="3"/>
  <c r="F27" i="3" l="1"/>
  <c r="I27" i="3"/>
  <c r="H28" i="3"/>
  <c r="J28" i="3"/>
  <c r="I28" i="3"/>
  <c r="K28" i="3"/>
  <c r="D29" i="3"/>
  <c r="F28" i="3" l="1"/>
  <c r="H29" i="3"/>
  <c r="J29" i="3"/>
  <c r="K29" i="3"/>
  <c r="D30" i="3"/>
  <c r="F29" i="3" l="1"/>
  <c r="I30" i="3"/>
  <c r="I29" i="3"/>
  <c r="H30" i="3"/>
  <c r="J30" i="3"/>
  <c r="K30" i="3"/>
  <c r="D31" i="3"/>
  <c r="F30" i="3" l="1"/>
  <c r="I31" i="3"/>
  <c r="H31" i="3"/>
  <c r="J31" i="3"/>
  <c r="K31" i="3"/>
  <c r="D32" i="3"/>
  <c r="F31" i="3" l="1"/>
  <c r="H32" i="3"/>
  <c r="J32" i="3"/>
  <c r="I32" i="3"/>
  <c r="K32" i="3"/>
  <c r="D33" i="3"/>
  <c r="F32" i="3" l="1"/>
  <c r="I33" i="3"/>
  <c r="H33" i="3"/>
  <c r="J33" i="3"/>
  <c r="K33" i="3"/>
  <c r="D34" i="3"/>
  <c r="F33" i="3" l="1"/>
  <c r="H34" i="3"/>
  <c r="J34" i="3"/>
  <c r="I34" i="3"/>
  <c r="K34" i="3"/>
  <c r="D35" i="3"/>
  <c r="F34" i="3" l="1"/>
  <c r="H35" i="3"/>
  <c r="J35" i="3"/>
  <c r="K35" i="3"/>
  <c r="D36" i="3"/>
  <c r="F35" i="3" l="1"/>
  <c r="I35" i="3"/>
  <c r="J36" i="3"/>
  <c r="I36" i="3"/>
  <c r="K36" i="3"/>
  <c r="D37" i="3"/>
  <c r="F36" i="3" l="1"/>
  <c r="H36" i="3"/>
  <c r="I37" i="3"/>
  <c r="H37" i="3"/>
  <c r="J37" i="3"/>
  <c r="K37" i="3"/>
  <c r="D38" i="3"/>
  <c r="F37" i="3" l="1"/>
  <c r="H38" i="3"/>
  <c r="J38" i="3"/>
  <c r="I38" i="3"/>
  <c r="K38" i="3"/>
  <c r="D39" i="3"/>
  <c r="F38" i="3" l="1"/>
  <c r="I39" i="3"/>
  <c r="H39" i="3"/>
  <c r="J39" i="3"/>
  <c r="K39" i="3"/>
  <c r="D40" i="3"/>
  <c r="F39" i="3" l="1"/>
  <c r="H40" i="3"/>
  <c r="J40" i="3"/>
  <c r="F40" i="3"/>
  <c r="K40" i="3"/>
  <c r="D41" i="3"/>
  <c r="I40" i="3" l="1"/>
  <c r="I41" i="3"/>
  <c r="H41" i="3"/>
  <c r="J41" i="3"/>
  <c r="K41" i="3"/>
  <c r="D42" i="3"/>
  <c r="F41" i="3" l="1"/>
  <c r="H42" i="3"/>
  <c r="J42" i="3"/>
  <c r="I42" i="3"/>
  <c r="K42" i="3"/>
  <c r="D43" i="3"/>
  <c r="F42" i="3" l="1"/>
  <c r="H43" i="3"/>
  <c r="J43" i="3"/>
  <c r="K43" i="3"/>
  <c r="D44" i="3"/>
  <c r="F43" i="3" l="1"/>
  <c r="I43" i="3"/>
  <c r="H44" i="3"/>
  <c r="J44" i="3"/>
  <c r="I44" i="3"/>
  <c r="K44" i="3"/>
  <c r="D45" i="3"/>
  <c r="F44" i="3" l="1"/>
  <c r="H45" i="3"/>
  <c r="J45" i="3"/>
  <c r="K45" i="3"/>
  <c r="D46" i="3"/>
  <c r="F45" i="3" l="1"/>
  <c r="I45" i="3"/>
  <c r="J46" i="3"/>
  <c r="I46" i="3"/>
  <c r="K46" i="3"/>
  <c r="D47" i="3"/>
  <c r="F46" i="3" l="1"/>
  <c r="H46" i="3"/>
  <c r="H47" i="3"/>
  <c r="J47" i="3"/>
  <c r="K47" i="3"/>
  <c r="D48" i="3"/>
  <c r="F47" i="3" l="1"/>
  <c r="H48" i="3"/>
  <c r="J48" i="3"/>
  <c r="I48" i="3"/>
  <c r="I47" i="3"/>
  <c r="K48" i="3"/>
  <c r="D49" i="3"/>
  <c r="F48" i="3" l="1"/>
  <c r="H49" i="3"/>
  <c r="J49" i="3"/>
  <c r="K49" i="3"/>
  <c r="D50" i="3"/>
  <c r="F49" i="3" l="1"/>
  <c r="I49" i="3"/>
  <c r="H50" i="3"/>
  <c r="J50" i="3"/>
  <c r="I50" i="3"/>
  <c r="K50" i="3"/>
  <c r="D51" i="3"/>
  <c r="F50" i="3" l="1"/>
  <c r="H51" i="3"/>
  <c r="J51" i="3"/>
  <c r="K51" i="3"/>
  <c r="D52" i="3"/>
  <c r="F51" i="3" l="1"/>
  <c r="I52" i="3"/>
  <c r="I51" i="3"/>
  <c r="H52" i="3"/>
  <c r="K52" i="3"/>
  <c r="D53" i="3"/>
  <c r="F52" i="3" l="1"/>
  <c r="J52" i="3"/>
  <c r="I53" i="3"/>
  <c r="H53" i="3"/>
  <c r="J53" i="3"/>
  <c r="K53" i="3"/>
  <c r="D54" i="3"/>
  <c r="F53" i="3" l="1"/>
  <c r="J54" i="3"/>
  <c r="I54" i="3"/>
  <c r="K54" i="3"/>
  <c r="D55" i="3"/>
  <c r="F54" i="3" l="1"/>
  <c r="H54" i="3"/>
  <c r="H55" i="3"/>
  <c r="J55" i="3"/>
  <c r="K55" i="3"/>
  <c r="D56" i="3"/>
  <c r="F55" i="3" l="1"/>
  <c r="H56" i="3"/>
  <c r="I56" i="3"/>
  <c r="I55" i="3"/>
  <c r="K56" i="3"/>
  <c r="D57" i="3"/>
  <c r="F56" i="3" l="1"/>
  <c r="J56" i="3"/>
  <c r="H57" i="3"/>
  <c r="J57" i="3"/>
  <c r="K57" i="3"/>
  <c r="D58" i="3"/>
  <c r="F57" i="3" l="1"/>
  <c r="I58" i="3"/>
  <c r="I57" i="3"/>
  <c r="H58" i="3"/>
  <c r="K58" i="3"/>
  <c r="D59" i="3"/>
  <c r="F58" i="3" l="1"/>
  <c r="J58" i="3"/>
  <c r="I59" i="3"/>
  <c r="H59" i="3"/>
  <c r="J59" i="3"/>
  <c r="K59" i="3"/>
  <c r="D60" i="3"/>
  <c r="F59" i="3" l="1"/>
  <c r="H60" i="3"/>
  <c r="J60" i="3"/>
  <c r="I60" i="3"/>
  <c r="K60" i="3"/>
  <c r="D61" i="3"/>
  <c r="F60" i="3" l="1"/>
  <c r="H61" i="3"/>
  <c r="J61" i="3"/>
  <c r="K61" i="3"/>
  <c r="D62" i="3"/>
  <c r="F61" i="3" l="1"/>
  <c r="H62" i="3"/>
  <c r="I62" i="3"/>
  <c r="I61" i="3"/>
  <c r="K62" i="3"/>
  <c r="D63" i="3"/>
  <c r="F62" i="3" l="1"/>
  <c r="J62" i="3"/>
  <c r="H63" i="3"/>
  <c r="J63" i="3"/>
  <c r="K63" i="3"/>
  <c r="D64" i="3"/>
  <c r="F63" i="3" l="1"/>
  <c r="I63" i="3"/>
  <c r="J64" i="3"/>
  <c r="I64" i="3"/>
  <c r="K64" i="3"/>
  <c r="D65" i="3"/>
  <c r="F64" i="3" l="1"/>
  <c r="H64" i="3"/>
  <c r="H65" i="3"/>
  <c r="J65" i="3"/>
  <c r="I65" i="3"/>
  <c r="K65" i="3"/>
  <c r="D66" i="3"/>
  <c r="F65" i="3" l="1"/>
  <c r="J66" i="3"/>
  <c r="I66" i="3"/>
  <c r="K66" i="3"/>
  <c r="D67" i="3"/>
  <c r="F66" i="3" l="1"/>
  <c r="H66" i="3"/>
  <c r="I67" i="3"/>
  <c r="H67" i="3"/>
  <c r="J67" i="3"/>
  <c r="K67" i="3"/>
  <c r="D68" i="3"/>
  <c r="F67" i="3" l="1"/>
  <c r="J68" i="3"/>
  <c r="I68" i="3"/>
  <c r="K68" i="3"/>
  <c r="D69" i="3"/>
  <c r="F68" i="3" l="1"/>
  <c r="H68" i="3"/>
  <c r="I69" i="3"/>
  <c r="H69" i="3"/>
  <c r="J69" i="3"/>
  <c r="K69" i="3"/>
  <c r="D70" i="3"/>
  <c r="F69" i="3" l="1"/>
  <c r="H70" i="3"/>
  <c r="J70" i="3"/>
  <c r="I70" i="3"/>
  <c r="K70" i="3"/>
  <c r="D71" i="3"/>
  <c r="F70" i="3" l="1"/>
  <c r="I71" i="3"/>
  <c r="H71" i="3"/>
  <c r="J71" i="3"/>
  <c r="K71" i="3"/>
  <c r="D72" i="3"/>
  <c r="F71" i="3" l="1"/>
  <c r="J72" i="3"/>
  <c r="I72" i="3"/>
  <c r="K72" i="3"/>
  <c r="D73" i="3"/>
  <c r="F72" i="3" l="1"/>
  <c r="H72" i="3"/>
  <c r="H73" i="3"/>
  <c r="J73" i="3"/>
  <c r="K73" i="3"/>
  <c r="D74" i="3"/>
  <c r="F73" i="3" l="1"/>
  <c r="I74" i="3"/>
  <c r="I73" i="3"/>
  <c r="H74" i="3"/>
  <c r="J74" i="3"/>
  <c r="K74" i="3"/>
  <c r="D75" i="3"/>
  <c r="F74" i="3" l="1"/>
  <c r="H75" i="3"/>
  <c r="J75" i="3"/>
  <c r="K75" i="3"/>
  <c r="D76" i="3"/>
  <c r="F75" i="3" l="1"/>
  <c r="I75" i="3"/>
  <c r="J76" i="3"/>
  <c r="I76" i="3"/>
  <c r="K76" i="3"/>
  <c r="D77" i="3"/>
  <c r="F76" i="3" l="1"/>
  <c r="H76" i="3"/>
  <c r="I77" i="3"/>
  <c r="H77" i="3"/>
  <c r="J77" i="3"/>
  <c r="K77" i="3"/>
  <c r="D78" i="3"/>
  <c r="F77" i="3" l="1"/>
  <c r="H78" i="3"/>
  <c r="J78" i="3"/>
  <c r="I78" i="3"/>
  <c r="K78" i="3"/>
  <c r="D79" i="3"/>
  <c r="F78" i="3" l="1"/>
  <c r="H79" i="3"/>
  <c r="J79" i="3"/>
  <c r="K79" i="3"/>
  <c r="D80" i="3"/>
  <c r="F79" i="3" l="1"/>
  <c r="I79" i="3"/>
  <c r="H80" i="3"/>
  <c r="J80" i="3"/>
  <c r="I80" i="3"/>
  <c r="K80" i="3"/>
  <c r="D81" i="3"/>
  <c r="F80" i="3" l="1"/>
  <c r="H81" i="3"/>
  <c r="J81" i="3"/>
  <c r="K81" i="3"/>
  <c r="D82" i="3"/>
  <c r="F81" i="3" l="1"/>
  <c r="J82" i="3"/>
  <c r="I82" i="3"/>
  <c r="I81" i="3"/>
  <c r="H82" i="3"/>
  <c r="K82" i="3"/>
  <c r="D83" i="3"/>
  <c r="F82" i="3" l="1"/>
  <c r="H83" i="3"/>
  <c r="J83" i="3"/>
  <c r="K83" i="3"/>
  <c r="D84" i="3"/>
  <c r="F83" i="3" l="1"/>
  <c r="I83" i="3"/>
  <c r="H84" i="3"/>
  <c r="J84" i="3"/>
  <c r="I84" i="3"/>
  <c r="K84" i="3"/>
  <c r="D85" i="3"/>
  <c r="F84" i="3" l="1"/>
  <c r="H85" i="3"/>
  <c r="J85" i="3"/>
  <c r="K85" i="3"/>
  <c r="D86" i="3"/>
  <c r="F85" i="3" l="1"/>
  <c r="J86" i="3"/>
  <c r="I86" i="3"/>
  <c r="I85" i="3"/>
  <c r="H86" i="3"/>
  <c r="K86" i="3"/>
  <c r="D87" i="3"/>
  <c r="F86" i="3" l="1"/>
  <c r="H87" i="3"/>
  <c r="J87" i="3"/>
  <c r="K87" i="3"/>
  <c r="D88" i="3"/>
  <c r="F87" i="3" l="1"/>
  <c r="H88" i="3"/>
  <c r="I88" i="3"/>
  <c r="I87" i="3"/>
  <c r="K88" i="3"/>
  <c r="D89" i="3"/>
  <c r="F88" i="3" l="1"/>
  <c r="J88" i="3"/>
  <c r="H89" i="3"/>
  <c r="J89" i="3"/>
  <c r="K89" i="3"/>
  <c r="D90" i="3"/>
  <c r="F89" i="3" l="1"/>
  <c r="H90" i="3"/>
  <c r="I90" i="3"/>
  <c r="I89" i="3"/>
  <c r="K90" i="3"/>
  <c r="D91" i="3"/>
  <c r="F90" i="3" l="1"/>
  <c r="J90" i="3"/>
  <c r="H91" i="3"/>
  <c r="J91" i="3"/>
  <c r="K91" i="3"/>
  <c r="D92" i="3"/>
  <c r="F91" i="3" l="1"/>
  <c r="I91" i="3"/>
  <c r="J92" i="3"/>
  <c r="I92" i="3"/>
  <c r="K92" i="3"/>
  <c r="D93" i="3"/>
  <c r="F92" i="3" l="1"/>
  <c r="H92" i="3"/>
  <c r="H93" i="3"/>
  <c r="J93" i="3"/>
  <c r="K93" i="3"/>
  <c r="D94" i="3"/>
  <c r="F93" i="3" l="1"/>
  <c r="H94" i="3"/>
  <c r="I94" i="3"/>
  <c r="I93" i="3"/>
  <c r="J94" i="3"/>
  <c r="K94" i="3"/>
  <c r="D95" i="3"/>
  <c r="F94" i="3" l="1"/>
  <c r="H95" i="3"/>
  <c r="J95" i="3"/>
  <c r="K95" i="3"/>
  <c r="D96" i="3"/>
  <c r="F95" i="3" l="1"/>
  <c r="I95" i="3"/>
  <c r="J96" i="3"/>
  <c r="I96" i="3"/>
  <c r="K96" i="3"/>
  <c r="D97" i="3"/>
  <c r="F96" i="3" l="1"/>
  <c r="H96" i="3"/>
  <c r="H97" i="3"/>
  <c r="J97" i="3"/>
  <c r="I97" i="3"/>
  <c r="K97" i="3"/>
  <c r="D98" i="3"/>
  <c r="F97" i="3" l="1"/>
  <c r="I98" i="3"/>
  <c r="J98" i="3"/>
  <c r="K98" i="3"/>
  <c r="D99" i="3"/>
  <c r="F98" i="3" l="1"/>
  <c r="H98" i="3"/>
  <c r="H99" i="3"/>
  <c r="I99" i="3"/>
  <c r="J99" i="3"/>
  <c r="K99" i="3"/>
  <c r="D100" i="3"/>
  <c r="F99" i="3" l="1"/>
  <c r="J100" i="3"/>
  <c r="I100" i="3"/>
  <c r="K100" i="3"/>
  <c r="D101" i="3"/>
  <c r="F100" i="3" l="1"/>
  <c r="H100" i="3"/>
  <c r="H101" i="3"/>
  <c r="I101" i="3"/>
  <c r="J101" i="3"/>
  <c r="K101" i="3"/>
  <c r="D102" i="3"/>
  <c r="F101" i="3" l="1"/>
  <c r="J102" i="3"/>
  <c r="I102" i="3"/>
  <c r="K102" i="3"/>
  <c r="D103" i="3"/>
  <c r="F102" i="3" l="1"/>
  <c r="H102" i="3"/>
  <c r="H103" i="3"/>
  <c r="I103" i="3"/>
  <c r="J103" i="3"/>
  <c r="K103" i="3"/>
  <c r="D104" i="3"/>
  <c r="F103" i="3" l="1"/>
  <c r="J104" i="3"/>
  <c r="I104" i="3"/>
  <c r="K104" i="3"/>
  <c r="D105" i="3"/>
  <c r="F104" i="3" l="1"/>
  <c r="H104" i="3"/>
  <c r="H105" i="3"/>
  <c r="J105" i="3"/>
  <c r="K105" i="3"/>
  <c r="D106" i="3"/>
  <c r="F105" i="3" l="1"/>
  <c r="I105" i="3"/>
  <c r="H106" i="3"/>
  <c r="J106" i="3"/>
  <c r="I106" i="3"/>
  <c r="K106" i="3"/>
  <c r="D107" i="3"/>
  <c r="F107" i="3" l="1"/>
  <c r="F106" i="3"/>
  <c r="H107" i="3"/>
  <c r="J107" i="3"/>
  <c r="K107" i="3"/>
  <c r="D108" i="3"/>
  <c r="I107" i="3" l="1"/>
  <c r="H108" i="3"/>
  <c r="J108" i="3"/>
  <c r="I108" i="3"/>
  <c r="K108" i="3"/>
  <c r="D109" i="3"/>
  <c r="F108" i="3" l="1"/>
  <c r="I109" i="3"/>
  <c r="H109" i="3"/>
  <c r="F109" i="3"/>
  <c r="J109" i="3"/>
  <c r="K109" i="3"/>
  <c r="D110" i="3"/>
  <c r="H110" i="3" l="1"/>
  <c r="J110" i="3"/>
  <c r="I110" i="3"/>
  <c r="K110" i="3"/>
  <c r="D111" i="3"/>
  <c r="F110" i="3" l="1"/>
  <c r="H111" i="3"/>
  <c r="J111" i="3"/>
  <c r="I111" i="3"/>
  <c r="K111" i="3"/>
  <c r="D112" i="3"/>
  <c r="F111" i="3" l="1"/>
  <c r="H112" i="3"/>
  <c r="J112" i="3"/>
  <c r="I112" i="3"/>
  <c r="K112" i="3"/>
  <c r="D113" i="3"/>
  <c r="F112" i="3" l="1"/>
  <c r="H113" i="3"/>
  <c r="I113" i="3"/>
  <c r="J113" i="3"/>
  <c r="K113" i="3"/>
  <c r="D114" i="3"/>
  <c r="F113" i="3" l="1"/>
  <c r="I114" i="3"/>
  <c r="J114" i="3"/>
  <c r="K114" i="3"/>
  <c r="D115" i="3"/>
  <c r="F114" i="3" l="1"/>
  <c r="H114" i="3"/>
  <c r="H115" i="3"/>
  <c r="J115" i="3"/>
  <c r="K115" i="3"/>
  <c r="D116" i="3"/>
  <c r="F115" i="3" l="1"/>
  <c r="I115" i="3"/>
  <c r="I116" i="3"/>
  <c r="J116" i="3"/>
  <c r="K116" i="3"/>
  <c r="D117" i="3"/>
  <c r="F116" i="3" l="1"/>
  <c r="H116" i="3"/>
  <c r="H117" i="3"/>
  <c r="J117" i="3"/>
  <c r="K117" i="3"/>
  <c r="D118" i="3"/>
  <c r="F117" i="3" l="1"/>
  <c r="I117" i="3"/>
  <c r="J118" i="3"/>
  <c r="F118" i="3"/>
  <c r="H118" i="3"/>
  <c r="I118" i="3"/>
  <c r="K118" i="3"/>
  <c r="D119" i="3"/>
  <c r="H119" i="3" l="1"/>
  <c r="J119" i="3"/>
  <c r="K119" i="3"/>
  <c r="D120" i="3"/>
  <c r="F119" i="3" l="1"/>
  <c r="I119" i="3"/>
  <c r="H120" i="3"/>
  <c r="J120" i="3"/>
  <c r="K120" i="3"/>
  <c r="D121" i="3"/>
  <c r="F120" i="3" l="1"/>
  <c r="I121" i="3"/>
  <c r="I120" i="3"/>
  <c r="H121" i="3"/>
  <c r="K121" i="3"/>
  <c r="D122" i="3"/>
  <c r="F121" i="3" l="1"/>
  <c r="J121" i="3"/>
  <c r="H122" i="3"/>
  <c r="J122" i="3"/>
  <c r="K122" i="3"/>
  <c r="D123" i="3"/>
  <c r="F122" i="3" l="1"/>
  <c r="I122" i="3"/>
  <c r="H123" i="3"/>
  <c r="J123" i="3"/>
  <c r="I123" i="3"/>
  <c r="K123" i="3"/>
  <c r="D124" i="3"/>
  <c r="F123" i="3" l="1"/>
  <c r="H124" i="3"/>
  <c r="J124" i="3"/>
  <c r="K124" i="3"/>
  <c r="D125" i="3"/>
  <c r="F124" i="3" l="1"/>
  <c r="I124" i="3"/>
  <c r="J125" i="3"/>
  <c r="I125" i="3"/>
  <c r="K125" i="3"/>
  <c r="D126" i="3"/>
  <c r="F125" i="3" l="1"/>
  <c r="H125" i="3"/>
  <c r="I126" i="3"/>
  <c r="H126" i="3"/>
  <c r="J126" i="3"/>
  <c r="K126" i="3"/>
  <c r="D127" i="3"/>
  <c r="F126" i="3" l="1"/>
  <c r="J127" i="3"/>
  <c r="I127" i="3"/>
  <c r="K127" i="3"/>
  <c r="D128" i="3"/>
  <c r="F127" i="3" l="1"/>
  <c r="H127" i="3"/>
  <c r="H128" i="3"/>
  <c r="J128" i="3"/>
  <c r="K128" i="3"/>
  <c r="D129" i="3"/>
  <c r="F128" i="3" l="1"/>
  <c r="I129" i="3"/>
  <c r="I128" i="3"/>
  <c r="H129" i="3"/>
  <c r="J129" i="3"/>
  <c r="K129" i="3"/>
  <c r="D130" i="3"/>
  <c r="F129" i="3" l="1"/>
  <c r="H130" i="3"/>
  <c r="J130" i="3"/>
  <c r="K130" i="3"/>
  <c r="D131" i="3"/>
  <c r="F130" i="3" l="1"/>
  <c r="I130" i="3"/>
  <c r="H131" i="3"/>
  <c r="J131" i="3"/>
  <c r="I131" i="3"/>
  <c r="K131" i="3"/>
  <c r="D132" i="3"/>
  <c r="F131" i="3" l="1"/>
  <c r="I132" i="3"/>
  <c r="H132" i="3"/>
  <c r="J132" i="3"/>
  <c r="K132" i="3"/>
  <c r="D133" i="3"/>
  <c r="F132" i="3" l="1"/>
  <c r="I133" i="3"/>
  <c r="J133" i="3"/>
  <c r="K133" i="3"/>
  <c r="D134" i="3"/>
  <c r="F133" i="3" l="1"/>
  <c r="H133" i="3"/>
  <c r="H134" i="3"/>
  <c r="J134" i="3"/>
  <c r="K134" i="3"/>
  <c r="D135" i="3"/>
  <c r="F134" i="3" l="1"/>
  <c r="I134" i="3"/>
  <c r="H135" i="3"/>
  <c r="J135" i="3"/>
  <c r="I135" i="3"/>
  <c r="K135" i="3"/>
  <c r="D136" i="3"/>
  <c r="F135" i="3" l="1"/>
  <c r="H136" i="3"/>
  <c r="J136" i="3"/>
  <c r="I136" i="3"/>
  <c r="K136" i="3"/>
  <c r="D137" i="3"/>
  <c r="F136" i="3" l="1"/>
  <c r="H137" i="3"/>
  <c r="J137" i="3"/>
  <c r="I137" i="3"/>
  <c r="K137" i="3"/>
  <c r="D138" i="3"/>
  <c r="F137" i="3" l="1"/>
  <c r="I138" i="3"/>
  <c r="H138" i="3"/>
  <c r="J138" i="3"/>
  <c r="K138" i="3"/>
  <c r="D139" i="3"/>
  <c r="F138" i="3" l="1"/>
  <c r="H139" i="3"/>
  <c r="J139" i="3"/>
  <c r="I139" i="3"/>
  <c r="K139" i="3"/>
  <c r="D140" i="3"/>
  <c r="F139" i="3" l="1"/>
  <c r="H140" i="3"/>
  <c r="J140" i="3"/>
  <c r="K140" i="3"/>
  <c r="D141" i="3"/>
  <c r="F140" i="3" l="1"/>
  <c r="I141" i="3"/>
  <c r="I140" i="3"/>
  <c r="H141" i="3"/>
  <c r="K141" i="3"/>
  <c r="D142" i="3"/>
  <c r="F141" i="3" l="1"/>
  <c r="J141" i="3"/>
  <c r="H142" i="3"/>
  <c r="J142" i="3"/>
  <c r="K142" i="3"/>
  <c r="D143" i="3"/>
  <c r="F142" i="3" l="1"/>
  <c r="I142" i="3"/>
  <c r="F143" i="3"/>
  <c r="J143" i="3"/>
  <c r="H143" i="3"/>
  <c r="I143" i="3"/>
  <c r="K143" i="3"/>
  <c r="D144" i="3"/>
  <c r="H144" i="3" l="1"/>
  <c r="J144" i="3"/>
  <c r="K144" i="3"/>
  <c r="D145" i="3"/>
  <c r="F144" i="3" l="1"/>
  <c r="I144" i="3"/>
  <c r="J145" i="3"/>
  <c r="I145" i="3"/>
  <c r="H145" i="3"/>
  <c r="K145" i="3"/>
  <c r="D146" i="3"/>
  <c r="F145" i="3" l="1"/>
  <c r="H146" i="3"/>
  <c r="J146" i="3"/>
  <c r="K146" i="3"/>
  <c r="D147" i="3"/>
  <c r="H147" i="3" l="1"/>
  <c r="F146" i="3"/>
  <c r="I146" i="3"/>
  <c r="J147" i="3"/>
  <c r="I147" i="3"/>
  <c r="K147" i="3"/>
  <c r="D148" i="3"/>
  <c r="F147" i="3" l="1"/>
  <c r="F148" i="3"/>
  <c r="H148" i="3"/>
  <c r="J148" i="3"/>
  <c r="K148" i="3"/>
  <c r="D149" i="3"/>
  <c r="I148" i="3" l="1"/>
  <c r="H149" i="3"/>
  <c r="J149" i="3"/>
  <c r="I149" i="3"/>
  <c r="K149" i="3"/>
  <c r="D150" i="3"/>
  <c r="F149" i="3" l="1"/>
  <c r="H150" i="3"/>
  <c r="J150" i="3"/>
  <c r="K150" i="3"/>
  <c r="D151" i="3"/>
  <c r="F150" i="3" l="1"/>
  <c r="I151" i="3"/>
  <c r="I150" i="3"/>
  <c r="H151" i="3"/>
  <c r="K151" i="3"/>
  <c r="D152" i="3"/>
  <c r="F151" i="3" l="1"/>
  <c r="J151" i="3"/>
  <c r="H152" i="3"/>
  <c r="J152" i="3"/>
  <c r="K152" i="3"/>
  <c r="D153" i="3"/>
  <c r="F152" i="3" l="1"/>
  <c r="I152" i="3"/>
  <c r="J153" i="3"/>
  <c r="I153" i="3"/>
  <c r="H153" i="3"/>
  <c r="K153" i="3"/>
  <c r="D154" i="3"/>
  <c r="F153" i="3" l="1"/>
  <c r="H154" i="3"/>
  <c r="J154" i="3"/>
  <c r="I154" i="3"/>
  <c r="K154" i="3"/>
  <c r="D155" i="3"/>
  <c r="F154" i="3" l="1"/>
  <c r="H155" i="3"/>
  <c r="J155" i="3"/>
  <c r="I155" i="3"/>
  <c r="K155" i="3"/>
  <c r="D156" i="3"/>
  <c r="F155" i="3" l="1"/>
  <c r="H156" i="3"/>
  <c r="J156" i="3"/>
  <c r="I156" i="3"/>
  <c r="K156" i="3"/>
  <c r="D157" i="3"/>
  <c r="F156" i="3" l="1"/>
  <c r="J157" i="3"/>
  <c r="I157" i="3"/>
  <c r="K157" i="3"/>
  <c r="D158" i="3"/>
  <c r="F157" i="3" l="1"/>
  <c r="H157" i="3"/>
  <c r="H158" i="3"/>
  <c r="J158" i="3"/>
  <c r="K158" i="3"/>
  <c r="D159" i="3"/>
  <c r="F158" i="3" l="1"/>
  <c r="H159" i="3"/>
  <c r="I159" i="3"/>
  <c r="I158" i="3"/>
  <c r="K159" i="3"/>
  <c r="D160" i="3"/>
  <c r="F159" i="3" l="1"/>
  <c r="J159" i="3"/>
  <c r="H160" i="3"/>
  <c r="J160" i="3"/>
  <c r="K160" i="3"/>
  <c r="D161" i="3"/>
  <c r="F160" i="3" l="1"/>
  <c r="I160" i="3"/>
  <c r="J161" i="3"/>
  <c r="I161" i="3"/>
  <c r="H161" i="3"/>
  <c r="K161" i="3"/>
  <c r="D162" i="3"/>
  <c r="F161" i="3" l="1"/>
  <c r="I162" i="3"/>
  <c r="H162" i="3"/>
  <c r="J162" i="3"/>
  <c r="K162" i="3"/>
  <c r="D163" i="3"/>
  <c r="F162" i="3" l="1"/>
  <c r="H163" i="3"/>
  <c r="J163" i="3"/>
  <c r="I163" i="3"/>
  <c r="K163" i="3"/>
  <c r="D164" i="3"/>
  <c r="F163" i="3" l="1"/>
  <c r="I164" i="3"/>
  <c r="H164" i="3"/>
  <c r="J164" i="3"/>
  <c r="K164" i="3"/>
  <c r="D165" i="3"/>
  <c r="F164" i="3" l="1"/>
  <c r="H165" i="3"/>
  <c r="J165" i="3"/>
  <c r="I165" i="3"/>
  <c r="K165" i="3"/>
  <c r="D166" i="3"/>
  <c r="F165" i="3" l="1"/>
  <c r="I166" i="3"/>
  <c r="H166" i="3"/>
  <c r="J166" i="3"/>
  <c r="K166" i="3"/>
  <c r="D167" i="3"/>
  <c r="I167" i="3" l="1"/>
  <c r="F166" i="3"/>
  <c r="J167" i="3"/>
  <c r="K167" i="3"/>
  <c r="D168" i="3"/>
  <c r="F167" i="3" l="1"/>
  <c r="H167" i="3"/>
  <c r="H168" i="3"/>
  <c r="J168" i="3"/>
  <c r="K168" i="3"/>
  <c r="D169" i="3"/>
  <c r="F168" i="3" l="1"/>
  <c r="I169" i="3"/>
  <c r="I168" i="3"/>
  <c r="H169" i="3"/>
  <c r="J169" i="3"/>
  <c r="K169" i="3"/>
  <c r="D170" i="3"/>
  <c r="F169" i="3" l="1"/>
  <c r="H170" i="3"/>
  <c r="J170" i="3"/>
  <c r="K170" i="3"/>
  <c r="D171" i="3"/>
  <c r="F170" i="3" l="1"/>
  <c r="I170" i="3"/>
  <c r="J171" i="3"/>
  <c r="I171" i="3"/>
  <c r="K171" i="3"/>
  <c r="D172" i="3"/>
  <c r="F171" i="3" l="1"/>
  <c r="H171" i="3"/>
  <c r="H172" i="3"/>
  <c r="J172" i="3"/>
  <c r="K172" i="3"/>
  <c r="D173" i="3"/>
  <c r="I173" i="3" l="1"/>
  <c r="F172" i="3"/>
  <c r="H173" i="3"/>
  <c r="I172" i="3"/>
  <c r="J173" i="3"/>
  <c r="K173" i="3"/>
  <c r="D174" i="3"/>
  <c r="I174" i="3" l="1"/>
  <c r="F173" i="3"/>
  <c r="H174" i="3"/>
  <c r="J174" i="3"/>
  <c r="K174" i="3"/>
  <c r="D175" i="3"/>
  <c r="F174" i="3" l="1"/>
  <c r="J175" i="3"/>
  <c r="I175" i="3"/>
  <c r="H175" i="3"/>
  <c r="K175" i="3"/>
  <c r="D176" i="3"/>
  <c r="F175" i="3" l="1"/>
  <c r="H176" i="3"/>
  <c r="J176" i="3"/>
  <c r="K176" i="3"/>
  <c r="D177" i="3"/>
  <c r="H177" i="3" l="1"/>
  <c r="F176" i="3"/>
  <c r="I177" i="3"/>
  <c r="I176" i="3"/>
  <c r="J177" i="3"/>
  <c r="K177" i="3"/>
  <c r="D178" i="3"/>
  <c r="F177" i="3" l="1"/>
  <c r="I178" i="3"/>
  <c r="H178" i="3"/>
  <c r="J178" i="3"/>
  <c r="K178" i="3"/>
  <c r="D179" i="3"/>
  <c r="I179" i="3" l="1"/>
  <c r="F178" i="3"/>
  <c r="J179" i="3"/>
  <c r="K179" i="3"/>
  <c r="D180" i="3"/>
  <c r="I180" i="3" l="1"/>
  <c r="F179" i="3"/>
  <c r="H179" i="3"/>
  <c r="H180" i="3"/>
  <c r="J180" i="3"/>
  <c r="K180" i="3"/>
  <c r="D181" i="3"/>
  <c r="F180" i="3" l="1"/>
  <c r="J181" i="3"/>
  <c r="I181" i="3"/>
  <c r="H181" i="3"/>
  <c r="K181" i="3"/>
  <c r="D182" i="3"/>
  <c r="F181" i="3" l="1"/>
  <c r="H182" i="3"/>
  <c r="J182" i="3"/>
  <c r="K182" i="3"/>
  <c r="D183" i="3"/>
  <c r="F182" i="3" l="1"/>
  <c r="I183" i="3"/>
  <c r="I182" i="3"/>
  <c r="H183" i="3"/>
  <c r="J183" i="3"/>
  <c r="K183" i="3"/>
  <c r="D184" i="3"/>
  <c r="F183" i="3" l="1"/>
  <c r="H184" i="3"/>
  <c r="J184" i="3"/>
  <c r="K184" i="3"/>
  <c r="D185" i="3"/>
  <c r="F184" i="3" l="1"/>
  <c r="I184" i="3"/>
  <c r="J185" i="3"/>
  <c r="I185" i="3"/>
  <c r="K185" i="3"/>
  <c r="D186" i="3"/>
  <c r="F185" i="3" l="1"/>
  <c r="H185" i="3"/>
  <c r="H186" i="3"/>
  <c r="J186" i="3"/>
  <c r="K186" i="3"/>
  <c r="D187" i="3"/>
  <c r="I187" i="3" l="1"/>
  <c r="F186" i="3"/>
  <c r="H187" i="3"/>
  <c r="I186" i="3"/>
  <c r="J187" i="3"/>
  <c r="K187" i="3"/>
  <c r="D188" i="3"/>
  <c r="F187" i="3" l="1"/>
  <c r="H188" i="3"/>
  <c r="J188" i="3"/>
  <c r="K188" i="3"/>
  <c r="D189" i="3"/>
  <c r="F188" i="3" l="1"/>
  <c r="I188" i="3"/>
  <c r="J189" i="3"/>
  <c r="I189" i="3"/>
  <c r="K189" i="3"/>
  <c r="D190" i="3"/>
  <c r="F189" i="3" l="1"/>
  <c r="H189" i="3"/>
  <c r="H190" i="3"/>
  <c r="J190" i="3"/>
  <c r="I190" i="3"/>
  <c r="K190" i="3"/>
  <c r="D191" i="3"/>
  <c r="F190" i="3" l="1"/>
  <c r="J191" i="3"/>
  <c r="I191" i="3"/>
  <c r="K191" i="3"/>
  <c r="D192" i="3"/>
  <c r="I192" i="3" l="1"/>
  <c r="F191" i="3"/>
  <c r="H191" i="3"/>
  <c r="H192" i="3"/>
  <c r="F192" i="3"/>
  <c r="J192" i="3"/>
  <c r="K192" i="3"/>
  <c r="D193" i="3"/>
  <c r="I193" i="3" l="1"/>
  <c r="J193" i="3"/>
  <c r="K193" i="3"/>
  <c r="D194" i="3"/>
  <c r="F193" i="3" l="1"/>
  <c r="H193" i="3"/>
  <c r="H194" i="3"/>
  <c r="I194" i="3"/>
  <c r="J194" i="3"/>
  <c r="K194" i="3"/>
  <c r="D195" i="3"/>
  <c r="I195" i="3" l="1"/>
  <c r="F194" i="3"/>
  <c r="J195" i="3"/>
  <c r="K195" i="3"/>
  <c r="D196" i="3"/>
  <c r="F195" i="3" l="1"/>
  <c r="H195" i="3"/>
  <c r="H196" i="3"/>
  <c r="I196" i="3"/>
  <c r="J196" i="3"/>
  <c r="K196" i="3"/>
  <c r="D197" i="3"/>
  <c r="F196" i="3" l="1"/>
  <c r="J197" i="3"/>
  <c r="I197" i="3"/>
  <c r="K197" i="3"/>
  <c r="D198" i="3"/>
  <c r="F197" i="3" l="1"/>
  <c r="H197" i="3"/>
  <c r="H198" i="3"/>
  <c r="I198" i="3"/>
  <c r="J198" i="3"/>
  <c r="K198" i="3"/>
  <c r="D199" i="3"/>
  <c r="F198" i="3" l="1"/>
  <c r="J199" i="3"/>
  <c r="I199" i="3"/>
  <c r="K199" i="3"/>
  <c r="D200" i="3"/>
  <c r="F199" i="3" l="1"/>
  <c r="H199" i="3"/>
  <c r="H200" i="3"/>
  <c r="J200" i="3"/>
  <c r="K200" i="3"/>
  <c r="D201" i="3"/>
  <c r="F200" i="3" l="1"/>
  <c r="I201" i="3"/>
  <c r="I200" i="3"/>
  <c r="H201" i="3"/>
  <c r="J201" i="3"/>
  <c r="K201" i="3"/>
  <c r="D202" i="3"/>
  <c r="F201" i="3" l="1"/>
  <c r="H202" i="3"/>
  <c r="J202" i="3"/>
  <c r="K202" i="3"/>
  <c r="D203" i="3"/>
  <c r="F202" i="3" l="1"/>
  <c r="I202" i="3"/>
  <c r="J203" i="3"/>
  <c r="I203" i="3"/>
  <c r="K203" i="3"/>
  <c r="D204" i="3"/>
  <c r="F203" i="3" l="1"/>
  <c r="H203" i="3"/>
  <c r="H204" i="3"/>
  <c r="J204" i="3"/>
  <c r="I204" i="3"/>
  <c r="K204" i="3"/>
  <c r="D205" i="3"/>
  <c r="F204" i="3" l="1"/>
  <c r="H205" i="3"/>
  <c r="J205" i="3"/>
  <c r="I205" i="3"/>
  <c r="K205" i="3"/>
  <c r="D206" i="3"/>
  <c r="F205" i="3" l="1"/>
  <c r="H206" i="3"/>
  <c r="J206" i="3"/>
  <c r="K206" i="3"/>
  <c r="D207" i="3"/>
  <c r="F206" i="3" l="1"/>
  <c r="I206" i="3"/>
  <c r="J207" i="3"/>
  <c r="I207" i="3"/>
  <c r="K207" i="3"/>
  <c r="D208" i="3"/>
  <c r="F207" i="3" l="1"/>
  <c r="H207" i="3"/>
  <c r="H208" i="3"/>
  <c r="J208" i="3"/>
  <c r="K208" i="3"/>
  <c r="D209" i="3"/>
  <c r="F208" i="3" l="1"/>
  <c r="I209" i="3"/>
  <c r="I208" i="3"/>
  <c r="H209" i="3"/>
  <c r="J209" i="3"/>
  <c r="K209" i="3"/>
  <c r="D210" i="3"/>
  <c r="F209" i="3" l="1"/>
  <c r="H210" i="3"/>
  <c r="J210" i="3"/>
  <c r="K210" i="3"/>
  <c r="D211" i="3"/>
  <c r="F210" i="3" l="1"/>
  <c r="I210" i="3"/>
  <c r="J211" i="3"/>
  <c r="I211" i="3"/>
  <c r="H211" i="3"/>
  <c r="K211" i="3"/>
  <c r="D212" i="3"/>
  <c r="F211" i="3" l="1"/>
  <c r="I212" i="3"/>
  <c r="H212" i="3"/>
  <c r="J212" i="3"/>
  <c r="K212" i="3"/>
  <c r="D213" i="3"/>
  <c r="F212" i="3" l="1"/>
  <c r="F213" i="3"/>
  <c r="J213" i="3"/>
  <c r="I213" i="3"/>
  <c r="H213" i="3"/>
  <c r="K213" i="3"/>
  <c r="D214" i="3"/>
  <c r="H214" i="3" l="1"/>
  <c r="J214" i="3"/>
  <c r="I214" i="3"/>
  <c r="K214" i="3"/>
  <c r="D215" i="3"/>
  <c r="F214" i="3" l="1"/>
  <c r="H215" i="3"/>
  <c r="J215" i="3"/>
  <c r="I215" i="3"/>
  <c r="K215" i="3"/>
  <c r="D216" i="3"/>
  <c r="F215" i="3" l="1"/>
  <c r="I216" i="3"/>
  <c r="H216" i="3"/>
  <c r="J216" i="3"/>
  <c r="K216" i="3"/>
  <c r="D217" i="3"/>
  <c r="F216" i="3" l="1"/>
  <c r="J217" i="3"/>
  <c r="I217" i="3"/>
  <c r="K217" i="3"/>
  <c r="D218" i="3"/>
  <c r="F217" i="3" l="1"/>
  <c r="H217" i="3"/>
  <c r="H218" i="3"/>
  <c r="J218" i="3"/>
  <c r="I218" i="3"/>
  <c r="K218" i="3"/>
  <c r="D219" i="3"/>
  <c r="F218" i="3" l="1"/>
  <c r="J219" i="3"/>
  <c r="F219" i="3"/>
  <c r="H219" i="3"/>
  <c r="K219" i="3"/>
  <c r="D220" i="3"/>
  <c r="I219" i="3" l="1"/>
  <c r="H220" i="3"/>
  <c r="F220" i="3"/>
  <c r="I220" i="3"/>
  <c r="J220" i="3"/>
  <c r="K220" i="3"/>
  <c r="D221" i="3"/>
  <c r="I221" i="3" l="1"/>
  <c r="J221" i="3"/>
  <c r="K221" i="3"/>
  <c r="D222" i="3"/>
  <c r="F221" i="3" l="1"/>
  <c r="H221" i="3"/>
  <c r="I222" i="3"/>
  <c r="H222" i="3"/>
  <c r="J222" i="3"/>
  <c r="K222" i="3"/>
  <c r="D223" i="3"/>
  <c r="F222" i="3" l="1"/>
  <c r="H223" i="3"/>
  <c r="J223" i="3"/>
  <c r="I223" i="3"/>
  <c r="K223" i="3"/>
  <c r="D224" i="3"/>
  <c r="F223" i="3" l="1"/>
  <c r="H224" i="3"/>
  <c r="J224" i="3"/>
  <c r="I224" i="3"/>
  <c r="K224" i="3"/>
  <c r="D225" i="3"/>
  <c r="F224" i="3" l="1"/>
  <c r="J225" i="3"/>
  <c r="I225" i="3"/>
  <c r="K225" i="3"/>
  <c r="D226" i="3"/>
  <c r="F225" i="3" l="1"/>
  <c r="H225" i="3"/>
  <c r="H226" i="3"/>
  <c r="J226" i="3"/>
  <c r="K226" i="3"/>
  <c r="D227" i="3"/>
  <c r="F226" i="3" l="1"/>
  <c r="I227" i="3"/>
  <c r="I226" i="3"/>
  <c r="H227" i="3"/>
  <c r="K227" i="3"/>
  <c r="D228" i="3"/>
  <c r="F227" i="3" l="1"/>
  <c r="J227" i="3"/>
  <c r="I228" i="3"/>
  <c r="H228" i="3"/>
  <c r="J228" i="3"/>
  <c r="K228" i="3"/>
  <c r="D229" i="3"/>
  <c r="F228" i="3" l="1"/>
  <c r="J229" i="3"/>
  <c r="I229" i="3"/>
  <c r="H229" i="3"/>
  <c r="K229" i="3"/>
  <c r="D230" i="3"/>
  <c r="F229" i="3" l="1"/>
  <c r="H230" i="3"/>
  <c r="J230" i="3"/>
  <c r="K230" i="3"/>
  <c r="D231" i="3"/>
  <c r="F230" i="3" l="1"/>
  <c r="I230" i="3"/>
  <c r="H231" i="3"/>
  <c r="J231" i="3"/>
  <c r="I231" i="3"/>
  <c r="K231" i="3"/>
  <c r="D232" i="3"/>
  <c r="F231" i="3" l="1"/>
  <c r="I232" i="3"/>
  <c r="H232" i="3"/>
  <c r="J232" i="3"/>
  <c r="K232" i="3"/>
  <c r="D233" i="3"/>
  <c r="I233" i="3" l="1"/>
  <c r="F232" i="3"/>
  <c r="J233" i="3"/>
  <c r="K233" i="3"/>
  <c r="D234" i="3"/>
  <c r="F233" i="3" l="1"/>
  <c r="H233" i="3"/>
  <c r="H234" i="3"/>
  <c r="J234" i="3"/>
  <c r="K234" i="3"/>
  <c r="D235" i="3"/>
  <c r="I235" i="3" l="1"/>
  <c r="F234" i="3"/>
  <c r="H235" i="3"/>
  <c r="I234" i="3"/>
  <c r="J235" i="3"/>
  <c r="K235" i="3"/>
  <c r="D236" i="3"/>
  <c r="F235" i="3" l="1"/>
  <c r="I236" i="3"/>
  <c r="H236" i="3"/>
  <c r="J236" i="3"/>
  <c r="K236" i="3"/>
  <c r="D237" i="3"/>
  <c r="F236" i="3" l="1"/>
  <c r="H237" i="3"/>
  <c r="J237" i="3"/>
  <c r="I237" i="3"/>
  <c r="K237" i="3"/>
  <c r="D238" i="3"/>
  <c r="F237" i="3" l="1"/>
  <c r="I238" i="3"/>
  <c r="H238" i="3"/>
  <c r="J238" i="3"/>
  <c r="K238" i="3"/>
  <c r="D239" i="3"/>
  <c r="I239" i="3" l="1"/>
  <c r="F238" i="3"/>
  <c r="J239" i="3"/>
  <c r="K239" i="3"/>
  <c r="D240" i="3"/>
  <c r="F239" i="3" l="1"/>
  <c r="H239" i="3"/>
  <c r="H240" i="3"/>
  <c r="J240" i="3"/>
  <c r="K240" i="3"/>
  <c r="D241" i="3"/>
  <c r="I241" i="3" l="1"/>
  <c r="F240" i="3"/>
  <c r="I240" i="3"/>
  <c r="H241" i="3"/>
  <c r="J241" i="3"/>
  <c r="K241" i="3"/>
  <c r="D242" i="3"/>
  <c r="F241" i="3" l="1"/>
  <c r="F242" i="3"/>
  <c r="H242" i="3"/>
  <c r="J242" i="3"/>
  <c r="K242" i="3"/>
  <c r="D243" i="3"/>
  <c r="I242" i="3" l="1"/>
  <c r="H243" i="3"/>
  <c r="J243" i="3"/>
  <c r="I243" i="3"/>
  <c r="K243" i="3"/>
  <c r="D244" i="3"/>
  <c r="F243" i="3" l="1"/>
  <c r="H244" i="3"/>
  <c r="J244" i="3"/>
  <c r="K244" i="3"/>
  <c r="D245" i="3"/>
  <c r="I245" i="3" l="1"/>
  <c r="F244" i="3"/>
  <c r="H245" i="3"/>
  <c r="I244" i="3"/>
  <c r="K245" i="3"/>
  <c r="D246" i="3"/>
  <c r="I246" i="3" l="1"/>
  <c r="F245" i="3"/>
  <c r="J245" i="3"/>
  <c r="H246" i="3"/>
  <c r="J246" i="3"/>
  <c r="K246" i="3"/>
  <c r="D247" i="3"/>
  <c r="I247" i="3" l="1"/>
  <c r="F246" i="3"/>
  <c r="J247" i="3"/>
  <c r="K247" i="3"/>
  <c r="D248" i="3"/>
  <c r="I248" i="3" l="1"/>
  <c r="F247" i="3"/>
  <c r="H247" i="3"/>
  <c r="H248" i="3"/>
  <c r="J248" i="3"/>
  <c r="K248" i="3"/>
  <c r="D249" i="3"/>
  <c r="F248" i="3" l="1"/>
  <c r="H249" i="3"/>
  <c r="J249" i="3"/>
  <c r="I249" i="3"/>
  <c r="K249" i="3"/>
  <c r="D250" i="3"/>
  <c r="F249" i="3" l="1"/>
  <c r="H250" i="3"/>
  <c r="J250" i="3"/>
  <c r="K250" i="3"/>
  <c r="D251" i="3"/>
  <c r="F250" i="3" l="1"/>
  <c r="I250" i="3"/>
  <c r="J251" i="3"/>
  <c r="I251" i="3"/>
  <c r="K251" i="3"/>
  <c r="D252" i="3"/>
  <c r="F251" i="3" l="1"/>
  <c r="H251" i="3"/>
  <c r="H252" i="3"/>
  <c r="J252" i="3"/>
  <c r="K252" i="3"/>
  <c r="D253" i="3"/>
  <c r="F252" i="3" l="1"/>
  <c r="I253" i="3"/>
  <c r="I252" i="3"/>
  <c r="H253" i="3"/>
  <c r="J253" i="3"/>
  <c r="K253" i="3"/>
  <c r="D254" i="3"/>
  <c r="F253" i="3" l="1"/>
  <c r="H254" i="3"/>
  <c r="J254" i="3"/>
  <c r="K254" i="3"/>
  <c r="D255" i="3"/>
  <c r="F254" i="3" l="1"/>
  <c r="I254" i="3"/>
  <c r="J255" i="3"/>
  <c r="I255" i="3"/>
  <c r="K255" i="3"/>
  <c r="D256" i="3"/>
  <c r="F255" i="3" l="1"/>
  <c r="H255" i="3"/>
  <c r="I256" i="3"/>
  <c r="H256" i="3"/>
  <c r="J256" i="3"/>
  <c r="K256" i="3"/>
  <c r="D257" i="3"/>
  <c r="F256" i="3" l="1"/>
  <c r="H257" i="3"/>
  <c r="J257" i="3"/>
  <c r="I257" i="3"/>
  <c r="K257" i="3"/>
  <c r="D258" i="3"/>
  <c r="F257" i="3" l="1"/>
  <c r="I258" i="3"/>
  <c r="H258" i="3"/>
  <c r="J258" i="3"/>
  <c r="K258" i="3"/>
  <c r="D259" i="3"/>
  <c r="F258" i="3" l="1"/>
  <c r="H259" i="3"/>
  <c r="J259" i="3"/>
  <c r="I259" i="3"/>
  <c r="K259" i="3"/>
  <c r="D260" i="3"/>
  <c r="F259" i="3" l="1"/>
  <c r="H260" i="3"/>
  <c r="J260" i="3"/>
  <c r="K260" i="3"/>
  <c r="D261" i="3"/>
  <c r="F260" i="3" l="1"/>
  <c r="I260" i="3"/>
  <c r="H261" i="3"/>
  <c r="J261" i="3"/>
  <c r="I261" i="3"/>
  <c r="K261" i="3"/>
  <c r="D262" i="3"/>
  <c r="F261" i="3" l="1"/>
  <c r="H262" i="3"/>
  <c r="J262" i="3"/>
  <c r="I262" i="3"/>
  <c r="K262" i="3"/>
  <c r="D263" i="3"/>
  <c r="F262" i="3" l="1"/>
  <c r="J263" i="3"/>
  <c r="I263" i="3"/>
  <c r="H263" i="3"/>
  <c r="K263" i="3"/>
  <c r="D264" i="3"/>
  <c r="F263" i="3" l="1"/>
  <c r="H264" i="3"/>
  <c r="J264" i="3"/>
  <c r="K264" i="3"/>
  <c r="D265" i="3"/>
  <c r="F264" i="3" l="1"/>
  <c r="I264" i="3"/>
  <c r="J265" i="3"/>
  <c r="I265" i="3"/>
  <c r="H265" i="3"/>
  <c r="K265" i="3"/>
  <c r="D266" i="3"/>
  <c r="F265" i="3" l="1"/>
  <c r="H266" i="3"/>
  <c r="J266" i="3"/>
  <c r="K266" i="3"/>
  <c r="D267" i="3"/>
  <c r="F266" i="3" l="1"/>
  <c r="I266" i="3"/>
  <c r="J267" i="3"/>
  <c r="I267" i="3"/>
  <c r="H267" i="3"/>
  <c r="K267" i="3"/>
  <c r="D268" i="3"/>
  <c r="F267" i="3" l="1"/>
  <c r="H268" i="3"/>
  <c r="J268" i="3"/>
  <c r="K268" i="3"/>
  <c r="D269" i="3"/>
  <c r="F268" i="3" l="1"/>
  <c r="I268" i="3"/>
  <c r="J269" i="3"/>
  <c r="I269" i="3"/>
  <c r="K269" i="3"/>
  <c r="D270" i="3"/>
  <c r="F269" i="3" l="1"/>
  <c r="H269" i="3"/>
  <c r="H270" i="3"/>
  <c r="J270" i="3"/>
  <c r="I270" i="3"/>
  <c r="K270" i="3"/>
  <c r="D271" i="3"/>
  <c r="F270" i="3" l="1"/>
  <c r="I271" i="3"/>
  <c r="J271" i="3"/>
  <c r="K271" i="3"/>
  <c r="D272" i="3"/>
  <c r="F271" i="3" l="1"/>
  <c r="H271" i="3"/>
  <c r="H272" i="3"/>
  <c r="J272" i="3"/>
  <c r="K272" i="3"/>
  <c r="D273" i="3"/>
  <c r="F272" i="3" l="1"/>
  <c r="I272" i="3"/>
  <c r="J273" i="3"/>
  <c r="I273" i="3"/>
  <c r="H273" i="3"/>
  <c r="K273" i="3"/>
  <c r="D274" i="3"/>
  <c r="F273" i="3" l="1"/>
  <c r="I274" i="3"/>
  <c r="H274" i="3"/>
  <c r="J274" i="3"/>
  <c r="K274" i="3"/>
  <c r="D275" i="3"/>
  <c r="F274" i="3" l="1"/>
  <c r="I275" i="3"/>
  <c r="J275" i="3"/>
  <c r="K275" i="3"/>
  <c r="D276" i="3"/>
  <c r="F275" i="3" l="1"/>
  <c r="H275" i="3"/>
  <c r="H276" i="3"/>
  <c r="J276" i="3"/>
  <c r="K276" i="3"/>
  <c r="D277" i="3"/>
  <c r="F276" i="3" l="1"/>
  <c r="I276" i="3"/>
  <c r="I277" i="3"/>
  <c r="J277" i="3"/>
  <c r="K277" i="3"/>
  <c r="D278" i="3"/>
  <c r="F277" i="3" l="1"/>
  <c r="H277" i="3"/>
  <c r="H278" i="3"/>
  <c r="J278" i="3"/>
  <c r="K278" i="3"/>
  <c r="D279" i="3"/>
  <c r="F278" i="3" l="1"/>
  <c r="I278" i="3"/>
  <c r="J279" i="3"/>
  <c r="I279" i="3"/>
  <c r="H279" i="3"/>
  <c r="K279" i="3"/>
  <c r="D280" i="3"/>
  <c r="F279" i="3" l="1"/>
  <c r="H280" i="3"/>
  <c r="F280" i="3"/>
  <c r="I280" i="3"/>
  <c r="J280" i="3"/>
  <c r="K280" i="3"/>
  <c r="D281" i="3"/>
  <c r="J281" i="3" l="1"/>
  <c r="I281" i="3"/>
  <c r="H281" i="3"/>
  <c r="K281" i="3"/>
  <c r="D282" i="3"/>
  <c r="F281" i="3" l="1"/>
  <c r="H282" i="3"/>
  <c r="F282" i="3"/>
  <c r="I282" i="3"/>
  <c r="J282" i="3"/>
  <c r="K282" i="3"/>
  <c r="D283" i="3"/>
  <c r="J283" i="3" l="1"/>
  <c r="I283" i="3"/>
  <c r="H283" i="3"/>
  <c r="K283" i="3"/>
  <c r="D284" i="3"/>
  <c r="F283" i="3" l="1"/>
  <c r="H284" i="3"/>
  <c r="F284" i="3"/>
  <c r="I284" i="3"/>
  <c r="J284" i="3"/>
  <c r="K284" i="3"/>
  <c r="D285" i="3"/>
  <c r="J285" i="3" l="1"/>
  <c r="I285" i="3"/>
  <c r="F285" i="3"/>
  <c r="H285" i="3"/>
  <c r="K285" i="3"/>
  <c r="D286" i="3"/>
  <c r="H286" i="3" l="1"/>
  <c r="J286" i="3"/>
  <c r="K286" i="3"/>
  <c r="D287" i="3"/>
  <c r="F286" i="3" l="1"/>
  <c r="I286" i="3"/>
  <c r="H287" i="3"/>
  <c r="J287" i="3"/>
  <c r="I287" i="3"/>
  <c r="K287" i="3"/>
  <c r="D288" i="3"/>
  <c r="F287" i="3" l="1"/>
  <c r="F288" i="3"/>
  <c r="H288" i="3"/>
  <c r="J288" i="3"/>
  <c r="I288" i="3"/>
  <c r="K288" i="3"/>
  <c r="D289" i="3"/>
  <c r="J289" i="3" l="1"/>
  <c r="I289" i="3"/>
  <c r="H289" i="3"/>
  <c r="K289" i="3"/>
  <c r="D290" i="3"/>
  <c r="F289" i="3" l="1"/>
  <c r="H290" i="3"/>
  <c r="F290" i="3"/>
  <c r="I290" i="3"/>
  <c r="J290" i="3"/>
  <c r="K290" i="3"/>
  <c r="D291" i="3"/>
  <c r="J291" i="3" l="1"/>
  <c r="I291" i="3"/>
  <c r="H291" i="3"/>
  <c r="K291" i="3"/>
  <c r="D292" i="3"/>
  <c r="F291" i="3" l="1"/>
  <c r="I292" i="3"/>
  <c r="H292" i="3"/>
  <c r="F292" i="3"/>
  <c r="J292" i="3"/>
  <c r="K292" i="3"/>
  <c r="D293" i="3"/>
  <c r="J293" i="3" l="1"/>
  <c r="I293" i="3"/>
  <c r="H293" i="3"/>
  <c r="K293" i="3"/>
  <c r="D294" i="3"/>
  <c r="F293" i="3" l="1"/>
  <c r="H294" i="3"/>
  <c r="F294" i="3"/>
  <c r="I294" i="3"/>
  <c r="J294" i="3"/>
  <c r="K294" i="3"/>
  <c r="D295" i="3"/>
  <c r="J295" i="3" l="1"/>
  <c r="I295" i="3"/>
  <c r="H295" i="3"/>
  <c r="K295" i="3"/>
  <c r="D296" i="3"/>
  <c r="F295" i="3" l="1"/>
  <c r="F296" i="3"/>
  <c r="H296" i="3"/>
  <c r="J296" i="3"/>
  <c r="I296" i="3"/>
  <c r="K296" i="3"/>
  <c r="D297" i="3"/>
  <c r="J297" i="3" l="1"/>
  <c r="I297" i="3"/>
  <c r="H297" i="3"/>
  <c r="K297" i="3"/>
  <c r="D298" i="3"/>
  <c r="F297" i="3" l="1"/>
  <c r="H298" i="3"/>
  <c r="F298" i="3"/>
  <c r="I298" i="3"/>
  <c r="J298" i="3"/>
  <c r="K298" i="3"/>
  <c r="D299" i="3"/>
  <c r="J299" i="3" l="1"/>
  <c r="I299" i="3"/>
  <c r="H299" i="3"/>
  <c r="K299" i="3"/>
  <c r="D300" i="3"/>
  <c r="F299" i="3" l="1"/>
  <c r="H300" i="3"/>
  <c r="F300" i="3"/>
  <c r="I300" i="3"/>
  <c r="J300" i="3"/>
  <c r="K300" i="3"/>
  <c r="D301" i="3"/>
  <c r="J301" i="3" l="1"/>
  <c r="I301" i="3"/>
  <c r="F301" i="3"/>
  <c r="H301" i="3"/>
  <c r="K301" i="3"/>
  <c r="D302" i="3"/>
  <c r="H302" i="3" l="1"/>
  <c r="J302" i="3"/>
  <c r="K302" i="3"/>
  <c r="D303" i="3"/>
  <c r="F302" i="3" l="1"/>
  <c r="I302" i="3"/>
  <c r="H303" i="3"/>
  <c r="J303" i="3"/>
  <c r="I303" i="3"/>
  <c r="K303" i="3"/>
  <c r="D304" i="3"/>
  <c r="F303" i="3" l="1"/>
  <c r="H304" i="3"/>
  <c r="J304" i="3"/>
  <c r="K304" i="3"/>
  <c r="D305" i="3"/>
  <c r="F304" i="3" l="1"/>
  <c r="I304" i="3"/>
  <c r="H305" i="3"/>
  <c r="J305" i="3"/>
  <c r="I305" i="3"/>
  <c r="K305" i="3"/>
  <c r="D306" i="3"/>
  <c r="F305" i="3" l="1"/>
  <c r="F306" i="3"/>
  <c r="H306" i="3"/>
  <c r="J306" i="3"/>
  <c r="I306" i="3"/>
  <c r="K306" i="3"/>
  <c r="D307" i="3"/>
  <c r="J307" i="3" l="1"/>
  <c r="I307" i="3"/>
  <c r="K307" i="3"/>
  <c r="D308" i="3"/>
  <c r="F307" i="3" l="1"/>
  <c r="H307" i="3"/>
  <c r="H308" i="3"/>
  <c r="J308" i="3"/>
  <c r="I308" i="3"/>
  <c r="K308" i="3"/>
  <c r="D309" i="3"/>
  <c r="F308" i="3" l="1"/>
  <c r="J309" i="3"/>
  <c r="I309" i="3"/>
  <c r="K309" i="3"/>
  <c r="D310" i="3"/>
  <c r="F309" i="3" l="1"/>
  <c r="H309" i="3"/>
  <c r="H310" i="3"/>
  <c r="J310" i="3"/>
  <c r="I310" i="3"/>
  <c r="K310" i="3"/>
  <c r="D311" i="3"/>
  <c r="F310" i="3" l="1"/>
  <c r="J311" i="3"/>
  <c r="I311" i="3"/>
  <c r="K311" i="3"/>
  <c r="D312" i="3"/>
  <c r="F311" i="3" l="1"/>
  <c r="H311" i="3"/>
  <c r="H312" i="3"/>
  <c r="J312" i="3"/>
  <c r="I312" i="3"/>
  <c r="K312" i="3"/>
  <c r="D313" i="3"/>
  <c r="F312" i="3" l="1"/>
  <c r="J313" i="3"/>
  <c r="I313" i="3"/>
  <c r="K313" i="3"/>
  <c r="D314" i="3"/>
  <c r="F313" i="3" l="1"/>
  <c r="H313" i="3"/>
  <c r="I314" i="3"/>
  <c r="H314" i="3"/>
  <c r="J314" i="3"/>
  <c r="K314" i="3"/>
  <c r="D315" i="3"/>
  <c r="F314" i="3" l="1"/>
  <c r="I315" i="3"/>
  <c r="J315" i="3"/>
  <c r="K315" i="3"/>
  <c r="D316" i="3"/>
  <c r="F315" i="3" l="1"/>
  <c r="H315" i="3"/>
  <c r="I316" i="3"/>
  <c r="H316" i="3"/>
  <c r="J316" i="3"/>
  <c r="K316" i="3"/>
  <c r="D317" i="3"/>
  <c r="F316" i="3" l="1"/>
  <c r="J317" i="3"/>
  <c r="I317" i="3"/>
  <c r="K317" i="3"/>
  <c r="D318" i="3"/>
  <c r="F317" i="3" l="1"/>
  <c r="H317" i="3"/>
  <c r="H318" i="3"/>
  <c r="J318" i="3"/>
  <c r="K318" i="3"/>
  <c r="D319" i="3"/>
  <c r="F318" i="3" l="1"/>
  <c r="I319" i="3"/>
  <c r="I318" i="3"/>
  <c r="H319" i="3"/>
  <c r="K319" i="3"/>
  <c r="D320" i="3"/>
  <c r="F319" i="3" l="1"/>
  <c r="J319" i="3"/>
  <c r="H320" i="3"/>
  <c r="J320" i="3"/>
  <c r="K320" i="3"/>
  <c r="D321" i="3"/>
  <c r="F320" i="3" l="1"/>
  <c r="I320" i="3"/>
  <c r="H321" i="3"/>
  <c r="J321" i="3"/>
  <c r="I321" i="3"/>
  <c r="K321" i="3"/>
  <c r="D322" i="3"/>
  <c r="F321" i="3" l="1"/>
  <c r="H322" i="3"/>
  <c r="J322" i="3"/>
  <c r="K322" i="3"/>
  <c r="D323" i="3"/>
  <c r="F322" i="3" l="1"/>
  <c r="I322" i="3"/>
  <c r="J323" i="3"/>
  <c r="I323" i="3"/>
  <c r="K323" i="3"/>
  <c r="D324" i="3"/>
  <c r="F323" i="3" l="1"/>
  <c r="H323" i="3"/>
  <c r="F324" i="3"/>
  <c r="H324" i="3"/>
  <c r="J324" i="3"/>
  <c r="I324" i="3"/>
  <c r="K324" i="3"/>
  <c r="D325" i="3"/>
  <c r="J325" i="3" l="1"/>
  <c r="I325" i="3"/>
  <c r="K325" i="3"/>
  <c r="D326" i="3"/>
  <c r="F325" i="3" l="1"/>
  <c r="H325" i="3"/>
  <c r="H326" i="3"/>
  <c r="J326" i="3"/>
  <c r="I326" i="3"/>
  <c r="K326" i="3"/>
  <c r="D327" i="3"/>
  <c r="F326" i="3" l="1"/>
  <c r="I327" i="3"/>
  <c r="J327" i="3"/>
  <c r="K327" i="3"/>
  <c r="D328" i="3"/>
  <c r="F327" i="3" l="1"/>
  <c r="H327" i="3"/>
  <c r="H328" i="3"/>
  <c r="I328" i="3"/>
  <c r="J328" i="3"/>
  <c r="K328" i="3"/>
  <c r="D329" i="3"/>
  <c r="F328" i="3" l="1"/>
  <c r="J329" i="3"/>
  <c r="I329" i="3"/>
  <c r="K329" i="3"/>
  <c r="D330" i="3"/>
  <c r="F329" i="3" l="1"/>
  <c r="H329" i="3"/>
  <c r="H330" i="3"/>
  <c r="J330" i="3"/>
  <c r="I330" i="3"/>
  <c r="K330" i="3"/>
  <c r="D331" i="3"/>
  <c r="F330" i="3" l="1"/>
  <c r="J331" i="3"/>
  <c r="I331" i="3"/>
  <c r="K331" i="3"/>
  <c r="D332" i="3"/>
  <c r="F331" i="3" l="1"/>
  <c r="H331" i="3"/>
  <c r="H332" i="3"/>
  <c r="J332" i="3"/>
  <c r="K332" i="3"/>
  <c r="D333" i="3"/>
  <c r="F332" i="3" l="1"/>
  <c r="H333" i="3"/>
  <c r="I333" i="3"/>
  <c r="I332" i="3"/>
  <c r="K333" i="3"/>
  <c r="D334" i="3"/>
  <c r="F333" i="3" l="1"/>
  <c r="J333" i="3"/>
  <c r="H334" i="3"/>
  <c r="J334" i="3"/>
  <c r="K334" i="3"/>
  <c r="D335" i="3"/>
  <c r="F334" i="3" l="1"/>
  <c r="I334" i="3"/>
  <c r="H335" i="3"/>
  <c r="J335" i="3"/>
  <c r="I335" i="3"/>
  <c r="K335" i="3"/>
  <c r="D336" i="3"/>
  <c r="F335" i="3" l="1"/>
  <c r="I336" i="3"/>
  <c r="H336" i="3"/>
  <c r="J336" i="3"/>
  <c r="K336" i="3"/>
  <c r="D337" i="3"/>
  <c r="F336" i="3" l="1"/>
  <c r="J337" i="3"/>
  <c r="I337" i="3"/>
  <c r="K337" i="3"/>
  <c r="D338" i="3"/>
  <c r="F337" i="3" l="1"/>
  <c r="H337" i="3"/>
  <c r="H338" i="3"/>
  <c r="J338" i="3"/>
  <c r="I338" i="3"/>
  <c r="K338" i="3"/>
  <c r="D339" i="3"/>
  <c r="F338" i="3" l="1"/>
  <c r="J339" i="3"/>
  <c r="I339" i="3"/>
  <c r="K339" i="3"/>
  <c r="D340" i="3"/>
  <c r="F339" i="3" l="1"/>
  <c r="H339" i="3"/>
  <c r="H340" i="3"/>
  <c r="J340" i="3"/>
  <c r="K340" i="3"/>
  <c r="D341" i="3"/>
  <c r="F340" i="3" l="1"/>
  <c r="I340" i="3"/>
  <c r="H341" i="3"/>
  <c r="J341" i="3"/>
  <c r="I341" i="3"/>
  <c r="K341" i="3"/>
  <c r="D342" i="3"/>
  <c r="F341" i="3" l="1"/>
  <c r="H342" i="3"/>
  <c r="J342" i="3"/>
  <c r="K342" i="3"/>
  <c r="D343" i="3"/>
  <c r="F342" i="3" l="1"/>
  <c r="H343" i="3"/>
  <c r="I343" i="3"/>
  <c r="I342" i="3"/>
  <c r="K343" i="3"/>
  <c r="D344" i="3"/>
  <c r="F343" i="3" l="1"/>
  <c r="J343" i="3"/>
  <c r="H344" i="3"/>
  <c r="J344" i="3"/>
  <c r="K344" i="3"/>
  <c r="D345" i="3"/>
  <c r="F344" i="3" l="1"/>
  <c r="I344" i="3"/>
  <c r="H345" i="3"/>
  <c r="J345" i="3"/>
  <c r="I345" i="3"/>
  <c r="K345" i="3"/>
  <c r="D346" i="3"/>
  <c r="F345" i="3" l="1"/>
  <c r="F346" i="3"/>
  <c r="H346" i="3"/>
  <c r="J346" i="3"/>
  <c r="K346" i="3"/>
  <c r="D347" i="3"/>
  <c r="I346" i="3" l="1"/>
  <c r="H347" i="3"/>
  <c r="J347" i="3"/>
  <c r="I347" i="3"/>
  <c r="K347" i="3"/>
  <c r="D348" i="3"/>
  <c r="F347" i="3" l="1"/>
  <c r="I348" i="3"/>
  <c r="H348" i="3"/>
  <c r="F348" i="3"/>
  <c r="J348" i="3"/>
  <c r="K348" i="3"/>
  <c r="D349" i="3"/>
  <c r="J349" i="3" l="1"/>
  <c r="I349" i="3"/>
  <c r="H349" i="3"/>
  <c r="K349" i="3"/>
  <c r="D350" i="3"/>
  <c r="F349" i="3" l="1"/>
  <c r="I350" i="3"/>
  <c r="H350" i="3"/>
  <c r="J350" i="3"/>
  <c r="K350" i="3"/>
  <c r="D351" i="3"/>
  <c r="F350" i="3" l="1"/>
  <c r="J351" i="3"/>
  <c r="I351" i="3"/>
  <c r="K351" i="3"/>
  <c r="D352" i="3"/>
  <c r="F351" i="3" l="1"/>
  <c r="H351" i="3"/>
  <c r="H352" i="3"/>
  <c r="J352" i="3"/>
  <c r="K352" i="3"/>
  <c r="D353" i="3"/>
  <c r="F352" i="3" l="1"/>
  <c r="I352" i="3"/>
  <c r="J353" i="3"/>
  <c r="F353" i="3"/>
  <c r="H353" i="3"/>
  <c r="I353" i="3"/>
  <c r="K353" i="3"/>
  <c r="D354" i="3"/>
  <c r="H354" i="3" l="1"/>
  <c r="J354" i="3"/>
  <c r="K354" i="3"/>
  <c r="D355" i="3"/>
  <c r="F354" i="3" l="1"/>
  <c r="I354" i="3"/>
  <c r="J355" i="3"/>
  <c r="F355" i="3"/>
  <c r="H355" i="3"/>
  <c r="I355" i="3"/>
  <c r="K355" i="3"/>
  <c r="D356" i="3"/>
  <c r="H356" i="3" l="1"/>
  <c r="J356" i="3"/>
  <c r="K356" i="3"/>
  <c r="D357" i="3"/>
  <c r="F356" i="3" l="1"/>
  <c r="I356" i="3"/>
  <c r="I357" i="3"/>
  <c r="J357" i="3"/>
  <c r="K357" i="3"/>
  <c r="D358" i="3"/>
  <c r="F357" i="3" l="1"/>
  <c r="J358" i="3"/>
  <c r="H357" i="3"/>
  <c r="I358" i="3"/>
  <c r="K358" i="3"/>
  <c r="D359" i="3"/>
  <c r="F358" i="3" l="1"/>
  <c r="H358" i="3"/>
  <c r="J359" i="3"/>
  <c r="I359" i="3"/>
  <c r="K359" i="3"/>
  <c r="D360" i="3"/>
  <c r="F359" i="3" l="1"/>
  <c r="H359" i="3"/>
  <c r="H360" i="3"/>
  <c r="J360" i="3"/>
  <c r="I360" i="3"/>
  <c r="K360" i="3"/>
  <c r="D361" i="3"/>
  <c r="F360" i="3" l="1"/>
  <c r="F361" i="3"/>
  <c r="J361" i="3"/>
  <c r="I361" i="3"/>
  <c r="H361" i="3"/>
  <c r="K361" i="3"/>
  <c r="D362" i="3"/>
  <c r="I362" i="3" l="1"/>
  <c r="H362" i="3"/>
  <c r="J362" i="3"/>
  <c r="K362" i="3"/>
  <c r="D363" i="3"/>
  <c r="F362" i="3" l="1"/>
  <c r="J363" i="3"/>
  <c r="I363" i="3"/>
  <c r="K363" i="3"/>
  <c r="D364" i="3"/>
  <c r="F363" i="3" l="1"/>
  <c r="H363" i="3"/>
  <c r="I364" i="3"/>
  <c r="H364" i="3"/>
  <c r="J364" i="3"/>
  <c r="K364" i="3"/>
  <c r="D365" i="3"/>
  <c r="F364" i="3" l="1"/>
  <c r="J365" i="3"/>
  <c r="I365" i="3"/>
  <c r="K365" i="3"/>
  <c r="D366" i="3"/>
  <c r="F365" i="3" l="1"/>
  <c r="H365" i="3"/>
  <c r="I366" i="3"/>
  <c r="H366" i="3"/>
  <c r="J366" i="3"/>
  <c r="K366" i="3"/>
  <c r="D367" i="3"/>
  <c r="F366" i="3" l="1"/>
  <c r="J367" i="3"/>
  <c r="I367" i="3"/>
  <c r="K367" i="3"/>
  <c r="D368" i="3"/>
  <c r="F367" i="3" l="1"/>
  <c r="H367" i="3"/>
  <c r="I368" i="3"/>
  <c r="H368" i="3"/>
  <c r="J368" i="3"/>
  <c r="K368" i="3"/>
  <c r="D369" i="3"/>
  <c r="F368" i="3" l="1"/>
  <c r="J369" i="3"/>
  <c r="I369" i="3"/>
  <c r="K369" i="3"/>
  <c r="D370" i="3"/>
  <c r="F369" i="3" l="1"/>
  <c r="H369" i="3"/>
  <c r="I370" i="3"/>
  <c r="H370" i="3"/>
  <c r="J370" i="3"/>
  <c r="K370" i="3"/>
  <c r="D371" i="3"/>
  <c r="F370" i="3" l="1"/>
  <c r="J371" i="3"/>
  <c r="I371" i="3"/>
  <c r="K371" i="3"/>
  <c r="D372" i="3"/>
  <c r="F371" i="3" l="1"/>
  <c r="H371" i="3"/>
  <c r="H372" i="3"/>
  <c r="J372" i="3"/>
  <c r="I372" i="3"/>
  <c r="K372" i="3"/>
  <c r="D373" i="3"/>
  <c r="F372" i="3" l="1"/>
  <c r="H373" i="3"/>
  <c r="J373" i="3"/>
  <c r="I373" i="3"/>
  <c r="K373" i="3"/>
  <c r="D374" i="3"/>
  <c r="F373" i="3" l="1"/>
  <c r="H374" i="3"/>
  <c r="J374" i="3"/>
  <c r="K374" i="3"/>
  <c r="D375" i="3"/>
  <c r="F374" i="3" l="1"/>
  <c r="I374" i="3"/>
  <c r="J375" i="3"/>
  <c r="I375" i="3"/>
  <c r="H375" i="3"/>
  <c r="K375" i="3"/>
  <c r="D376" i="3"/>
  <c r="F375" i="3" l="1"/>
  <c r="I376" i="3"/>
  <c r="H376" i="3"/>
  <c r="J376" i="3"/>
  <c r="K376" i="3"/>
  <c r="D377" i="3"/>
  <c r="F376" i="3" l="1"/>
  <c r="J377" i="3"/>
  <c r="I377" i="3"/>
  <c r="K377" i="3"/>
  <c r="D378" i="3"/>
  <c r="F377" i="3" l="1"/>
  <c r="H377" i="3"/>
  <c r="H378" i="3"/>
  <c r="J378" i="3"/>
  <c r="I378" i="3"/>
  <c r="K378" i="3"/>
  <c r="D379" i="3"/>
  <c r="F378" i="3" l="1"/>
  <c r="H379" i="3"/>
  <c r="J379" i="3"/>
  <c r="I379" i="3"/>
  <c r="K379" i="3"/>
  <c r="D380" i="3"/>
  <c r="F379" i="3" l="1"/>
  <c r="I380" i="3"/>
  <c r="H380" i="3"/>
  <c r="J380" i="3"/>
  <c r="K380" i="3"/>
  <c r="D381" i="3"/>
  <c r="F380" i="3" l="1"/>
  <c r="J381" i="3"/>
  <c r="I381" i="3"/>
  <c r="K381" i="3"/>
  <c r="D382" i="3"/>
  <c r="F381" i="3" l="1"/>
  <c r="H381" i="3"/>
  <c r="H382" i="3"/>
  <c r="J382" i="3"/>
  <c r="I382" i="3"/>
  <c r="K382" i="3"/>
  <c r="D383" i="3"/>
  <c r="F382" i="3" l="1"/>
  <c r="J383" i="3"/>
  <c r="I383" i="3"/>
  <c r="K383" i="3"/>
  <c r="D384" i="3"/>
  <c r="F383" i="3" l="1"/>
  <c r="H383" i="3"/>
  <c r="H384" i="3"/>
  <c r="J384" i="3"/>
  <c r="I384" i="3"/>
  <c r="K384" i="3"/>
  <c r="D385" i="3"/>
  <c r="F384" i="3" l="1"/>
  <c r="I385" i="3"/>
  <c r="J385" i="3"/>
  <c r="K385" i="3"/>
  <c r="D386" i="3"/>
  <c r="F385" i="3" l="1"/>
  <c r="H385" i="3"/>
  <c r="H386" i="3"/>
  <c r="J386" i="3"/>
  <c r="I386" i="3"/>
  <c r="K386" i="3"/>
  <c r="D387" i="3"/>
  <c r="F386" i="3" l="1"/>
  <c r="I387" i="3"/>
  <c r="J387" i="3"/>
  <c r="K387" i="3"/>
  <c r="D388" i="3"/>
  <c r="F387" i="3" l="1"/>
  <c r="H387" i="3"/>
  <c r="H388" i="3"/>
  <c r="J388" i="3"/>
  <c r="I388" i="3"/>
  <c r="K388" i="3"/>
  <c r="D389" i="3"/>
  <c r="F388" i="3" l="1"/>
  <c r="I389" i="3"/>
  <c r="J389" i="3"/>
  <c r="K389" i="3"/>
  <c r="D390" i="3"/>
  <c r="F389" i="3" l="1"/>
  <c r="H389" i="3"/>
  <c r="H390" i="3"/>
  <c r="J390" i="3"/>
  <c r="K390" i="3"/>
  <c r="D391" i="3"/>
  <c r="F390" i="3" l="1"/>
  <c r="I390" i="3"/>
  <c r="J391" i="3"/>
  <c r="I391" i="3"/>
  <c r="K391" i="3"/>
  <c r="D392" i="3"/>
  <c r="F391" i="3" l="1"/>
  <c r="H391" i="3"/>
  <c r="H392" i="3"/>
  <c r="J392" i="3"/>
  <c r="K392" i="3"/>
  <c r="D393" i="3"/>
  <c r="F392" i="3" l="1"/>
  <c r="I392" i="3"/>
  <c r="I393" i="3"/>
  <c r="J393" i="3"/>
  <c r="K393" i="3"/>
  <c r="D394" i="3"/>
  <c r="F393" i="3" l="1"/>
  <c r="H393" i="3"/>
  <c r="H394" i="3"/>
  <c r="J394" i="3"/>
  <c r="K394" i="3"/>
  <c r="D395" i="3"/>
  <c r="F394" i="3" l="1"/>
  <c r="I394" i="3"/>
  <c r="I395" i="3"/>
  <c r="J395" i="3"/>
  <c r="K395" i="3"/>
  <c r="D396" i="3"/>
  <c r="F395" i="3" l="1"/>
  <c r="H395" i="3"/>
  <c r="H396" i="3"/>
  <c r="J396" i="3"/>
  <c r="K396" i="3"/>
  <c r="D397" i="3"/>
  <c r="F396" i="3" l="1"/>
  <c r="I396" i="3"/>
  <c r="J397" i="3"/>
  <c r="I397" i="3"/>
  <c r="K397" i="3"/>
  <c r="D398" i="3"/>
  <c r="F397" i="3" l="1"/>
  <c r="H397" i="3"/>
  <c r="H398" i="3"/>
  <c r="J398" i="3"/>
  <c r="K398" i="3"/>
  <c r="D399" i="3"/>
  <c r="F398" i="3" l="1"/>
  <c r="I398" i="3"/>
  <c r="J399" i="3"/>
  <c r="I399" i="3"/>
  <c r="K399" i="3"/>
  <c r="D400" i="3"/>
  <c r="F399" i="3" l="1"/>
  <c r="H399" i="3"/>
  <c r="H400" i="3"/>
  <c r="J400" i="3"/>
  <c r="K400" i="3"/>
  <c r="D401" i="3"/>
  <c r="F400" i="3" l="1"/>
  <c r="H401" i="3"/>
  <c r="I401" i="3"/>
  <c r="I400" i="3"/>
  <c r="K401" i="3"/>
  <c r="D402" i="3"/>
  <c r="F401" i="3" l="1"/>
  <c r="J401" i="3"/>
  <c r="H402" i="3"/>
  <c r="J402" i="3"/>
  <c r="K402" i="3"/>
  <c r="D403" i="3"/>
  <c r="F402" i="3" l="1"/>
  <c r="I402" i="3"/>
  <c r="J403" i="3"/>
  <c r="I403" i="3"/>
  <c r="K403" i="3"/>
  <c r="D404" i="3"/>
  <c r="F403" i="3" l="1"/>
  <c r="H403" i="3"/>
  <c r="H404" i="3"/>
  <c r="J404" i="3"/>
  <c r="K404" i="3"/>
  <c r="D405" i="3"/>
  <c r="F404" i="3" l="1"/>
  <c r="H405" i="3"/>
  <c r="I405" i="3"/>
  <c r="I404" i="3"/>
  <c r="J405" i="3"/>
  <c r="K405" i="3"/>
  <c r="D406" i="3"/>
  <c r="F405" i="3" l="1"/>
  <c r="H406" i="3"/>
  <c r="J406" i="3"/>
  <c r="K406" i="3"/>
  <c r="D407" i="3"/>
  <c r="F406" i="3" l="1"/>
  <c r="I406" i="3"/>
  <c r="H407" i="3"/>
  <c r="J407" i="3"/>
  <c r="I407" i="3"/>
  <c r="K407" i="3"/>
  <c r="D408" i="3"/>
  <c r="F407" i="3" l="1"/>
  <c r="I408" i="3"/>
  <c r="H408" i="3"/>
  <c r="J408" i="3"/>
  <c r="K408" i="3"/>
  <c r="D409" i="3"/>
  <c r="F408" i="3" l="1"/>
  <c r="J409" i="3"/>
  <c r="I409" i="3"/>
  <c r="K409" i="3"/>
  <c r="D410" i="3"/>
  <c r="F409" i="3" l="1"/>
  <c r="H409" i="3"/>
  <c r="H410" i="3"/>
  <c r="J410" i="3"/>
  <c r="I410" i="3"/>
  <c r="K410" i="3"/>
  <c r="D411" i="3"/>
  <c r="F410" i="3" l="1"/>
  <c r="H411" i="3"/>
  <c r="J411" i="3"/>
  <c r="I411" i="3"/>
  <c r="K411" i="3"/>
  <c r="D412" i="3"/>
  <c r="F411" i="3" l="1"/>
  <c r="H412" i="3"/>
  <c r="J412" i="3"/>
  <c r="K412" i="3"/>
  <c r="D413" i="3"/>
  <c r="F412" i="3" l="1"/>
  <c r="H413" i="3"/>
  <c r="I413" i="3"/>
  <c r="I412" i="3"/>
  <c r="K413" i="3"/>
  <c r="D414" i="3"/>
  <c r="F413" i="3" l="1"/>
  <c r="J413" i="3"/>
  <c r="I414" i="3"/>
  <c r="H414" i="3"/>
  <c r="J414" i="3"/>
  <c r="K414" i="3"/>
  <c r="D415" i="3"/>
  <c r="F414" i="3" l="1"/>
  <c r="J415" i="3"/>
  <c r="I415" i="3"/>
  <c r="K415" i="3"/>
  <c r="D416" i="3"/>
  <c r="F415" i="3" l="1"/>
  <c r="H415" i="3"/>
  <c r="H416" i="3"/>
  <c r="J416" i="3"/>
  <c r="K416" i="3"/>
  <c r="D417" i="3"/>
  <c r="F416" i="3" l="1"/>
  <c r="I417" i="3"/>
  <c r="I416" i="3"/>
  <c r="H417" i="3"/>
  <c r="J417" i="3"/>
  <c r="K417" i="3"/>
  <c r="D418" i="3"/>
  <c r="F417" i="3" l="1"/>
  <c r="H418" i="3"/>
  <c r="J418" i="3"/>
  <c r="K418" i="3"/>
  <c r="D419" i="3"/>
  <c r="F418" i="3" l="1"/>
  <c r="I418" i="3"/>
  <c r="H419" i="3"/>
  <c r="J419" i="3"/>
  <c r="I419" i="3"/>
  <c r="K419" i="3"/>
  <c r="D420" i="3"/>
  <c r="F419" i="3" l="1"/>
  <c r="I420" i="3"/>
  <c r="H420" i="3"/>
  <c r="J420" i="3"/>
  <c r="K420" i="3"/>
  <c r="D421" i="3"/>
  <c r="F420" i="3" l="1"/>
  <c r="H421" i="3"/>
  <c r="J421" i="3"/>
  <c r="I421" i="3"/>
  <c r="K421" i="3"/>
  <c r="D422" i="3"/>
  <c r="F421" i="3" l="1"/>
  <c r="H422" i="3"/>
  <c r="J422" i="3"/>
  <c r="K422" i="3"/>
  <c r="D423" i="3"/>
  <c r="F422" i="3" l="1"/>
  <c r="I422" i="3"/>
  <c r="H423" i="3"/>
  <c r="J423" i="3"/>
  <c r="I423" i="3"/>
  <c r="K423" i="3"/>
  <c r="D424" i="3"/>
  <c r="F423" i="3" l="1"/>
  <c r="I424" i="3"/>
  <c r="H424" i="3"/>
  <c r="J424" i="3"/>
  <c r="K424" i="3"/>
  <c r="D425" i="3"/>
  <c r="F424" i="3" l="1"/>
  <c r="H425" i="3"/>
  <c r="J425" i="3"/>
  <c r="I425" i="3"/>
  <c r="K425" i="3"/>
  <c r="D426" i="3"/>
  <c r="F425" i="3" l="1"/>
  <c r="I426" i="3"/>
  <c r="H426" i="3"/>
  <c r="J426" i="3"/>
  <c r="K426" i="3"/>
  <c r="D427" i="3"/>
  <c r="F426" i="3" l="1"/>
  <c r="F427" i="3"/>
  <c r="J427" i="3"/>
  <c r="I427" i="3"/>
  <c r="H427" i="3"/>
  <c r="K427" i="3"/>
  <c r="D428" i="3"/>
  <c r="H428" i="3" l="1"/>
  <c r="J428" i="3"/>
  <c r="I428" i="3"/>
  <c r="K428" i="3"/>
  <c r="D429" i="3"/>
  <c r="F428" i="3" l="1"/>
  <c r="F429" i="3"/>
  <c r="J429" i="3"/>
  <c r="I429" i="3"/>
  <c r="H429" i="3"/>
  <c r="K429" i="3"/>
  <c r="D430" i="3"/>
  <c r="H430" i="3" l="1"/>
  <c r="J430" i="3"/>
  <c r="K430" i="3"/>
  <c r="D431" i="3"/>
  <c r="F430" i="3" l="1"/>
  <c r="H431" i="3"/>
  <c r="I431" i="3"/>
  <c r="I430" i="3"/>
  <c r="J431" i="3"/>
  <c r="K431" i="3"/>
  <c r="D432" i="3"/>
  <c r="F431" i="3" l="1"/>
  <c r="H432" i="3"/>
  <c r="J432" i="3"/>
  <c r="K432" i="3"/>
  <c r="D433" i="3"/>
  <c r="F432" i="3" l="1"/>
  <c r="I432" i="3"/>
  <c r="J433" i="3"/>
  <c r="I433" i="3"/>
  <c r="K433" i="3"/>
  <c r="D434" i="3"/>
  <c r="F433" i="3" l="1"/>
  <c r="H433" i="3"/>
  <c r="H434" i="3"/>
  <c r="J434" i="3"/>
  <c r="I434" i="3"/>
  <c r="K434" i="3"/>
  <c r="D435" i="3"/>
  <c r="F434" i="3" l="1"/>
  <c r="H435" i="3"/>
  <c r="J435" i="3"/>
  <c r="I435" i="3"/>
  <c r="K435" i="3"/>
  <c r="D436" i="3"/>
  <c r="F435" i="3" l="1"/>
  <c r="I436" i="3"/>
  <c r="H436" i="3"/>
  <c r="J436" i="3"/>
  <c r="K436" i="3"/>
  <c r="D437" i="3"/>
  <c r="F436" i="3" l="1"/>
  <c r="H437" i="3"/>
  <c r="J437" i="3"/>
  <c r="I437" i="3"/>
  <c r="K437" i="3"/>
  <c r="D438" i="3"/>
  <c r="F437" i="3" l="1"/>
  <c r="H438" i="3"/>
  <c r="J438" i="3"/>
  <c r="K438" i="3"/>
  <c r="D439" i="3"/>
  <c r="F438" i="3" l="1"/>
  <c r="H439" i="3"/>
  <c r="I439" i="3"/>
  <c r="I438" i="3"/>
  <c r="J439" i="3"/>
  <c r="K439" i="3"/>
  <c r="D440" i="3"/>
  <c r="F439" i="3" l="1"/>
  <c r="I440" i="3"/>
  <c r="H440" i="3"/>
  <c r="J440" i="3"/>
  <c r="K440" i="3"/>
  <c r="D441" i="3"/>
  <c r="F440" i="3" l="1"/>
  <c r="H441" i="3"/>
  <c r="J441" i="3"/>
  <c r="I441" i="3"/>
  <c r="K441" i="3"/>
  <c r="D442" i="3"/>
  <c r="F441" i="3" l="1"/>
  <c r="H442" i="3"/>
  <c r="J442" i="3"/>
  <c r="K442" i="3"/>
  <c r="D443" i="3"/>
  <c r="F442" i="3" l="1"/>
  <c r="I442" i="3"/>
  <c r="H443" i="3"/>
  <c r="J443" i="3"/>
  <c r="I443" i="3"/>
  <c r="K443" i="3"/>
  <c r="D444" i="3"/>
  <c r="F443" i="3" l="1"/>
  <c r="F444" i="3"/>
  <c r="H444" i="3"/>
  <c r="J444" i="3"/>
  <c r="I444" i="3"/>
  <c r="K444" i="3"/>
  <c r="D445" i="3"/>
  <c r="H445" i="3" l="1"/>
  <c r="J445" i="3"/>
  <c r="I445" i="3"/>
  <c r="K445" i="3"/>
  <c r="D446" i="3"/>
  <c r="F445" i="3" l="1"/>
  <c r="F446" i="3"/>
  <c r="H446" i="3"/>
  <c r="J446" i="3"/>
  <c r="K446" i="3"/>
  <c r="D447" i="3"/>
  <c r="I446" i="3" l="1"/>
  <c r="J447" i="3"/>
  <c r="I447" i="3"/>
  <c r="K447" i="3"/>
  <c r="D448" i="3"/>
  <c r="F447" i="3" l="1"/>
  <c r="H447" i="3"/>
  <c r="H448" i="3"/>
  <c r="J448" i="3"/>
  <c r="K448" i="3"/>
  <c r="D449" i="3"/>
  <c r="F448" i="3" l="1"/>
  <c r="I448" i="3"/>
  <c r="J449" i="3"/>
  <c r="I449" i="3"/>
  <c r="H449" i="3"/>
  <c r="K449" i="3"/>
  <c r="D450" i="3"/>
  <c r="F449" i="3" l="1"/>
  <c r="H450" i="3"/>
  <c r="J450" i="3"/>
  <c r="K450" i="3"/>
  <c r="D451" i="3"/>
  <c r="F450" i="3" l="1"/>
  <c r="I450" i="3"/>
  <c r="F451" i="3"/>
  <c r="J451" i="3"/>
  <c r="I451" i="3"/>
  <c r="H451" i="3"/>
  <c r="K451" i="3"/>
  <c r="D452" i="3"/>
  <c r="H452" i="3" l="1"/>
  <c r="J452" i="3"/>
  <c r="K452" i="3"/>
  <c r="D453" i="3"/>
  <c r="F452" i="3" l="1"/>
  <c r="I452" i="3"/>
  <c r="H453" i="3"/>
  <c r="J453" i="3"/>
  <c r="I453" i="3"/>
  <c r="K453" i="3"/>
  <c r="D454" i="3"/>
  <c r="F453" i="3" l="1"/>
  <c r="I454" i="3"/>
  <c r="H454" i="3"/>
  <c r="J454" i="3"/>
  <c r="K454" i="3"/>
  <c r="D455" i="3"/>
  <c r="F454" i="3" l="1"/>
  <c r="J455" i="3"/>
  <c r="I455" i="3"/>
  <c r="K455" i="3"/>
  <c r="D456" i="3"/>
  <c r="F455" i="3" l="1"/>
  <c r="H455" i="3"/>
  <c r="H456" i="3"/>
  <c r="J456" i="3"/>
  <c r="K456" i="3"/>
  <c r="D457" i="3"/>
  <c r="F456" i="3" l="1"/>
  <c r="I456" i="3"/>
  <c r="I457" i="3"/>
  <c r="J457" i="3"/>
  <c r="K457" i="3"/>
  <c r="D458" i="3"/>
  <c r="F457" i="3" l="1"/>
  <c r="H457" i="3"/>
  <c r="H458" i="3"/>
  <c r="J458" i="3"/>
  <c r="I458" i="3"/>
  <c r="K458" i="3"/>
  <c r="D459" i="3"/>
  <c r="F458" i="3" l="1"/>
  <c r="J459" i="3"/>
  <c r="I459" i="3"/>
  <c r="K459" i="3"/>
  <c r="D460" i="3"/>
  <c r="F459" i="3" l="1"/>
  <c r="H459" i="3"/>
  <c r="H460" i="3"/>
  <c r="J460" i="3"/>
  <c r="I460" i="3"/>
  <c r="K460" i="3"/>
  <c r="D461" i="3"/>
  <c r="F460" i="3" l="1"/>
  <c r="J461" i="3"/>
  <c r="I461" i="3"/>
  <c r="K461" i="3"/>
  <c r="D462" i="3"/>
  <c r="F461" i="3" l="1"/>
  <c r="H461" i="3"/>
  <c r="H462" i="3"/>
  <c r="J462" i="3"/>
  <c r="K462" i="3"/>
  <c r="D463" i="3"/>
  <c r="F462" i="3" l="1"/>
  <c r="H463" i="3"/>
  <c r="I463" i="3"/>
  <c r="I462" i="3"/>
  <c r="K463" i="3"/>
  <c r="D464" i="3"/>
  <c r="F463" i="3" l="1"/>
  <c r="J463" i="3"/>
  <c r="H464" i="3"/>
  <c r="J464" i="3"/>
  <c r="K464" i="3"/>
  <c r="D465" i="3"/>
  <c r="F464" i="3" l="1"/>
  <c r="I464" i="3"/>
  <c r="J465" i="3"/>
  <c r="F465" i="3"/>
  <c r="H465" i="3"/>
  <c r="I465" i="3"/>
  <c r="K465" i="3"/>
  <c r="D466" i="3"/>
  <c r="H466" i="3" l="1"/>
  <c r="J466" i="3"/>
  <c r="I466" i="3"/>
  <c r="K466" i="3"/>
  <c r="D467" i="3"/>
  <c r="F466" i="3" l="1"/>
  <c r="F467" i="3"/>
  <c r="J467" i="3"/>
  <c r="I467" i="3"/>
  <c r="H467" i="3"/>
  <c r="K467" i="3"/>
  <c r="D468" i="3"/>
  <c r="H468" i="3" l="1"/>
  <c r="J468" i="3"/>
  <c r="I468" i="3"/>
  <c r="K468" i="3"/>
  <c r="D469" i="3"/>
  <c r="F468" i="3" l="1"/>
  <c r="H469" i="3"/>
  <c r="J469" i="3"/>
  <c r="I469" i="3"/>
  <c r="K469" i="3"/>
  <c r="D470" i="3"/>
  <c r="F469" i="3" l="1"/>
  <c r="F470" i="3"/>
  <c r="H470" i="3"/>
  <c r="J470" i="3"/>
  <c r="K470" i="3"/>
  <c r="D471" i="3"/>
  <c r="I470" i="3" l="1"/>
  <c r="F471" i="3"/>
  <c r="J471" i="3"/>
  <c r="I471" i="3"/>
  <c r="H471" i="3"/>
  <c r="K471" i="3"/>
  <c r="D472" i="3"/>
  <c r="H472" i="3" l="1"/>
  <c r="J472" i="3"/>
  <c r="I472" i="3"/>
  <c r="K472" i="3"/>
  <c r="D473" i="3"/>
  <c r="F472" i="3" l="1"/>
  <c r="H473" i="3"/>
  <c r="J473" i="3"/>
  <c r="I473" i="3"/>
  <c r="K473" i="3"/>
  <c r="D474" i="3"/>
  <c r="F473" i="3" l="1"/>
  <c r="F474" i="3"/>
  <c r="H474" i="3"/>
  <c r="J474" i="3"/>
  <c r="K474" i="3"/>
  <c r="D475" i="3"/>
  <c r="I474" i="3" l="1"/>
  <c r="F475" i="3"/>
  <c r="J475" i="3"/>
  <c r="I475" i="3"/>
  <c r="H475" i="3"/>
  <c r="K475" i="3"/>
  <c r="D476" i="3"/>
  <c r="H476" i="3" l="1"/>
  <c r="F476" i="3"/>
  <c r="I476" i="3"/>
  <c r="J476" i="3"/>
  <c r="K476" i="3"/>
  <c r="D477" i="3"/>
  <c r="J477" i="3" l="1"/>
  <c r="I477" i="3"/>
  <c r="H477" i="3"/>
  <c r="K477" i="3"/>
  <c r="D478" i="3"/>
  <c r="F477" i="3" l="1"/>
  <c r="I478" i="3"/>
  <c r="H478" i="3"/>
  <c r="F478" i="3"/>
  <c r="J478" i="3"/>
  <c r="K478" i="3"/>
  <c r="D479" i="3"/>
  <c r="J479" i="3" l="1"/>
  <c r="I479" i="3"/>
  <c r="H479" i="3"/>
  <c r="K479" i="3"/>
  <c r="D480" i="3"/>
  <c r="F479" i="3" l="1"/>
  <c r="I480" i="3"/>
  <c r="H480" i="3"/>
  <c r="F480" i="3"/>
  <c r="J480" i="3"/>
  <c r="K480" i="3"/>
  <c r="D481" i="3"/>
  <c r="J481" i="3" l="1"/>
  <c r="F481" i="3"/>
  <c r="H481" i="3"/>
  <c r="I481" i="3"/>
  <c r="K481" i="3"/>
  <c r="D482" i="3"/>
  <c r="H482" i="3" l="1"/>
  <c r="J482" i="3"/>
  <c r="I482" i="3"/>
  <c r="K482" i="3"/>
  <c r="D483" i="3"/>
  <c r="F482" i="3" l="1"/>
  <c r="F483" i="3"/>
  <c r="J483" i="3"/>
  <c r="I483" i="3"/>
  <c r="H483" i="3"/>
  <c r="K483" i="3"/>
  <c r="D484" i="3"/>
  <c r="H484" i="3" l="1"/>
  <c r="J484" i="3"/>
  <c r="I484" i="3"/>
  <c r="K484" i="3"/>
  <c r="D485" i="3"/>
  <c r="F484" i="3" l="1"/>
  <c r="F485" i="3"/>
  <c r="J485" i="3"/>
  <c r="I485" i="3"/>
  <c r="H485" i="3"/>
  <c r="K485" i="3"/>
  <c r="D486" i="3"/>
  <c r="H486" i="3" l="1"/>
  <c r="J486" i="3"/>
  <c r="I486" i="3"/>
  <c r="K486" i="3"/>
  <c r="D487" i="3"/>
  <c r="F486" i="3" l="1"/>
  <c r="F487" i="3"/>
  <c r="J487" i="3"/>
  <c r="I487" i="3"/>
  <c r="H487" i="3"/>
  <c r="K487" i="3"/>
  <c r="D488" i="3"/>
  <c r="H488" i="3" l="1"/>
  <c r="I488" i="3"/>
  <c r="J488" i="3"/>
  <c r="K488" i="3"/>
  <c r="D489" i="3"/>
  <c r="F488" i="3" l="1"/>
  <c r="J489" i="3"/>
  <c r="I489" i="3"/>
  <c r="K489" i="3"/>
  <c r="D490" i="3"/>
  <c r="F489" i="3" l="1"/>
  <c r="H489" i="3"/>
  <c r="H490" i="3"/>
  <c r="I490" i="3"/>
  <c r="J490" i="3"/>
  <c r="K490" i="3"/>
  <c r="D491" i="3"/>
  <c r="F490" i="3" l="1"/>
  <c r="J491" i="3"/>
  <c r="I491" i="3"/>
  <c r="K491" i="3"/>
  <c r="D492" i="3"/>
  <c r="F491" i="3" l="1"/>
  <c r="H491" i="3"/>
  <c r="H492" i="3"/>
  <c r="I492" i="3"/>
  <c r="J492" i="3"/>
  <c r="K492" i="3"/>
  <c r="D493" i="3"/>
  <c r="F492" i="3" l="1"/>
  <c r="J493" i="3"/>
  <c r="I493" i="3"/>
  <c r="K493" i="3"/>
  <c r="D494" i="3"/>
  <c r="F493" i="3" l="1"/>
  <c r="H493" i="3"/>
  <c r="H494" i="3"/>
  <c r="I494" i="3"/>
  <c r="J494" i="3"/>
  <c r="K494" i="3"/>
  <c r="D495" i="3"/>
  <c r="F494" i="3" l="1"/>
  <c r="J495" i="3"/>
  <c r="I495" i="3"/>
  <c r="K495" i="3"/>
  <c r="D496" i="3"/>
  <c r="F495" i="3" l="1"/>
  <c r="H495" i="3"/>
  <c r="H496" i="3"/>
  <c r="J496" i="3"/>
  <c r="I496" i="3"/>
  <c r="K496" i="3"/>
  <c r="D497" i="3"/>
  <c r="F496" i="3" l="1"/>
  <c r="H497" i="3"/>
  <c r="J497" i="3"/>
  <c r="I497" i="3"/>
  <c r="K497" i="3"/>
  <c r="D498" i="3"/>
  <c r="F497" i="3" l="1"/>
  <c r="I498" i="3"/>
  <c r="H498" i="3"/>
  <c r="F498" i="3"/>
  <c r="J498" i="3"/>
  <c r="K498" i="3"/>
  <c r="D499" i="3"/>
  <c r="I499" i="3" l="1"/>
  <c r="H499" i="3"/>
  <c r="J499" i="3"/>
  <c r="K499" i="3"/>
  <c r="D500" i="3"/>
  <c r="F499" i="3" l="1"/>
  <c r="I500" i="3"/>
  <c r="H500" i="3"/>
  <c r="F500" i="3"/>
  <c r="J500" i="3"/>
  <c r="K500" i="3"/>
  <c r="D501" i="3"/>
  <c r="J501" i="3" l="1"/>
  <c r="F501" i="3"/>
  <c r="H501" i="3"/>
  <c r="I501" i="3"/>
  <c r="K501" i="3"/>
  <c r="D502" i="3"/>
  <c r="H502" i="3" l="1"/>
  <c r="J502" i="3"/>
  <c r="K502" i="3"/>
  <c r="D503" i="3"/>
  <c r="F502" i="3" l="1"/>
  <c r="H503" i="3"/>
  <c r="I503" i="3"/>
  <c r="I502" i="3"/>
  <c r="J503" i="3"/>
  <c r="K503" i="3"/>
  <c r="D504" i="3"/>
  <c r="F503" i="3" l="1"/>
  <c r="F504" i="3"/>
  <c r="H504" i="3"/>
  <c r="J504" i="3"/>
  <c r="K504" i="3"/>
  <c r="D505" i="3"/>
  <c r="I504" i="3" l="1"/>
  <c r="F505" i="3"/>
  <c r="J505" i="3"/>
  <c r="I505" i="3"/>
  <c r="H505" i="3"/>
  <c r="K505" i="3"/>
  <c r="D506" i="3"/>
  <c r="H506" i="3" l="1"/>
  <c r="J506" i="3"/>
  <c r="I506" i="3"/>
  <c r="K506" i="3"/>
  <c r="D507" i="3"/>
  <c r="F506" i="3" l="1"/>
  <c r="F507" i="3"/>
  <c r="J507" i="3"/>
  <c r="I507" i="3"/>
  <c r="H507" i="3"/>
  <c r="K507" i="3"/>
  <c r="D508" i="3"/>
  <c r="H508" i="3" l="1"/>
  <c r="J508" i="3"/>
  <c r="K508" i="3"/>
  <c r="D509" i="3"/>
  <c r="F508" i="3" l="1"/>
  <c r="H509" i="3"/>
  <c r="I509" i="3"/>
  <c r="I508" i="3"/>
  <c r="J509" i="3"/>
  <c r="K509" i="3"/>
  <c r="D510" i="3"/>
  <c r="F509" i="3" l="1"/>
  <c r="F510" i="3"/>
  <c r="H510" i="3"/>
  <c r="J510" i="3"/>
  <c r="K510" i="3"/>
  <c r="D511" i="3"/>
  <c r="I510" i="3" l="1"/>
  <c r="F511" i="3"/>
  <c r="J511" i="3"/>
  <c r="I511" i="3"/>
  <c r="H511" i="3"/>
  <c r="K511" i="3"/>
  <c r="D512" i="3"/>
  <c r="H512" i="3" l="1"/>
  <c r="J512" i="3"/>
  <c r="I512" i="3"/>
  <c r="K512" i="3"/>
  <c r="D513" i="3"/>
  <c r="F512" i="3" l="1"/>
  <c r="F513" i="3"/>
  <c r="J513" i="3"/>
  <c r="I513" i="3"/>
  <c r="H513" i="3"/>
  <c r="K513" i="3"/>
  <c r="D514" i="3"/>
  <c r="H514" i="3" l="1"/>
  <c r="J514" i="3"/>
  <c r="I514" i="3"/>
  <c r="K514" i="3"/>
  <c r="D515" i="3"/>
  <c r="F514" i="3" l="1"/>
  <c r="F515" i="3"/>
  <c r="J515" i="3"/>
  <c r="I515" i="3"/>
  <c r="H515" i="3"/>
  <c r="K515" i="3"/>
  <c r="D516" i="3"/>
  <c r="H516" i="3" l="1"/>
  <c r="J516" i="3"/>
  <c r="I516" i="3"/>
  <c r="K516" i="3"/>
  <c r="D517" i="3"/>
  <c r="F516" i="3" l="1"/>
  <c r="I517" i="3"/>
  <c r="J517" i="3"/>
  <c r="K517" i="3"/>
  <c r="D518" i="3"/>
  <c r="F517" i="3" l="1"/>
  <c r="I518" i="3"/>
  <c r="H517" i="3"/>
  <c r="J518" i="3"/>
  <c r="K518" i="3"/>
  <c r="D519" i="3"/>
  <c r="F518" i="3" l="1"/>
  <c r="H518" i="3"/>
  <c r="J519" i="3"/>
  <c r="I519" i="3"/>
  <c r="H519" i="3"/>
  <c r="K519" i="3"/>
  <c r="D520" i="3"/>
  <c r="F519" i="3" l="1"/>
  <c r="H520" i="3"/>
  <c r="J520" i="3"/>
  <c r="K520" i="3"/>
  <c r="D521" i="3"/>
  <c r="F520" i="3" l="1"/>
  <c r="H521" i="3"/>
  <c r="I521" i="3"/>
  <c r="I520" i="3"/>
  <c r="J521" i="3"/>
  <c r="K521" i="3"/>
  <c r="D522" i="3"/>
  <c r="F521" i="3" l="1"/>
  <c r="I522" i="3"/>
  <c r="H522" i="3"/>
  <c r="F522" i="3"/>
  <c r="J522" i="3"/>
  <c r="K522" i="3"/>
  <c r="D523" i="3"/>
  <c r="J523" i="3" l="1"/>
  <c r="I523" i="3"/>
  <c r="H523" i="3"/>
  <c r="K523" i="3"/>
  <c r="D524" i="3"/>
  <c r="F523" i="3" l="1"/>
  <c r="I524" i="3"/>
  <c r="H524" i="3"/>
  <c r="F524" i="3"/>
  <c r="J524" i="3"/>
  <c r="K524" i="3"/>
  <c r="D525" i="3"/>
  <c r="J525" i="3" l="1"/>
  <c r="I525" i="3"/>
  <c r="H525" i="3"/>
  <c r="K525" i="3"/>
  <c r="D526" i="3"/>
  <c r="F525" i="3" l="1"/>
  <c r="H526" i="3"/>
  <c r="J526" i="3"/>
  <c r="K526" i="3"/>
  <c r="D527" i="3"/>
  <c r="F526" i="3" l="1"/>
  <c r="H527" i="3"/>
  <c r="I527" i="3"/>
  <c r="I526" i="3"/>
  <c r="J527" i="3"/>
  <c r="K527" i="3"/>
  <c r="D528" i="3"/>
  <c r="F527" i="3" l="1"/>
  <c r="H528" i="3"/>
  <c r="J528" i="3"/>
  <c r="K528" i="3"/>
  <c r="D529" i="3"/>
  <c r="F528" i="3" l="1"/>
  <c r="H529" i="3"/>
  <c r="I529" i="3"/>
  <c r="I528" i="3"/>
  <c r="J529" i="3"/>
  <c r="K529" i="3"/>
  <c r="D530" i="3"/>
  <c r="F529" i="3" l="1"/>
  <c r="I530" i="3"/>
  <c r="H530" i="3"/>
  <c r="F530" i="3"/>
  <c r="J530" i="3"/>
  <c r="K530" i="3"/>
  <c r="D531" i="3"/>
  <c r="J531" i="3" l="1"/>
  <c r="I531" i="3"/>
  <c r="H531" i="3"/>
  <c r="K531" i="3"/>
  <c r="D532" i="3"/>
  <c r="F531" i="3" l="1"/>
  <c r="H532" i="3"/>
  <c r="J532" i="3"/>
  <c r="K532" i="3"/>
  <c r="D533" i="3"/>
  <c r="F532" i="3" l="1"/>
  <c r="F533" i="3"/>
  <c r="I533" i="3"/>
  <c r="I532" i="3"/>
  <c r="H533" i="3"/>
  <c r="K533" i="3"/>
  <c r="D534" i="3"/>
  <c r="J533" i="3" l="1"/>
  <c r="F534" i="3"/>
  <c r="H534" i="3"/>
  <c r="J534" i="3"/>
  <c r="K534" i="3"/>
  <c r="D535" i="3"/>
  <c r="I534" i="3" l="1"/>
  <c r="H535" i="3"/>
  <c r="J535" i="3"/>
  <c r="I535" i="3"/>
  <c r="K535" i="3"/>
  <c r="D536" i="3"/>
  <c r="F535" i="3" l="1"/>
  <c r="F536" i="3"/>
  <c r="H536" i="3"/>
  <c r="J536" i="3"/>
  <c r="K536" i="3"/>
  <c r="D537" i="3"/>
  <c r="I536" i="3" l="1"/>
  <c r="H537" i="3"/>
  <c r="J537" i="3"/>
  <c r="I537" i="3"/>
  <c r="K537" i="3"/>
  <c r="D538" i="3"/>
  <c r="F537" i="3" l="1"/>
  <c r="I538" i="3"/>
  <c r="H538" i="3"/>
  <c r="F538" i="3"/>
  <c r="J538" i="3"/>
  <c r="K538" i="3"/>
  <c r="D539" i="3"/>
  <c r="J539" i="3" l="1"/>
  <c r="I539" i="3"/>
  <c r="H539" i="3"/>
  <c r="K539" i="3"/>
  <c r="D540" i="3"/>
  <c r="F539" i="3" l="1"/>
  <c r="F540" i="3"/>
  <c r="H540" i="3"/>
  <c r="J540" i="3"/>
  <c r="K540" i="3"/>
  <c r="D541" i="3"/>
  <c r="I540" i="3" l="1"/>
  <c r="J541" i="3"/>
  <c r="I541" i="3"/>
  <c r="K541" i="3"/>
  <c r="D542" i="3"/>
  <c r="F541" i="3" l="1"/>
  <c r="H541" i="3"/>
  <c r="H542" i="3"/>
  <c r="I542" i="3"/>
  <c r="J542" i="3"/>
  <c r="K542" i="3"/>
  <c r="D543" i="3"/>
  <c r="F542" i="3" l="1"/>
  <c r="I543" i="3"/>
  <c r="J543" i="3"/>
  <c r="K543" i="3"/>
  <c r="D544" i="3"/>
  <c r="F543" i="3" l="1"/>
  <c r="H543" i="3"/>
  <c r="H544" i="3"/>
  <c r="I544" i="3"/>
  <c r="J544" i="3"/>
  <c r="K544" i="3"/>
  <c r="D545" i="3"/>
  <c r="F544" i="3" l="1"/>
  <c r="J545" i="3"/>
  <c r="I545" i="3"/>
  <c r="K545" i="3"/>
  <c r="D546" i="3"/>
  <c r="F545" i="3" l="1"/>
  <c r="H545" i="3"/>
  <c r="H546" i="3"/>
  <c r="I546" i="3"/>
  <c r="J546" i="3"/>
  <c r="K546" i="3"/>
  <c r="D547" i="3"/>
  <c r="F546" i="3" l="1"/>
  <c r="I547" i="3"/>
  <c r="J547" i="3"/>
  <c r="K547" i="3"/>
  <c r="D548" i="3"/>
  <c r="F547" i="3" l="1"/>
  <c r="H547" i="3"/>
  <c r="H548" i="3"/>
  <c r="I548" i="3"/>
  <c r="J548" i="3"/>
  <c r="K548" i="3"/>
  <c r="D549" i="3"/>
  <c r="F548" i="3" l="1"/>
  <c r="J549" i="3"/>
  <c r="I549" i="3"/>
  <c r="K549" i="3"/>
  <c r="D550" i="3"/>
  <c r="F549" i="3" l="1"/>
  <c r="H549" i="3"/>
  <c r="H550" i="3"/>
  <c r="J550" i="3"/>
  <c r="K550" i="3"/>
  <c r="D551" i="3"/>
  <c r="F550" i="3" l="1"/>
  <c r="F551" i="3"/>
  <c r="I551" i="3"/>
  <c r="I550" i="3"/>
  <c r="H551" i="3"/>
  <c r="K551" i="3"/>
  <c r="D552" i="3"/>
  <c r="J551" i="3" l="1"/>
  <c r="F552" i="3"/>
  <c r="H552" i="3"/>
  <c r="J552" i="3"/>
  <c r="K552" i="3"/>
  <c r="D553" i="3"/>
  <c r="I552" i="3" l="1"/>
  <c r="F553" i="3"/>
  <c r="J553" i="3"/>
  <c r="I553" i="3"/>
  <c r="H553" i="3"/>
  <c r="K553" i="3"/>
  <c r="D554" i="3"/>
  <c r="H554" i="3" l="1"/>
  <c r="J554" i="3"/>
  <c r="I554" i="3"/>
  <c r="K554" i="3"/>
  <c r="D555" i="3"/>
  <c r="F554" i="3" l="1"/>
  <c r="H555" i="3"/>
  <c r="J555" i="3"/>
  <c r="I555" i="3"/>
  <c r="K555" i="3"/>
  <c r="D556" i="3"/>
  <c r="F555" i="3" l="1"/>
  <c r="F556" i="3"/>
  <c r="H556" i="3"/>
  <c r="J556" i="3"/>
  <c r="K556" i="3"/>
  <c r="D557" i="3"/>
  <c r="I556" i="3" l="1"/>
  <c r="H557" i="3"/>
  <c r="J557" i="3"/>
  <c r="I557" i="3"/>
  <c r="K557" i="3"/>
  <c r="D558" i="3"/>
  <c r="F557" i="3" l="1"/>
  <c r="F558" i="3"/>
  <c r="H558" i="3"/>
  <c r="J558" i="3"/>
  <c r="K558" i="3"/>
  <c r="D559" i="3"/>
  <c r="I558" i="3" l="1"/>
  <c r="H559" i="3"/>
  <c r="J559" i="3"/>
  <c r="I559" i="3"/>
  <c r="K559" i="3"/>
  <c r="D560" i="3"/>
  <c r="F559" i="3" l="1"/>
  <c r="F560" i="3"/>
  <c r="H560" i="3"/>
  <c r="J560" i="3"/>
  <c r="K560" i="3"/>
  <c r="D561" i="3"/>
  <c r="I560" i="3" l="1"/>
  <c r="J561" i="3"/>
  <c r="I561" i="3"/>
  <c r="K561" i="3"/>
  <c r="D562" i="3"/>
  <c r="F561" i="3" l="1"/>
  <c r="H561" i="3"/>
  <c r="H562" i="3"/>
  <c r="J562" i="3"/>
  <c r="K562" i="3"/>
  <c r="D563" i="3"/>
  <c r="F562" i="3" l="1"/>
  <c r="F563" i="3"/>
  <c r="I563" i="3"/>
  <c r="I562" i="3"/>
  <c r="H563" i="3"/>
  <c r="K563" i="3"/>
  <c r="D564" i="3"/>
  <c r="J563" i="3" l="1"/>
  <c r="F564" i="3"/>
  <c r="H564" i="3"/>
  <c r="J564" i="3"/>
  <c r="K564" i="3"/>
  <c r="D565" i="3"/>
  <c r="I564" i="3" l="1"/>
  <c r="F565" i="3"/>
  <c r="J565" i="3"/>
  <c r="I565" i="3"/>
  <c r="H565" i="3"/>
  <c r="K565" i="3"/>
  <c r="D566" i="3"/>
  <c r="H566" i="3" l="1"/>
  <c r="J566" i="3"/>
  <c r="I566" i="3"/>
  <c r="K566" i="3"/>
  <c r="D567" i="3"/>
  <c r="F566" i="3" l="1"/>
  <c r="F567" i="3"/>
  <c r="J567" i="3"/>
  <c r="I567" i="3"/>
  <c r="H567" i="3"/>
  <c r="K567" i="3"/>
  <c r="D568" i="3"/>
  <c r="H568" i="3" l="1"/>
  <c r="J568" i="3"/>
  <c r="K568" i="3"/>
  <c r="D569" i="3"/>
  <c r="F568" i="3" l="1"/>
  <c r="H569" i="3"/>
  <c r="I569" i="3"/>
  <c r="I568" i="3"/>
  <c r="J569" i="3"/>
  <c r="K569" i="3"/>
  <c r="D570" i="3"/>
  <c r="F569" i="3" l="1"/>
  <c r="I570" i="3"/>
  <c r="H570" i="3"/>
  <c r="F570" i="3"/>
  <c r="J570" i="3"/>
  <c r="K570" i="3"/>
  <c r="D571" i="3"/>
  <c r="J571" i="3" l="1"/>
  <c r="I571" i="3"/>
  <c r="H571" i="3"/>
  <c r="K571" i="3"/>
  <c r="D572" i="3"/>
  <c r="F571" i="3" l="1"/>
  <c r="I572" i="3"/>
  <c r="H572" i="3"/>
  <c r="F572" i="3"/>
  <c r="J572" i="3"/>
  <c r="K572" i="3"/>
  <c r="D573" i="3"/>
  <c r="I573" i="3" l="1"/>
  <c r="J573" i="3"/>
  <c r="K573" i="3"/>
  <c r="D574" i="3"/>
  <c r="F573" i="3" l="1"/>
  <c r="H573" i="3"/>
  <c r="H574" i="3"/>
  <c r="I574" i="3"/>
  <c r="J574" i="3"/>
  <c r="K574" i="3"/>
  <c r="D575" i="3"/>
  <c r="F574" i="3" l="1"/>
  <c r="J575" i="3"/>
  <c r="I575" i="3"/>
  <c r="K575" i="3"/>
  <c r="D576" i="3"/>
  <c r="F575" i="3" l="1"/>
  <c r="H575" i="3"/>
  <c r="H576" i="3"/>
  <c r="I576" i="3"/>
  <c r="J576" i="3"/>
  <c r="K576" i="3"/>
  <c r="D577" i="3"/>
  <c r="F576" i="3" l="1"/>
  <c r="J577" i="3"/>
  <c r="I577" i="3"/>
  <c r="K577" i="3"/>
  <c r="D578" i="3"/>
  <c r="F577" i="3" l="1"/>
  <c r="H577" i="3"/>
  <c r="H578" i="3"/>
  <c r="I578" i="3"/>
  <c r="J578" i="3"/>
  <c r="K578" i="3"/>
  <c r="D579" i="3"/>
  <c r="F578" i="3" l="1"/>
  <c r="J579" i="3"/>
  <c r="I579" i="3"/>
  <c r="K579" i="3"/>
  <c r="D580" i="3"/>
  <c r="F579" i="3" l="1"/>
  <c r="H579" i="3"/>
  <c r="H580" i="3"/>
  <c r="I580" i="3"/>
  <c r="J580" i="3"/>
  <c r="K580" i="3"/>
  <c r="D581" i="3"/>
  <c r="F580" i="3" l="1"/>
  <c r="F581" i="3"/>
  <c r="J581" i="3"/>
  <c r="I581" i="3"/>
  <c r="H581" i="3"/>
  <c r="K581" i="3"/>
  <c r="D582" i="3"/>
  <c r="H582" i="3" l="1"/>
  <c r="J582" i="3"/>
  <c r="I582" i="3"/>
  <c r="K582" i="3"/>
  <c r="D583" i="3"/>
  <c r="F582" i="3" l="1"/>
  <c r="F583" i="3"/>
  <c r="J583" i="3"/>
  <c r="I583" i="3"/>
  <c r="H583" i="3"/>
  <c r="K583" i="3"/>
  <c r="D584" i="3"/>
  <c r="H584" i="3" l="1"/>
  <c r="I584" i="3"/>
  <c r="J584" i="3"/>
  <c r="K584" i="3"/>
  <c r="D585" i="3"/>
  <c r="F584" i="3" l="1"/>
  <c r="F585" i="3"/>
  <c r="J585" i="3"/>
  <c r="I585" i="3"/>
  <c r="H585" i="3"/>
  <c r="K585" i="3"/>
  <c r="D586" i="3"/>
  <c r="H586" i="3" l="1"/>
  <c r="J586" i="3"/>
  <c r="I586" i="3"/>
  <c r="K586" i="3"/>
  <c r="D587" i="3"/>
  <c r="F586" i="3" l="1"/>
  <c r="F587" i="3"/>
  <c r="J587" i="3"/>
  <c r="I587" i="3"/>
  <c r="H587" i="3"/>
  <c r="K587" i="3"/>
  <c r="D588" i="3"/>
  <c r="H588" i="3" l="1"/>
  <c r="I588" i="3"/>
  <c r="J588" i="3"/>
  <c r="K588" i="3"/>
  <c r="D589" i="3"/>
  <c r="F588" i="3" l="1"/>
  <c r="J589" i="3"/>
  <c r="I589" i="3"/>
  <c r="K589" i="3"/>
  <c r="D590" i="3"/>
  <c r="F589" i="3" l="1"/>
  <c r="H589" i="3"/>
  <c r="H590" i="3"/>
  <c r="I590" i="3"/>
  <c r="J590" i="3"/>
  <c r="K590" i="3"/>
  <c r="D591" i="3"/>
  <c r="F590" i="3" l="1"/>
  <c r="F591" i="3"/>
  <c r="J591" i="3"/>
  <c r="I591" i="3"/>
  <c r="H591" i="3"/>
  <c r="K591" i="3"/>
  <c r="D592" i="3"/>
  <c r="H592" i="3" l="1"/>
  <c r="J592" i="3"/>
  <c r="I592" i="3"/>
  <c r="K592" i="3"/>
  <c r="D593" i="3"/>
  <c r="F592" i="3" l="1"/>
  <c r="F593" i="3"/>
  <c r="J593" i="3"/>
  <c r="I593" i="3"/>
  <c r="H593" i="3"/>
  <c r="K593" i="3"/>
  <c r="D594" i="3"/>
  <c r="H594" i="3" l="1"/>
  <c r="J594" i="3"/>
  <c r="K594" i="3"/>
  <c r="D595" i="3"/>
  <c r="F594" i="3" l="1"/>
  <c r="H595" i="3"/>
  <c r="I595" i="3"/>
  <c r="I594" i="3"/>
  <c r="J595" i="3"/>
  <c r="K595" i="3"/>
  <c r="D596" i="3"/>
  <c r="F595" i="3" l="1"/>
  <c r="F596" i="3"/>
  <c r="H596" i="3"/>
  <c r="J596" i="3"/>
  <c r="K596" i="3"/>
  <c r="D597" i="3"/>
  <c r="I596" i="3" l="1"/>
  <c r="J597" i="3"/>
  <c r="I597" i="3"/>
  <c r="K597" i="3"/>
  <c r="D598" i="3"/>
  <c r="F597" i="3" l="1"/>
  <c r="H597" i="3"/>
  <c r="H598" i="3"/>
  <c r="J598" i="3"/>
  <c r="K598" i="3"/>
  <c r="D599" i="3"/>
  <c r="F598" i="3" l="1"/>
  <c r="F599" i="3"/>
  <c r="I599" i="3"/>
  <c r="I598" i="3"/>
  <c r="H599" i="3"/>
  <c r="K599" i="3"/>
  <c r="D600" i="3"/>
  <c r="J599" i="3" l="1"/>
  <c r="F600" i="3"/>
  <c r="H600" i="3"/>
  <c r="J600" i="3"/>
  <c r="K600" i="3"/>
  <c r="D601" i="3"/>
  <c r="I600" i="3" l="1"/>
  <c r="F601" i="3"/>
  <c r="J601" i="3"/>
  <c r="I601" i="3"/>
  <c r="H601" i="3"/>
  <c r="K601" i="3"/>
  <c r="D602" i="3"/>
  <c r="H602" i="3" l="1"/>
  <c r="J602" i="3"/>
  <c r="I602" i="3"/>
  <c r="K602" i="3"/>
  <c r="D603" i="3"/>
  <c r="F602" i="3" l="1"/>
  <c r="H603" i="3"/>
  <c r="J603" i="3"/>
  <c r="I603" i="3"/>
  <c r="K603" i="3"/>
  <c r="D604" i="3"/>
  <c r="F603" i="3" l="1"/>
  <c r="F604" i="3"/>
  <c r="H604" i="3"/>
  <c r="J604" i="3"/>
  <c r="K604" i="3"/>
  <c r="D605" i="3"/>
  <c r="I604" i="3" l="1"/>
  <c r="F605" i="3"/>
  <c r="J605" i="3"/>
  <c r="I605" i="3"/>
  <c r="H605" i="3"/>
  <c r="K605" i="3"/>
  <c r="D606" i="3"/>
  <c r="H606" i="3" l="1"/>
  <c r="J606" i="3"/>
  <c r="I606" i="3"/>
  <c r="K606" i="3"/>
  <c r="D607" i="3"/>
  <c r="F606" i="3" l="1"/>
  <c r="F607" i="3"/>
  <c r="J607" i="3"/>
  <c r="I607" i="3"/>
  <c r="H607" i="3"/>
  <c r="K607" i="3"/>
  <c r="D608" i="3"/>
  <c r="H608" i="3" l="1"/>
  <c r="J608" i="3"/>
  <c r="K608" i="3"/>
  <c r="D609" i="3"/>
  <c r="F608" i="3" l="1"/>
  <c r="H609" i="3"/>
  <c r="I609" i="3"/>
  <c r="I608" i="3"/>
  <c r="J609" i="3"/>
  <c r="K609" i="3"/>
  <c r="D610" i="3"/>
  <c r="F609" i="3" l="1"/>
  <c r="H610" i="3"/>
  <c r="J610" i="3"/>
  <c r="K610" i="3"/>
  <c r="D611" i="3"/>
  <c r="F610" i="3" l="1"/>
  <c r="F611" i="3"/>
  <c r="I611" i="3"/>
  <c r="I610" i="3"/>
  <c r="H611" i="3"/>
  <c r="K611" i="3"/>
  <c r="D612" i="3"/>
  <c r="J611" i="3" l="1"/>
  <c r="F612" i="3"/>
  <c r="H612" i="3"/>
  <c r="J612" i="3"/>
  <c r="K612" i="3"/>
  <c r="D613" i="3"/>
  <c r="I612" i="3" l="1"/>
  <c r="F613" i="3"/>
  <c r="J613" i="3"/>
  <c r="I613" i="3"/>
  <c r="H613" i="3"/>
  <c r="K613" i="3"/>
  <c r="D614" i="3"/>
  <c r="H614" i="3" l="1"/>
  <c r="J614" i="3"/>
  <c r="I614" i="3"/>
  <c r="K614" i="3"/>
  <c r="D615" i="3"/>
  <c r="F614" i="3" l="1"/>
  <c r="F615" i="3"/>
  <c r="J615" i="3"/>
  <c r="I615" i="3"/>
  <c r="H615" i="3"/>
  <c r="K615" i="3"/>
  <c r="D616" i="3"/>
  <c r="H616" i="3" l="1"/>
  <c r="J616" i="3"/>
  <c r="K616" i="3"/>
  <c r="D617" i="3"/>
  <c r="F616" i="3" l="1"/>
  <c r="H617" i="3"/>
  <c r="I617" i="3"/>
  <c r="I616" i="3"/>
  <c r="J617" i="3"/>
  <c r="K617" i="3"/>
  <c r="D618" i="3"/>
  <c r="F617" i="3" l="1"/>
  <c r="F618" i="3"/>
  <c r="H618" i="3"/>
  <c r="J618" i="3"/>
  <c r="K618" i="3"/>
  <c r="D619" i="3"/>
  <c r="I618" i="3" l="1"/>
  <c r="J619" i="3"/>
  <c r="I619" i="3"/>
  <c r="K619" i="3"/>
  <c r="D620" i="3"/>
  <c r="F619" i="3" l="1"/>
  <c r="H619" i="3"/>
  <c r="H620" i="3"/>
  <c r="I620" i="3"/>
  <c r="J620" i="3"/>
  <c r="K620" i="3"/>
  <c r="D621" i="3"/>
  <c r="F620" i="3" l="1"/>
  <c r="J621" i="3"/>
  <c r="I621" i="3"/>
  <c r="K621" i="3"/>
  <c r="D622" i="3"/>
  <c r="F621" i="3" l="1"/>
  <c r="H621" i="3"/>
  <c r="H622" i="3"/>
  <c r="I622" i="3"/>
  <c r="J622" i="3"/>
  <c r="K622" i="3"/>
  <c r="D623" i="3"/>
  <c r="F622" i="3" l="1"/>
  <c r="J623" i="3"/>
  <c r="I623" i="3"/>
  <c r="K623" i="3"/>
  <c r="D624" i="3"/>
  <c r="F623" i="3" l="1"/>
  <c r="H623" i="3"/>
  <c r="H624" i="3"/>
  <c r="J624" i="3"/>
  <c r="K624" i="3"/>
  <c r="D625" i="3"/>
  <c r="F624" i="3" l="1"/>
  <c r="F625" i="3"/>
  <c r="I625" i="3"/>
  <c r="I624" i="3"/>
  <c r="H625" i="3"/>
  <c r="J625" i="3"/>
  <c r="K625" i="3"/>
  <c r="D626" i="3"/>
  <c r="H626" i="3" l="1"/>
  <c r="I626" i="3"/>
  <c r="J626" i="3"/>
  <c r="K626" i="3"/>
  <c r="D627" i="3"/>
  <c r="F626" i="3" l="1"/>
  <c r="F627" i="3"/>
  <c r="J627" i="3"/>
  <c r="I627" i="3"/>
  <c r="H627" i="3"/>
  <c r="K627" i="3"/>
  <c r="D628" i="3"/>
  <c r="H628" i="3" l="1"/>
  <c r="J628" i="3"/>
  <c r="I628" i="3"/>
  <c r="K628" i="3"/>
  <c r="D629" i="3"/>
  <c r="F628" i="3" l="1"/>
  <c r="F629" i="3"/>
  <c r="J629" i="3"/>
  <c r="I629" i="3"/>
  <c r="H629" i="3"/>
  <c r="K629" i="3"/>
  <c r="D630" i="3"/>
  <c r="O631" i="2" l="1"/>
  <c r="N631" i="2"/>
  <c r="H630" i="3"/>
  <c r="J630" i="3"/>
  <c r="K630" i="3"/>
  <c r="D631" i="3"/>
  <c r="F630" i="3" l="1"/>
  <c r="N632" i="2"/>
  <c r="O632" i="2"/>
  <c r="I631" i="3" s="1"/>
  <c r="I630" i="3"/>
  <c r="H631" i="3"/>
  <c r="J631" i="3"/>
  <c r="K631" i="3"/>
  <c r="D632" i="3"/>
  <c r="F631" i="3" l="1"/>
  <c r="O633" i="2"/>
  <c r="F632" i="3" s="1"/>
  <c r="N633" i="2"/>
  <c r="H632" i="3" s="1"/>
  <c r="J632" i="3"/>
  <c r="I632" i="3"/>
  <c r="K632" i="3"/>
  <c r="D633" i="3"/>
  <c r="N634" i="2" l="1"/>
  <c r="J633" i="3"/>
  <c r="O634" i="2"/>
  <c r="F633" i="3"/>
  <c r="H633" i="3"/>
  <c r="I633" i="3"/>
  <c r="K633" i="3"/>
  <c r="D634" i="3"/>
  <c r="O635" i="2" l="1"/>
  <c r="N635" i="2"/>
  <c r="H634" i="3"/>
  <c r="J634" i="3"/>
  <c r="K634" i="3"/>
  <c r="D635" i="3"/>
  <c r="F634" i="3" l="1"/>
  <c r="N636" i="2"/>
  <c r="O636" i="2"/>
  <c r="I635" i="3" s="1"/>
  <c r="I634" i="3"/>
  <c r="H635" i="3"/>
  <c r="J635" i="3"/>
  <c r="K635" i="3"/>
  <c r="D636" i="3"/>
  <c r="F635" i="3" l="1"/>
  <c r="O637" i="2"/>
  <c r="F636" i="3" s="1"/>
  <c r="N637" i="2"/>
  <c r="H636" i="3" s="1"/>
  <c r="J636" i="3"/>
  <c r="I636" i="3"/>
  <c r="K636" i="3"/>
  <c r="D637" i="3"/>
  <c r="N638" i="2" l="1"/>
  <c r="O638" i="2"/>
  <c r="I637" i="3" s="1"/>
  <c r="J637" i="3"/>
  <c r="K637" i="3"/>
  <c r="D638" i="3"/>
  <c r="F637" i="3" l="1"/>
  <c r="H637" i="3"/>
  <c r="O639" i="2"/>
  <c r="N639" i="2"/>
  <c r="H638" i="3" s="1"/>
  <c r="F638" i="3"/>
  <c r="I638" i="3"/>
  <c r="J638" i="3"/>
  <c r="K638" i="3"/>
  <c r="D639" i="3"/>
  <c r="N640" i="2" l="1"/>
  <c r="F639" i="3" s="1"/>
  <c r="J639" i="3"/>
  <c r="O640" i="2"/>
  <c r="I639" i="3" s="1"/>
  <c r="H639" i="3"/>
  <c r="K639" i="3"/>
  <c r="D640" i="3"/>
  <c r="O641" i="2" l="1"/>
  <c r="N641" i="2"/>
  <c r="H640" i="3" s="1"/>
  <c r="F640" i="3"/>
  <c r="I640" i="3"/>
  <c r="J640" i="3"/>
  <c r="K640" i="3"/>
  <c r="D641" i="3"/>
  <c r="N642" i="2" l="1"/>
  <c r="F641" i="3" s="1"/>
  <c r="J641" i="3"/>
  <c r="O642" i="2"/>
  <c r="I641" i="3" s="1"/>
  <c r="H641" i="3"/>
  <c r="K641" i="3"/>
  <c r="D642" i="3"/>
  <c r="O643" i="2" l="1"/>
  <c r="N643" i="2"/>
  <c r="H642" i="3"/>
  <c r="J642" i="3"/>
  <c r="K642" i="3"/>
  <c r="D643" i="3"/>
  <c r="F642" i="3" l="1"/>
  <c r="N644" i="2"/>
  <c r="F643" i="3"/>
  <c r="O644" i="2"/>
  <c r="I642" i="3"/>
  <c r="H643" i="3"/>
  <c r="I643" i="3"/>
  <c r="K643" i="3"/>
  <c r="D644" i="3"/>
  <c r="J643" i="3" l="1"/>
  <c r="O645" i="2"/>
  <c r="F644" i="3" s="1"/>
  <c r="N645" i="2"/>
  <c r="H644" i="3" s="1"/>
  <c r="J644" i="3"/>
  <c r="I644" i="3"/>
  <c r="K644" i="3"/>
  <c r="D645" i="3"/>
  <c r="N646" i="2" l="1"/>
  <c r="J645" i="3"/>
  <c r="O646" i="2"/>
  <c r="F645" i="3" s="1"/>
  <c r="H645" i="3"/>
  <c r="K645" i="3"/>
  <c r="D646" i="3"/>
  <c r="I645" i="3" l="1"/>
  <c r="O647" i="2"/>
  <c r="F646" i="3" s="1"/>
  <c r="N647" i="2"/>
  <c r="H646" i="3" s="1"/>
  <c r="J646" i="3"/>
  <c r="I646" i="3"/>
  <c r="K646" i="3"/>
  <c r="D647" i="3"/>
  <c r="N648" i="2" l="1"/>
  <c r="J647" i="3"/>
  <c r="O648" i="2"/>
  <c r="F647" i="3"/>
  <c r="H647" i="3"/>
  <c r="I647" i="3"/>
  <c r="K647" i="3"/>
  <c r="D648" i="3"/>
  <c r="O649" i="2" l="1"/>
  <c r="F648" i="3" s="1"/>
  <c r="N649" i="2"/>
  <c r="H648" i="3" s="1"/>
  <c r="J648" i="3"/>
  <c r="I648" i="3"/>
  <c r="K648" i="3"/>
  <c r="D649" i="3"/>
  <c r="N650" i="2" l="1"/>
  <c r="J649" i="3"/>
  <c r="O650" i="2"/>
  <c r="F649" i="3"/>
  <c r="H649" i="3"/>
  <c r="I649" i="3"/>
  <c r="K649" i="3"/>
  <c r="D650" i="3"/>
  <c r="O651" i="2" l="1"/>
  <c r="N651" i="2"/>
  <c r="H650" i="3" s="1"/>
  <c r="F650" i="3"/>
  <c r="I650" i="3"/>
  <c r="J650" i="3"/>
  <c r="K650" i="3"/>
  <c r="D651" i="3"/>
  <c r="N652" i="2" l="1"/>
  <c r="F651" i="3" s="1"/>
  <c r="J651" i="3"/>
  <c r="O652" i="2"/>
  <c r="I651" i="3" s="1"/>
  <c r="H651" i="3"/>
  <c r="K651" i="3"/>
  <c r="D652" i="3"/>
  <c r="O653" i="2" l="1"/>
  <c r="N653" i="2"/>
  <c r="H652" i="3" s="1"/>
  <c r="F652" i="3"/>
  <c r="I652" i="3"/>
  <c r="J652" i="3"/>
  <c r="K652" i="3"/>
  <c r="D653" i="3"/>
  <c r="N654" i="2" l="1"/>
  <c r="F653" i="3" s="1"/>
  <c r="J653" i="3"/>
  <c r="O654" i="2"/>
  <c r="I653" i="3" s="1"/>
  <c r="H653" i="3"/>
  <c r="K653" i="3"/>
  <c r="D654" i="3"/>
  <c r="O655" i="2" l="1"/>
  <c r="N655" i="2"/>
  <c r="H654" i="3" s="1"/>
  <c r="F654" i="3"/>
  <c r="I654" i="3"/>
  <c r="J654" i="3"/>
  <c r="K654" i="3"/>
  <c r="D655" i="3"/>
  <c r="N656" i="2" l="1"/>
  <c r="F655" i="3" s="1"/>
  <c r="J655" i="3"/>
  <c r="O656" i="2"/>
  <c r="I655" i="3" s="1"/>
  <c r="H655" i="3"/>
  <c r="K655" i="3"/>
  <c r="D656" i="3"/>
  <c r="O657" i="2" l="1"/>
  <c r="N657" i="2"/>
  <c r="H656" i="3" s="1"/>
  <c r="F656" i="3"/>
  <c r="I656" i="3"/>
  <c r="J656" i="3"/>
  <c r="K656" i="3"/>
  <c r="D657" i="3"/>
  <c r="N658" i="2" l="1"/>
  <c r="F657" i="3" s="1"/>
  <c r="J657" i="3"/>
  <c r="O658" i="2"/>
  <c r="I657" i="3" s="1"/>
  <c r="H657" i="3"/>
  <c r="K657" i="3"/>
  <c r="D658" i="3"/>
  <c r="O659" i="2" l="1"/>
  <c r="N659" i="2"/>
  <c r="H658" i="3" s="1"/>
  <c r="F658" i="3"/>
  <c r="I658" i="3"/>
  <c r="J658" i="3"/>
  <c r="K658" i="3"/>
  <c r="D659" i="3"/>
  <c r="N660" i="2" l="1"/>
  <c r="F659" i="3" s="1"/>
  <c r="J659" i="3"/>
  <c r="O660" i="2"/>
  <c r="I659" i="3" s="1"/>
  <c r="H659" i="3"/>
  <c r="K659" i="3"/>
  <c r="D660" i="3"/>
  <c r="O661" i="2" l="1"/>
  <c r="N661" i="2"/>
  <c r="H660" i="3" s="1"/>
  <c r="F660" i="3"/>
  <c r="I660" i="3"/>
  <c r="J660" i="3"/>
  <c r="K660" i="3"/>
  <c r="D661" i="3"/>
  <c r="N662" i="2" l="1"/>
  <c r="F661" i="3" s="1"/>
  <c r="J661" i="3"/>
  <c r="O662" i="2"/>
  <c r="I661" i="3" s="1"/>
  <c r="H661" i="3"/>
  <c r="K661" i="3"/>
  <c r="D662" i="3"/>
  <c r="O663" i="2" l="1"/>
  <c r="N663" i="2"/>
  <c r="H662" i="3" s="1"/>
  <c r="F662" i="3"/>
  <c r="I662" i="3"/>
  <c r="J662" i="3"/>
  <c r="K662" i="3"/>
  <c r="D663" i="3"/>
  <c r="N664" i="2" l="1"/>
  <c r="J663" i="3"/>
  <c r="O664" i="2"/>
  <c r="F663" i="3"/>
  <c r="H663" i="3"/>
  <c r="I663" i="3"/>
  <c r="K663" i="3"/>
  <c r="D664" i="3"/>
  <c r="O665" i="2" l="1"/>
  <c r="F664" i="3" s="1"/>
  <c r="N665" i="2"/>
  <c r="H664" i="3" s="1"/>
  <c r="J664" i="3"/>
  <c r="I664" i="3"/>
  <c r="K664" i="3"/>
  <c r="D665" i="3"/>
  <c r="N666" i="2" l="1"/>
  <c r="J665" i="3"/>
  <c r="O666" i="2"/>
  <c r="F665" i="3"/>
  <c r="H665" i="3"/>
  <c r="I665" i="3"/>
  <c r="K665" i="3"/>
  <c r="D666" i="3"/>
  <c r="O667" i="2" l="1"/>
  <c r="F666" i="3" s="1"/>
  <c r="N667" i="2"/>
  <c r="H666" i="3" s="1"/>
  <c r="J666" i="3"/>
  <c r="I666" i="3"/>
  <c r="K666" i="3"/>
  <c r="D667" i="3"/>
  <c r="N668" i="2" l="1"/>
  <c r="F667" i="3" s="1"/>
  <c r="J667" i="3"/>
  <c r="O668" i="2"/>
  <c r="I667" i="3" s="1"/>
  <c r="H667" i="3"/>
  <c r="K667" i="3"/>
  <c r="D668" i="3"/>
  <c r="O669" i="2" l="1"/>
  <c r="N669" i="2"/>
  <c r="H668" i="3" s="1"/>
  <c r="F668" i="3"/>
  <c r="I668" i="3"/>
  <c r="J668" i="3"/>
  <c r="K668" i="3"/>
  <c r="D669" i="3"/>
  <c r="N670" i="2" l="1"/>
  <c r="J669" i="3"/>
  <c r="O670" i="2"/>
  <c r="F669" i="3"/>
  <c r="H669" i="3"/>
  <c r="I669" i="3"/>
  <c r="K669" i="3"/>
  <c r="D670" i="3"/>
  <c r="O671" i="2" l="1"/>
  <c r="N671" i="2"/>
  <c r="H670" i="3" s="1"/>
  <c r="F670" i="3"/>
  <c r="I670" i="3"/>
  <c r="J670" i="3"/>
  <c r="K670" i="3"/>
  <c r="D671" i="3"/>
  <c r="N672" i="2" l="1"/>
  <c r="F671" i="3" s="1"/>
  <c r="O672" i="2"/>
  <c r="I671" i="3" s="1"/>
  <c r="H671" i="3"/>
  <c r="J671" i="3"/>
  <c r="K671" i="3"/>
  <c r="D672" i="3"/>
  <c r="O673" i="2" l="1"/>
  <c r="N673" i="2"/>
  <c r="H672" i="3" s="1"/>
  <c r="F672" i="3"/>
  <c r="I672" i="3"/>
  <c r="J672" i="3"/>
  <c r="K672" i="3"/>
  <c r="D673" i="3"/>
  <c r="N674" i="2" l="1"/>
  <c r="F673" i="3" s="1"/>
  <c r="J673" i="3"/>
  <c r="O674" i="2"/>
  <c r="I673" i="3" s="1"/>
  <c r="H673" i="3"/>
  <c r="K673" i="3"/>
  <c r="D674" i="3"/>
  <c r="O675" i="2" l="1"/>
  <c r="N675" i="2"/>
  <c r="H674" i="3" s="1"/>
  <c r="F674" i="3"/>
  <c r="I674" i="3"/>
  <c r="J674" i="3"/>
  <c r="K674" i="3"/>
  <c r="D675" i="3"/>
  <c r="N676" i="2" l="1"/>
  <c r="F675" i="3" s="1"/>
  <c r="J675" i="3"/>
  <c r="O676" i="2"/>
  <c r="I675" i="3" s="1"/>
  <c r="H675" i="3"/>
  <c r="K675" i="3"/>
  <c r="D676" i="3"/>
  <c r="O677" i="2" l="1"/>
  <c r="N677" i="2"/>
  <c r="H676" i="3"/>
  <c r="J676" i="3"/>
  <c r="K676" i="3"/>
  <c r="D677" i="3"/>
  <c r="F676" i="3" l="1"/>
  <c r="N678" i="2"/>
  <c r="F677" i="3"/>
  <c r="O678" i="2"/>
  <c r="I676" i="3"/>
  <c r="H677" i="3"/>
  <c r="I677" i="3"/>
  <c r="K677" i="3"/>
  <c r="D678" i="3"/>
  <c r="J677" i="3" l="1"/>
  <c r="O679" i="2"/>
  <c r="F678" i="3" s="1"/>
  <c r="N679" i="2"/>
  <c r="H678" i="3" s="1"/>
  <c r="J678" i="3"/>
  <c r="I678" i="3"/>
  <c r="K678" i="3"/>
  <c r="D679" i="3"/>
  <c r="N680" i="2" l="1"/>
  <c r="J679" i="3"/>
  <c r="O680" i="2"/>
  <c r="F679" i="3"/>
  <c r="H679" i="3"/>
  <c r="I679" i="3"/>
  <c r="K679" i="3"/>
  <c r="D680" i="3"/>
  <c r="O681" i="2" l="1"/>
  <c r="F680" i="3" s="1"/>
  <c r="N681" i="2"/>
  <c r="H680" i="3" s="1"/>
  <c r="J680" i="3"/>
  <c r="I680" i="3"/>
  <c r="K680" i="3"/>
  <c r="D681" i="3"/>
  <c r="N682" i="2" l="1"/>
  <c r="J681" i="3"/>
  <c r="O682" i="2"/>
  <c r="F681" i="3"/>
  <c r="H681" i="3"/>
  <c r="I681" i="3"/>
  <c r="K681" i="3"/>
  <c r="D682" i="3"/>
  <c r="O683" i="2" l="1"/>
  <c r="N683" i="2"/>
  <c r="H682" i="3"/>
  <c r="J682" i="3"/>
  <c r="K682" i="3"/>
  <c r="D683" i="3"/>
  <c r="F682" i="3" l="1"/>
  <c r="N684" i="2"/>
  <c r="H683" i="3" s="1"/>
  <c r="O684" i="2"/>
  <c r="I683" i="3" s="1"/>
  <c r="I682" i="3"/>
  <c r="F683" i="3"/>
  <c r="J683" i="3"/>
  <c r="K683" i="3"/>
  <c r="D684" i="3"/>
  <c r="O685" i="2" l="1"/>
  <c r="N685" i="2"/>
  <c r="H684" i="3" s="1"/>
  <c r="F684" i="3"/>
  <c r="I684" i="3"/>
  <c r="J684" i="3"/>
  <c r="K684" i="3"/>
  <c r="D685" i="3"/>
  <c r="N686" i="2" l="1"/>
  <c r="F685" i="3" s="1"/>
  <c r="J685" i="3"/>
  <c r="O686" i="2"/>
  <c r="I685" i="3" s="1"/>
  <c r="H685" i="3"/>
  <c r="K685" i="3"/>
  <c r="D686" i="3"/>
  <c r="O687" i="2" l="1"/>
  <c r="N687" i="2"/>
  <c r="H686" i="3" s="1"/>
  <c r="F686" i="3"/>
  <c r="I686" i="3"/>
  <c r="J686" i="3"/>
  <c r="K686" i="3"/>
  <c r="D687" i="3"/>
  <c r="N688" i="2" l="1"/>
  <c r="F687" i="3" s="1"/>
  <c r="J687" i="3"/>
  <c r="O688" i="2"/>
  <c r="I687" i="3" s="1"/>
  <c r="H687" i="3"/>
  <c r="K687" i="3"/>
  <c r="D688" i="3"/>
  <c r="O689" i="2" l="1"/>
  <c r="N689" i="2"/>
  <c r="H688" i="3" s="1"/>
  <c r="F688" i="3"/>
  <c r="I688" i="3"/>
  <c r="J688" i="3"/>
  <c r="K688" i="3"/>
  <c r="D689" i="3"/>
  <c r="N690" i="2" l="1"/>
  <c r="F689" i="3" s="1"/>
  <c r="J689" i="3"/>
  <c r="O690" i="2"/>
  <c r="I689" i="3" s="1"/>
  <c r="H689" i="3"/>
  <c r="K689" i="3"/>
  <c r="D690" i="3"/>
  <c r="O691" i="2" l="1"/>
  <c r="N691" i="2"/>
  <c r="H690" i="3" s="1"/>
  <c r="F690" i="3"/>
  <c r="I690" i="3"/>
  <c r="J690" i="3"/>
  <c r="K690" i="3"/>
  <c r="D691" i="3"/>
  <c r="N692" i="2" l="1"/>
  <c r="F691" i="3" s="1"/>
  <c r="J691" i="3"/>
  <c r="O692" i="2"/>
  <c r="I691" i="3" s="1"/>
  <c r="H691" i="3"/>
  <c r="K691" i="3"/>
  <c r="D692" i="3"/>
  <c r="O693" i="2" l="1"/>
  <c r="N693" i="2"/>
  <c r="H692" i="3" s="1"/>
  <c r="F692" i="3"/>
  <c r="I692" i="3"/>
  <c r="J692" i="3"/>
  <c r="K692" i="3"/>
  <c r="D693" i="3"/>
  <c r="N694" i="2" l="1"/>
  <c r="F693" i="3" s="1"/>
  <c r="J693" i="3"/>
  <c r="O694" i="2"/>
  <c r="I693" i="3" s="1"/>
  <c r="H693" i="3"/>
  <c r="K693" i="3"/>
  <c r="D694" i="3"/>
  <c r="O695" i="2" l="1"/>
  <c r="N695" i="2"/>
  <c r="H694" i="3" s="1"/>
  <c r="F694" i="3"/>
  <c r="I694" i="3"/>
  <c r="J694" i="3"/>
  <c r="K694" i="3"/>
  <c r="D695" i="3"/>
  <c r="N696" i="2" l="1"/>
  <c r="F695" i="3" s="1"/>
  <c r="J695" i="3"/>
  <c r="O696" i="2"/>
  <c r="I695" i="3" s="1"/>
  <c r="H695" i="3"/>
  <c r="K695" i="3"/>
  <c r="D696" i="3"/>
  <c r="O697" i="2" l="1"/>
  <c r="N697" i="2"/>
  <c r="H696" i="3"/>
  <c r="J696" i="3"/>
  <c r="K696" i="3"/>
  <c r="D697" i="3"/>
  <c r="F696" i="3" l="1"/>
  <c r="N698" i="2"/>
  <c r="H697" i="3" s="1"/>
  <c r="F697" i="3"/>
  <c r="O698" i="2"/>
  <c r="I696" i="3"/>
  <c r="I697" i="3"/>
  <c r="K697" i="3"/>
  <c r="D698" i="3"/>
  <c r="J697" i="3" l="1"/>
  <c r="O699" i="2"/>
  <c r="F698" i="3" s="1"/>
  <c r="N699" i="2"/>
  <c r="H698" i="3" s="1"/>
  <c r="J698" i="3"/>
  <c r="I698" i="3"/>
  <c r="K698" i="3"/>
  <c r="D699" i="3"/>
  <c r="N700" i="2" l="1"/>
  <c r="J699" i="3"/>
  <c r="O700" i="2"/>
  <c r="I699" i="3" s="1"/>
  <c r="H699" i="3"/>
  <c r="K699" i="3"/>
  <c r="D700" i="3"/>
  <c r="F699" i="3" l="1"/>
  <c r="O701" i="2"/>
  <c r="F700" i="3" s="1"/>
  <c r="N701" i="2"/>
  <c r="H700" i="3" s="1"/>
  <c r="J700" i="3"/>
  <c r="I700" i="3"/>
  <c r="K700" i="3"/>
  <c r="D701" i="3"/>
  <c r="N702" i="2" l="1"/>
  <c r="J701" i="3"/>
  <c r="O702" i="2"/>
  <c r="F701" i="3"/>
  <c r="H701" i="3"/>
  <c r="I701" i="3"/>
  <c r="K701" i="3"/>
  <c r="D702" i="3"/>
  <c r="O703" i="2" l="1"/>
  <c r="F702" i="3" s="1"/>
  <c r="N703" i="2"/>
  <c r="H702" i="3" s="1"/>
  <c r="J702" i="3"/>
  <c r="I702" i="3"/>
  <c r="K702" i="3"/>
  <c r="D703" i="3"/>
  <c r="N704" i="2" l="1"/>
  <c r="J703" i="3"/>
  <c r="O704" i="2"/>
  <c r="F703" i="3"/>
  <c r="H703" i="3"/>
  <c r="I703" i="3"/>
  <c r="K703" i="3"/>
  <c r="D704" i="3"/>
  <c r="O705" i="2" l="1"/>
  <c r="F704" i="3" s="1"/>
  <c r="N705" i="2"/>
  <c r="H704" i="3" s="1"/>
  <c r="J704" i="3"/>
  <c r="I704" i="3"/>
  <c r="K704" i="3"/>
  <c r="D705" i="3"/>
  <c r="N706" i="2" l="1"/>
  <c r="J705" i="3"/>
  <c r="O706" i="2"/>
  <c r="F705" i="3"/>
  <c r="H705" i="3"/>
  <c r="I705" i="3"/>
  <c r="K705" i="3"/>
  <c r="D706" i="3"/>
  <c r="O707" i="2" l="1"/>
  <c r="F706" i="3" s="1"/>
  <c r="N707" i="2"/>
  <c r="H706" i="3"/>
  <c r="J706" i="3"/>
  <c r="K706" i="3"/>
  <c r="D707" i="3"/>
  <c r="I706" i="3" l="1"/>
  <c r="N708" i="2"/>
  <c r="F707" i="3" s="1"/>
  <c r="J707" i="3"/>
  <c r="O708" i="2"/>
  <c r="I707" i="3" s="1"/>
  <c r="H707" i="3"/>
  <c r="K707" i="3"/>
  <c r="D708" i="3"/>
  <c r="O709" i="2" l="1"/>
  <c r="N709" i="2"/>
  <c r="H708" i="3" s="1"/>
  <c r="F708" i="3"/>
  <c r="I708" i="3"/>
  <c r="J708" i="3"/>
  <c r="K708" i="3"/>
  <c r="D709" i="3"/>
  <c r="N710" i="2" l="1"/>
  <c r="F709" i="3" s="1"/>
  <c r="J709" i="3"/>
  <c r="O710" i="2"/>
  <c r="I709" i="3" s="1"/>
  <c r="H709" i="3"/>
  <c r="K709" i="3"/>
  <c r="D710" i="3"/>
  <c r="O711" i="2" l="1"/>
  <c r="N711" i="2"/>
  <c r="H710" i="3" s="1"/>
  <c r="F710" i="3"/>
  <c r="I710" i="3"/>
  <c r="J710" i="3"/>
  <c r="K710" i="3"/>
  <c r="D711" i="3"/>
  <c r="N712" i="2" l="1"/>
  <c r="F711" i="3" s="1"/>
  <c r="J711" i="3"/>
  <c r="O712" i="2"/>
  <c r="I711" i="3" s="1"/>
  <c r="H711" i="3"/>
  <c r="K711" i="3"/>
  <c r="D712" i="3"/>
  <c r="O713" i="2" l="1"/>
  <c r="N713" i="2"/>
  <c r="H712" i="3" s="1"/>
  <c r="F712" i="3"/>
  <c r="I712" i="3"/>
  <c r="J712" i="3"/>
  <c r="K712" i="3"/>
  <c r="D713" i="3"/>
  <c r="N714" i="2" l="1"/>
  <c r="F713" i="3" s="1"/>
  <c r="J713" i="3"/>
  <c r="O714" i="2"/>
  <c r="I713" i="3" s="1"/>
  <c r="H713" i="3"/>
  <c r="K713" i="3"/>
  <c r="D714" i="3"/>
  <c r="O715" i="2" l="1"/>
  <c r="N715" i="2"/>
  <c r="H714" i="3" s="1"/>
  <c r="F714" i="3"/>
  <c r="I714" i="3"/>
  <c r="J714" i="3"/>
  <c r="K714" i="3"/>
  <c r="D715" i="3"/>
  <c r="N716" i="2" l="1"/>
  <c r="F715" i="3" s="1"/>
  <c r="J715" i="3"/>
  <c r="O716" i="2"/>
  <c r="I715" i="3" s="1"/>
  <c r="H715" i="3"/>
  <c r="K715" i="3"/>
  <c r="D716" i="3"/>
  <c r="O717" i="2" l="1"/>
  <c r="N717" i="2"/>
  <c r="H716" i="3" s="1"/>
  <c r="F716" i="3"/>
  <c r="I716" i="3"/>
  <c r="J716" i="3"/>
  <c r="K716" i="3"/>
  <c r="D717" i="3"/>
  <c r="N718" i="2" l="1"/>
  <c r="F717" i="3" s="1"/>
  <c r="J717" i="3"/>
  <c r="O718" i="2"/>
  <c r="I717" i="3" s="1"/>
  <c r="H717" i="3"/>
  <c r="K717" i="3"/>
  <c r="D718" i="3"/>
  <c r="O719" i="2" l="1"/>
  <c r="N719" i="2"/>
  <c r="H718" i="3" s="1"/>
  <c r="F718" i="3"/>
  <c r="I718" i="3"/>
  <c r="J718" i="3"/>
  <c r="K718" i="3"/>
  <c r="D719" i="3"/>
  <c r="N720" i="2" l="1"/>
  <c r="F719" i="3" s="1"/>
  <c r="J719" i="3"/>
  <c r="O720" i="2"/>
  <c r="I719" i="3" s="1"/>
  <c r="H719" i="3"/>
  <c r="K719" i="3"/>
  <c r="D720" i="3"/>
  <c r="O721" i="2" l="1"/>
  <c r="N721" i="2"/>
  <c r="H720" i="3" s="1"/>
  <c r="F720" i="3"/>
  <c r="I720" i="3"/>
  <c r="J720" i="3"/>
  <c r="K720" i="3"/>
  <c r="D721" i="3"/>
  <c r="N722" i="2" l="1"/>
  <c r="F721" i="3" s="1"/>
  <c r="J721" i="3"/>
  <c r="O722" i="2"/>
  <c r="I721" i="3" s="1"/>
  <c r="H721" i="3"/>
  <c r="K721" i="3"/>
  <c r="D722" i="3"/>
  <c r="O723" i="2" l="1"/>
  <c r="N723" i="2"/>
  <c r="H722" i="3" s="1"/>
  <c r="F722" i="3"/>
  <c r="I722" i="3"/>
  <c r="J722" i="3"/>
  <c r="K722" i="3"/>
  <c r="D723" i="3"/>
  <c r="N724" i="2" l="1"/>
  <c r="F723" i="3" s="1"/>
  <c r="J723" i="3"/>
  <c r="O724" i="2"/>
  <c r="I723" i="3" s="1"/>
  <c r="H723" i="3"/>
  <c r="K723" i="3"/>
  <c r="D724" i="3"/>
  <c r="O725" i="2" l="1"/>
  <c r="N725" i="2"/>
  <c r="H724" i="3" s="1"/>
  <c r="F724" i="3"/>
  <c r="I724" i="3"/>
  <c r="J724" i="3"/>
  <c r="K724" i="3"/>
  <c r="D725" i="3"/>
  <c r="N726" i="2" l="1"/>
  <c r="F725" i="3" s="1"/>
  <c r="J725" i="3"/>
  <c r="O726" i="2"/>
  <c r="I725" i="3" s="1"/>
  <c r="H725" i="3"/>
  <c r="K725" i="3"/>
  <c r="D726" i="3"/>
  <c r="O727" i="2" l="1"/>
  <c r="N727" i="2"/>
  <c r="H726" i="3" s="1"/>
  <c r="F726" i="3"/>
  <c r="I726" i="3"/>
  <c r="J726" i="3"/>
  <c r="K726" i="3"/>
  <c r="D727" i="3"/>
  <c r="N728" i="2" l="1"/>
  <c r="F727" i="3" s="1"/>
  <c r="J727" i="3"/>
  <c r="O728" i="2"/>
  <c r="I727" i="3" s="1"/>
  <c r="H727" i="3"/>
  <c r="K727" i="3"/>
  <c r="D728" i="3"/>
  <c r="O729" i="2" l="1"/>
  <c r="N729" i="2"/>
  <c r="H728" i="3" s="1"/>
  <c r="F728" i="3"/>
  <c r="I728" i="3"/>
  <c r="J728" i="3"/>
  <c r="K728" i="3"/>
  <c r="D729" i="3"/>
  <c r="N730" i="2" l="1"/>
  <c r="F729" i="3" s="1"/>
  <c r="J729" i="3"/>
  <c r="O730" i="2"/>
  <c r="I729" i="3" s="1"/>
  <c r="H729" i="3"/>
  <c r="K729" i="3"/>
  <c r="D730" i="3"/>
  <c r="O731" i="2" l="1"/>
  <c r="N731" i="2"/>
  <c r="H730" i="3" s="1"/>
  <c r="F730" i="3"/>
  <c r="I730" i="3"/>
  <c r="J730" i="3"/>
  <c r="K730" i="3"/>
  <c r="D731" i="3"/>
  <c r="N732" i="2" l="1"/>
  <c r="F731" i="3" s="1"/>
  <c r="J731" i="3"/>
  <c r="O732" i="2"/>
  <c r="I731" i="3" s="1"/>
  <c r="H731" i="3"/>
  <c r="K731" i="3"/>
  <c r="D732" i="3"/>
  <c r="O733" i="2" l="1"/>
  <c r="N733" i="2"/>
  <c r="H732" i="3" s="1"/>
  <c r="F732" i="3"/>
  <c r="I732" i="3"/>
  <c r="J732" i="3"/>
  <c r="K732" i="3"/>
  <c r="D733" i="3"/>
  <c r="N734" i="2" l="1"/>
  <c r="F733" i="3" s="1"/>
  <c r="J733" i="3"/>
  <c r="O734" i="2"/>
  <c r="I733" i="3" s="1"/>
  <c r="H733" i="3"/>
  <c r="K733" i="3"/>
  <c r="D734" i="3"/>
  <c r="O735" i="2" l="1"/>
  <c r="N735" i="2"/>
  <c r="H734" i="3" s="1"/>
  <c r="F734" i="3"/>
  <c r="I734" i="3"/>
  <c r="J734" i="3"/>
  <c r="K734" i="3"/>
  <c r="D735" i="3"/>
  <c r="N736" i="2" l="1"/>
  <c r="J735" i="3"/>
  <c r="O736" i="2"/>
  <c r="F735" i="3"/>
  <c r="H735" i="3"/>
  <c r="I735" i="3"/>
  <c r="K735" i="3"/>
  <c r="D736" i="3"/>
  <c r="O737" i="2" l="1"/>
  <c r="N737" i="2"/>
  <c r="H736" i="3" s="1"/>
  <c r="F736" i="3"/>
  <c r="I736" i="3"/>
  <c r="J736" i="3"/>
  <c r="K736" i="3"/>
  <c r="D737" i="3"/>
  <c r="N738" i="2" l="1"/>
  <c r="F737" i="3" s="1"/>
  <c r="J737" i="3"/>
  <c r="O738" i="2"/>
  <c r="I737" i="3" s="1"/>
  <c r="H737" i="3"/>
  <c r="K737" i="3"/>
  <c r="D738" i="3"/>
  <c r="O739" i="2" l="1"/>
  <c r="N739" i="2"/>
  <c r="H738" i="3" s="1"/>
  <c r="F738" i="3"/>
  <c r="I738" i="3"/>
  <c r="J738" i="3"/>
  <c r="K738" i="3"/>
  <c r="D739" i="3"/>
  <c r="N740" i="2" l="1"/>
  <c r="F739" i="3" s="1"/>
  <c r="J739" i="3"/>
  <c r="O740" i="2"/>
  <c r="I739" i="3" s="1"/>
  <c r="H739" i="3"/>
  <c r="K739" i="3"/>
  <c r="D740" i="3"/>
  <c r="O741" i="2" l="1"/>
  <c r="N741" i="2"/>
  <c r="H740" i="3" s="1"/>
  <c r="F740" i="3"/>
  <c r="I740" i="3"/>
  <c r="J740" i="3"/>
  <c r="K740" i="3"/>
  <c r="D741" i="3"/>
  <c r="N742" i="2" l="1"/>
  <c r="F741" i="3" s="1"/>
  <c r="J741" i="3"/>
  <c r="O742" i="2"/>
  <c r="I741" i="3" s="1"/>
  <c r="H741" i="3"/>
  <c r="K741" i="3"/>
  <c r="D742" i="3"/>
  <c r="O743" i="2" l="1"/>
  <c r="N743" i="2"/>
  <c r="H742" i="3" s="1"/>
  <c r="F742" i="3"/>
  <c r="I742" i="3"/>
  <c r="J742" i="3"/>
  <c r="K742" i="3"/>
  <c r="D743" i="3"/>
  <c r="N744" i="2" l="1"/>
  <c r="F743" i="3" s="1"/>
  <c r="J743" i="3"/>
  <c r="O744" i="2"/>
  <c r="I743" i="3" s="1"/>
  <c r="H743" i="3"/>
  <c r="K743" i="3"/>
  <c r="D744" i="3"/>
  <c r="O745" i="2" l="1"/>
  <c r="N745" i="2"/>
  <c r="H744" i="3" s="1"/>
  <c r="F744" i="3"/>
  <c r="I744" i="3"/>
  <c r="J744" i="3"/>
  <c r="K744" i="3"/>
  <c r="D745" i="3"/>
  <c r="N746" i="2" l="1"/>
  <c r="F745" i="3" s="1"/>
  <c r="J745" i="3"/>
  <c r="O746" i="2"/>
  <c r="I745" i="3" s="1"/>
  <c r="H745" i="3"/>
  <c r="K745" i="3"/>
  <c r="D746" i="3"/>
  <c r="O747" i="2" l="1"/>
  <c r="N747" i="2"/>
  <c r="H746" i="3" s="1"/>
  <c r="F746" i="3"/>
  <c r="I746" i="3"/>
  <c r="J746" i="3"/>
  <c r="K746" i="3"/>
  <c r="D747" i="3"/>
  <c r="N748" i="2" l="1"/>
  <c r="F747" i="3" s="1"/>
  <c r="J747" i="3"/>
  <c r="O748" i="2"/>
  <c r="I747" i="3" s="1"/>
  <c r="H747" i="3"/>
  <c r="K747" i="3"/>
  <c r="D748" i="3"/>
  <c r="O749" i="2" l="1"/>
  <c r="N749" i="2"/>
  <c r="H748" i="3" s="1"/>
  <c r="F748" i="3"/>
  <c r="I748" i="3"/>
  <c r="J748" i="3"/>
  <c r="K748" i="3"/>
  <c r="D749" i="3"/>
  <c r="N750" i="2" l="1"/>
  <c r="F749" i="3" s="1"/>
  <c r="J749" i="3"/>
  <c r="O750" i="2"/>
  <c r="I749" i="3" s="1"/>
  <c r="H749" i="3"/>
  <c r="K749" i="3"/>
  <c r="D750" i="3"/>
  <c r="O751" i="2" l="1"/>
  <c r="N751" i="2"/>
  <c r="H750" i="3" s="1"/>
  <c r="F750" i="3"/>
  <c r="I750" i="3"/>
  <c r="J750" i="3"/>
  <c r="K750" i="3"/>
  <c r="D751" i="3"/>
  <c r="N752" i="2" l="1"/>
  <c r="J751" i="3"/>
  <c r="O752" i="2"/>
  <c r="F751" i="3"/>
  <c r="H751" i="3"/>
  <c r="I751" i="3"/>
  <c r="K751" i="3"/>
  <c r="D752" i="3"/>
  <c r="O753" i="2" l="1"/>
  <c r="F752" i="3" s="1"/>
  <c r="N753" i="2"/>
  <c r="H752" i="3" s="1"/>
  <c r="J752" i="3"/>
  <c r="I752" i="3"/>
  <c r="K752" i="3"/>
  <c r="D753" i="3"/>
  <c r="N754" i="2" l="1"/>
  <c r="F753" i="3" s="1"/>
  <c r="J753" i="3"/>
  <c r="O754" i="2"/>
  <c r="I753" i="3" s="1"/>
  <c r="H753" i="3"/>
  <c r="K753" i="3"/>
  <c r="D754" i="3"/>
  <c r="O755" i="2" l="1"/>
  <c r="N755" i="2"/>
  <c r="H754" i="3" s="1"/>
  <c r="F754" i="3"/>
  <c r="I754" i="3"/>
  <c r="J754" i="3"/>
  <c r="K754" i="3"/>
  <c r="D755" i="3"/>
  <c r="N756" i="2" l="1"/>
  <c r="F755" i="3" s="1"/>
  <c r="J755" i="3"/>
  <c r="O756" i="2"/>
  <c r="I755" i="3" s="1"/>
  <c r="H755" i="3"/>
  <c r="K755" i="3"/>
  <c r="D756" i="3"/>
  <c r="O757" i="2" l="1"/>
  <c r="N757" i="2"/>
  <c r="H756" i="3" s="1"/>
  <c r="F756" i="3"/>
  <c r="I756" i="3"/>
  <c r="J756" i="3"/>
  <c r="K756" i="3"/>
  <c r="D757" i="3"/>
  <c r="N758" i="2" l="1"/>
  <c r="F757" i="3" s="1"/>
  <c r="J757" i="3"/>
  <c r="O758" i="2"/>
  <c r="I757" i="3" s="1"/>
  <c r="H757" i="3"/>
  <c r="K757" i="3"/>
  <c r="D758" i="3"/>
  <c r="O759" i="2" l="1"/>
  <c r="N759" i="2"/>
  <c r="H758" i="3" s="1"/>
  <c r="F758" i="3"/>
  <c r="I758" i="3"/>
  <c r="J758" i="3"/>
  <c r="K758" i="3"/>
  <c r="D759" i="3"/>
  <c r="N760" i="2" l="1"/>
  <c r="J759" i="3"/>
  <c r="O760" i="2"/>
  <c r="F759" i="3"/>
  <c r="H759" i="3"/>
  <c r="I759" i="3"/>
  <c r="K759" i="3"/>
  <c r="D760" i="3"/>
  <c r="O761" i="2" l="1"/>
  <c r="F760" i="3" s="1"/>
  <c r="N761" i="2"/>
  <c r="H760" i="3" s="1"/>
  <c r="J760" i="3"/>
  <c r="I760" i="3"/>
  <c r="K760" i="3"/>
  <c r="D761" i="3"/>
  <c r="N762" i="2" l="1"/>
  <c r="J761" i="3"/>
  <c r="O762" i="2"/>
  <c r="F761" i="3"/>
  <c r="H761" i="3"/>
  <c r="I761" i="3"/>
  <c r="K761" i="3"/>
  <c r="D762" i="3"/>
  <c r="O763" i="2" l="1"/>
  <c r="F762" i="3" s="1"/>
  <c r="N763" i="2"/>
  <c r="H762" i="3" s="1"/>
  <c r="J762" i="3"/>
  <c r="I762" i="3"/>
  <c r="K762" i="3"/>
  <c r="D763" i="3"/>
  <c r="N764" i="2" l="1"/>
  <c r="J763" i="3"/>
  <c r="O764" i="2"/>
  <c r="F763" i="3"/>
  <c r="H763" i="3"/>
  <c r="I763" i="3"/>
  <c r="K763" i="3"/>
  <c r="D764" i="3"/>
  <c r="O765" i="2" l="1"/>
  <c r="F764" i="3" s="1"/>
  <c r="N765" i="2"/>
  <c r="H764" i="3" s="1"/>
  <c r="J764" i="3"/>
  <c r="I764" i="3"/>
  <c r="K764" i="3"/>
  <c r="D765" i="3"/>
  <c r="N766" i="2" l="1"/>
  <c r="J765" i="3"/>
  <c r="O766" i="2"/>
  <c r="F765" i="3"/>
  <c r="H765" i="3"/>
  <c r="I765" i="3"/>
  <c r="K765" i="3"/>
  <c r="D766" i="3"/>
  <c r="O767" i="2" l="1"/>
  <c r="F766" i="3" s="1"/>
  <c r="N767" i="2"/>
  <c r="H766" i="3" s="1"/>
  <c r="J766" i="3"/>
  <c r="I766" i="3"/>
  <c r="K766" i="3"/>
  <c r="D767" i="3"/>
  <c r="N768" i="2" l="1"/>
  <c r="J767" i="3"/>
  <c r="O768" i="2"/>
  <c r="F767" i="3"/>
  <c r="H767" i="3"/>
  <c r="I767" i="3"/>
  <c r="K767" i="3"/>
  <c r="D768" i="3"/>
  <c r="O769" i="2" l="1"/>
  <c r="F768" i="3" s="1"/>
  <c r="N769" i="2"/>
  <c r="H768" i="3" s="1"/>
  <c r="J768" i="3"/>
  <c r="I768" i="3"/>
  <c r="K768" i="3"/>
  <c r="D769" i="3"/>
  <c r="N770" i="2" l="1"/>
  <c r="J769" i="3"/>
  <c r="O770" i="2"/>
  <c r="I769" i="3" s="1"/>
  <c r="H769" i="3"/>
  <c r="K769" i="3"/>
  <c r="D770" i="3"/>
  <c r="F769" i="3" l="1"/>
  <c r="O771" i="2"/>
  <c r="N771" i="2"/>
  <c r="H770" i="3" s="1"/>
  <c r="F770" i="3"/>
  <c r="I770" i="3"/>
  <c r="J770" i="3"/>
  <c r="K770" i="3"/>
  <c r="D771" i="3"/>
  <c r="N772" i="2" l="1"/>
  <c r="J771" i="3"/>
  <c r="O772" i="2"/>
  <c r="F771" i="3"/>
  <c r="H771" i="3"/>
  <c r="I771" i="3"/>
  <c r="K771" i="3"/>
  <c r="D772" i="3"/>
  <c r="O773" i="2" l="1"/>
  <c r="F772" i="3" s="1"/>
  <c r="N773" i="2"/>
  <c r="H772" i="3" s="1"/>
  <c r="J772" i="3"/>
  <c r="I772" i="3"/>
  <c r="K772" i="3"/>
  <c r="D773" i="3"/>
  <c r="N774" i="2" l="1"/>
  <c r="J773" i="3"/>
  <c r="O774" i="2"/>
  <c r="F773" i="3"/>
  <c r="H773" i="3"/>
  <c r="I773" i="3"/>
  <c r="K773" i="3"/>
  <c r="D774" i="3"/>
  <c r="O775" i="2" l="1"/>
  <c r="F774" i="3" s="1"/>
  <c r="N775" i="2"/>
  <c r="H774" i="3" s="1"/>
  <c r="J774" i="3"/>
  <c r="I774" i="3"/>
  <c r="K774" i="3"/>
  <c r="D775" i="3"/>
  <c r="N776" i="2" l="1"/>
  <c r="F775" i="3" s="1"/>
  <c r="J775" i="3"/>
  <c r="O776" i="2"/>
  <c r="I775" i="3" s="1"/>
  <c r="H775" i="3"/>
  <c r="K775" i="3"/>
  <c r="D776" i="3"/>
  <c r="O777" i="2" l="1"/>
  <c r="F776" i="3" s="1"/>
  <c r="N777" i="2"/>
  <c r="H776" i="3" s="1"/>
  <c r="J776" i="3"/>
  <c r="I776" i="3"/>
  <c r="K776" i="3"/>
  <c r="D777" i="3"/>
  <c r="N778" i="2" l="1"/>
  <c r="J777" i="3"/>
  <c r="O778" i="2"/>
  <c r="F777" i="3"/>
  <c r="H777" i="3"/>
  <c r="I777" i="3"/>
  <c r="K777" i="3"/>
  <c r="D778" i="3"/>
  <c r="O779" i="2" l="1"/>
  <c r="N779" i="2"/>
  <c r="H778" i="3"/>
  <c r="J778" i="3"/>
  <c r="K778" i="3"/>
  <c r="D779" i="3"/>
  <c r="F778" i="3" l="1"/>
  <c r="N780" i="2"/>
  <c r="O780" i="2"/>
  <c r="I779" i="3" s="1"/>
  <c r="I778" i="3"/>
  <c r="H779" i="3"/>
  <c r="J779" i="3"/>
  <c r="K779" i="3"/>
  <c r="D780" i="3"/>
  <c r="F779" i="3" l="1"/>
  <c r="O781" i="2"/>
  <c r="F780" i="3" s="1"/>
  <c r="N781" i="2"/>
  <c r="H780" i="3" s="1"/>
  <c r="J780" i="3"/>
  <c r="I780" i="3"/>
  <c r="K780" i="3"/>
  <c r="D781" i="3"/>
  <c r="N782" i="2" l="1"/>
  <c r="J781" i="3"/>
  <c r="O782" i="2"/>
  <c r="F781" i="3"/>
  <c r="H781" i="3"/>
  <c r="I781" i="3"/>
  <c r="K781" i="3"/>
  <c r="D782" i="3"/>
  <c r="O783" i="2" l="1"/>
  <c r="F782" i="3" s="1"/>
  <c r="N783" i="2"/>
  <c r="H782" i="3" s="1"/>
  <c r="J782" i="3"/>
  <c r="I782" i="3"/>
  <c r="K782" i="3"/>
  <c r="D783" i="3"/>
  <c r="N784" i="2" l="1"/>
  <c r="J783" i="3"/>
  <c r="O784" i="2"/>
  <c r="F783" i="3"/>
  <c r="H783" i="3"/>
  <c r="I783" i="3"/>
  <c r="K783" i="3"/>
  <c r="D784" i="3"/>
  <c r="O785" i="2" l="1"/>
  <c r="F784" i="3" s="1"/>
  <c r="N785" i="2"/>
  <c r="H784" i="3" s="1"/>
  <c r="J784" i="3"/>
  <c r="I784" i="3"/>
  <c r="K784" i="3"/>
  <c r="D785" i="3"/>
  <c r="N786" i="2" l="1"/>
  <c r="J785" i="3"/>
  <c r="O786" i="2"/>
  <c r="F785" i="3"/>
  <c r="H785" i="3"/>
  <c r="I785" i="3"/>
  <c r="K785" i="3"/>
  <c r="D786" i="3"/>
  <c r="O787" i="2" l="1"/>
  <c r="F786" i="3" s="1"/>
  <c r="N787" i="2"/>
  <c r="H786" i="3" s="1"/>
  <c r="J786" i="3"/>
  <c r="I786" i="3"/>
  <c r="K786" i="3"/>
  <c r="D787" i="3"/>
  <c r="N788" i="2" l="1"/>
  <c r="J787" i="3"/>
  <c r="O788" i="2"/>
  <c r="F787" i="3"/>
  <c r="H787" i="3"/>
  <c r="I787" i="3"/>
  <c r="K787" i="3"/>
  <c r="D788" i="3"/>
  <c r="O789" i="2" l="1"/>
  <c r="F788" i="3" s="1"/>
  <c r="N789" i="2"/>
  <c r="H788" i="3" s="1"/>
  <c r="J788" i="3"/>
  <c r="I788" i="3"/>
  <c r="K788" i="3"/>
  <c r="D789" i="3"/>
  <c r="N790" i="2" l="1"/>
  <c r="J789" i="3"/>
  <c r="O790" i="2"/>
  <c r="F789" i="3"/>
  <c r="H789" i="3"/>
  <c r="I789" i="3"/>
  <c r="K789" i="3"/>
  <c r="D790" i="3"/>
  <c r="O791" i="2" l="1"/>
  <c r="F790" i="3" s="1"/>
  <c r="N791" i="2"/>
  <c r="H790" i="3" s="1"/>
  <c r="J790" i="3"/>
  <c r="I790" i="3"/>
  <c r="K790" i="3"/>
  <c r="D791" i="3"/>
  <c r="N792" i="2" l="1"/>
  <c r="J791" i="3"/>
  <c r="O792" i="2"/>
  <c r="F791" i="3"/>
  <c r="H791" i="3"/>
  <c r="I791" i="3"/>
  <c r="K791" i="3"/>
  <c r="D792" i="3"/>
  <c r="O793" i="2" l="1"/>
  <c r="F792" i="3" s="1"/>
  <c r="N793" i="2"/>
  <c r="H792" i="3" s="1"/>
  <c r="J792" i="3"/>
  <c r="I792" i="3"/>
  <c r="K792" i="3"/>
  <c r="D793" i="3"/>
  <c r="N794" i="2" l="1"/>
  <c r="J793" i="3"/>
  <c r="O794" i="2"/>
  <c r="F793" i="3"/>
  <c r="H793" i="3"/>
  <c r="I793" i="3"/>
  <c r="K793" i="3"/>
  <c r="D794" i="3"/>
  <c r="O795" i="2" l="1"/>
  <c r="F794" i="3" s="1"/>
  <c r="N795" i="2"/>
  <c r="H794" i="3" s="1"/>
  <c r="J794" i="3"/>
  <c r="I794" i="3"/>
  <c r="K794" i="3"/>
  <c r="D795" i="3"/>
  <c r="N796" i="2" l="1"/>
  <c r="J795" i="3"/>
  <c r="O796" i="2"/>
  <c r="F795" i="3"/>
  <c r="H795" i="3"/>
  <c r="I795" i="3"/>
  <c r="K795" i="3"/>
  <c r="D796" i="3"/>
  <c r="O797" i="2" l="1"/>
  <c r="F796" i="3" s="1"/>
  <c r="N797" i="2"/>
  <c r="H796" i="3" s="1"/>
  <c r="J796" i="3"/>
  <c r="I796" i="3"/>
  <c r="K796" i="3"/>
  <c r="D797" i="3"/>
  <c r="N798" i="2" l="1"/>
  <c r="J797" i="3"/>
  <c r="O798" i="2"/>
  <c r="I797" i="3" s="1"/>
  <c r="H797" i="3"/>
  <c r="K797" i="3"/>
  <c r="D798" i="3"/>
  <c r="F797" i="3" l="1"/>
  <c r="O799" i="2"/>
  <c r="F798" i="3" s="1"/>
  <c r="N799" i="2"/>
  <c r="H798" i="3" s="1"/>
  <c r="J798" i="3"/>
  <c r="I798" i="3"/>
  <c r="K798" i="3"/>
  <c r="D799" i="3"/>
  <c r="N800" i="2" l="1"/>
  <c r="J799" i="3"/>
  <c r="O800" i="2"/>
  <c r="I799" i="3" s="1"/>
  <c r="H799" i="3"/>
  <c r="K799" i="3"/>
  <c r="D800" i="3"/>
  <c r="F799" i="3" l="1"/>
  <c r="O801" i="2"/>
  <c r="N801" i="2"/>
  <c r="H800" i="3" s="1"/>
  <c r="F800" i="3"/>
  <c r="I800" i="3"/>
  <c r="J800" i="3"/>
  <c r="K800" i="3"/>
  <c r="D801" i="3"/>
  <c r="N802" i="2" l="1"/>
  <c r="J801" i="3"/>
  <c r="O802" i="2"/>
  <c r="F801" i="3"/>
  <c r="H801" i="3"/>
  <c r="I801" i="3"/>
  <c r="K801" i="3"/>
  <c r="D802" i="3"/>
  <c r="N803" i="2" l="1"/>
  <c r="O803" i="2"/>
  <c r="J802" i="3"/>
  <c r="I802" i="3"/>
  <c r="K802" i="3"/>
  <c r="D803" i="3"/>
  <c r="F802" i="3" l="1"/>
  <c r="H802" i="3"/>
  <c r="N804" i="2"/>
  <c r="J803" i="3"/>
  <c r="O804" i="2"/>
  <c r="F803" i="3"/>
  <c r="H803" i="3"/>
  <c r="I803" i="3"/>
  <c r="K803" i="3"/>
  <c r="D804" i="3"/>
  <c r="O805" i="2" l="1"/>
  <c r="N805" i="2"/>
  <c r="H804" i="3"/>
  <c r="J804" i="3"/>
  <c r="K804" i="3"/>
  <c r="D805" i="3"/>
  <c r="F804" i="3" l="1"/>
  <c r="N806" i="2"/>
  <c r="O806" i="2"/>
  <c r="I805" i="3" s="1"/>
  <c r="I804" i="3"/>
  <c r="H805" i="3"/>
  <c r="J805" i="3"/>
  <c r="K805" i="3"/>
  <c r="D806" i="3"/>
  <c r="F805" i="3" l="1"/>
  <c r="O807" i="2"/>
  <c r="F806" i="3" s="1"/>
  <c r="N807" i="2"/>
  <c r="H806" i="3" s="1"/>
  <c r="J806" i="3"/>
  <c r="I806" i="3"/>
  <c r="K806" i="3"/>
  <c r="D807" i="3"/>
  <c r="N808" i="2" l="1"/>
  <c r="J807" i="3"/>
  <c r="O808" i="2"/>
  <c r="F807" i="3"/>
  <c r="H807" i="3"/>
  <c r="I807" i="3"/>
  <c r="K807" i="3"/>
  <c r="D808" i="3"/>
  <c r="O809" i="2" l="1"/>
  <c r="F808" i="3" s="1"/>
  <c r="N809" i="2"/>
  <c r="H808" i="3" s="1"/>
  <c r="J808" i="3"/>
  <c r="I808" i="3"/>
  <c r="K808" i="3"/>
  <c r="D809" i="3"/>
  <c r="N810" i="2" l="1"/>
  <c r="J809" i="3"/>
  <c r="O810" i="2"/>
  <c r="I809" i="3" s="1"/>
  <c r="H809" i="3"/>
  <c r="K809" i="3"/>
  <c r="D810" i="3"/>
  <c r="F809" i="3" l="1"/>
  <c r="O811" i="2"/>
  <c r="F810" i="3" s="1"/>
  <c r="N811" i="2"/>
  <c r="H810" i="3" s="1"/>
  <c r="J810" i="3"/>
  <c r="I810" i="3"/>
  <c r="K810" i="3"/>
  <c r="D811" i="3"/>
  <c r="N812" i="2" l="1"/>
  <c r="J811" i="3"/>
  <c r="O812" i="2"/>
  <c r="F811" i="3"/>
  <c r="H811" i="3"/>
  <c r="I811" i="3"/>
  <c r="K811" i="3"/>
  <c r="D812" i="3"/>
  <c r="O813" i="2" l="1"/>
  <c r="F812" i="3" s="1"/>
  <c r="N813" i="2"/>
  <c r="H812" i="3" s="1"/>
  <c r="J812" i="3"/>
  <c r="I812" i="3"/>
  <c r="K812" i="3"/>
  <c r="D813" i="3"/>
  <c r="N814" i="2" l="1"/>
  <c r="J813" i="3"/>
  <c r="O814" i="2"/>
  <c r="F813" i="3"/>
  <c r="H813" i="3"/>
  <c r="I813" i="3"/>
  <c r="K813" i="3"/>
  <c r="D814" i="3"/>
  <c r="O815" i="2" l="1"/>
  <c r="N815" i="2"/>
  <c r="H814" i="3"/>
  <c r="J814" i="3"/>
  <c r="K814" i="3"/>
  <c r="D815" i="3"/>
  <c r="F814" i="3" l="1"/>
  <c r="N816" i="2"/>
  <c r="F815" i="3"/>
  <c r="O816" i="2"/>
  <c r="I814" i="3"/>
  <c r="H815" i="3"/>
  <c r="I815" i="3"/>
  <c r="K815" i="3"/>
  <c r="D816" i="3"/>
  <c r="J815" i="3" l="1"/>
  <c r="O817" i="2"/>
  <c r="F816" i="3" s="1"/>
  <c r="N817" i="2"/>
  <c r="H816" i="3" s="1"/>
  <c r="J816" i="3"/>
  <c r="I816" i="3"/>
  <c r="K816" i="3"/>
  <c r="D817" i="3"/>
  <c r="N818" i="2" l="1"/>
  <c r="J817" i="3"/>
  <c r="O818" i="2"/>
  <c r="I817" i="3" s="1"/>
  <c r="H817" i="3"/>
  <c r="K817" i="3"/>
  <c r="D818" i="3"/>
  <c r="F817" i="3" l="1"/>
  <c r="O819" i="2"/>
  <c r="N819" i="2"/>
  <c r="H818" i="3" s="1"/>
  <c r="F818" i="3"/>
  <c r="I818" i="3"/>
  <c r="J818" i="3"/>
  <c r="K818" i="3"/>
  <c r="D819" i="3"/>
  <c r="N820" i="2" l="1"/>
  <c r="J819" i="3"/>
  <c r="O820" i="2"/>
  <c r="F819" i="3"/>
  <c r="H819" i="3"/>
  <c r="I819" i="3"/>
  <c r="K819" i="3"/>
  <c r="D820" i="3"/>
  <c r="O821" i="2" l="1"/>
  <c r="F820" i="3" s="1"/>
  <c r="N821" i="2"/>
  <c r="H820" i="3" s="1"/>
  <c r="J820" i="3"/>
  <c r="I820" i="3"/>
  <c r="K820" i="3"/>
  <c r="D821" i="3"/>
  <c r="N822" i="2" l="1"/>
  <c r="J821" i="3"/>
  <c r="O822" i="2"/>
  <c r="F821" i="3"/>
  <c r="H821" i="3"/>
  <c r="I821" i="3"/>
  <c r="K821" i="3"/>
  <c r="D822" i="3"/>
  <c r="O823" i="2" l="1"/>
  <c r="N823" i="2"/>
  <c r="H822" i="3"/>
  <c r="J822" i="3"/>
  <c r="K822" i="3"/>
  <c r="D823" i="3"/>
  <c r="F822" i="3" l="1"/>
  <c r="N824" i="2"/>
  <c r="O824" i="2"/>
  <c r="I823" i="3" s="1"/>
  <c r="I822" i="3"/>
  <c r="H823" i="3"/>
  <c r="J823" i="3"/>
  <c r="K823" i="3"/>
  <c r="D824" i="3"/>
  <c r="F823" i="3" l="1"/>
  <c r="O825" i="2"/>
  <c r="F824" i="3" s="1"/>
  <c r="N825" i="2"/>
  <c r="H824" i="3" s="1"/>
  <c r="J824" i="3"/>
  <c r="I824" i="3"/>
  <c r="K824" i="3"/>
  <c r="D825" i="3"/>
  <c r="N826" i="2" l="1"/>
  <c r="J825" i="3"/>
  <c r="O826" i="2"/>
  <c r="F825" i="3"/>
  <c r="H825" i="3"/>
  <c r="I825" i="3"/>
  <c r="K825" i="3"/>
  <c r="D826" i="3"/>
  <c r="O827" i="2" l="1"/>
  <c r="N827" i="2"/>
  <c r="H826" i="3"/>
  <c r="J826" i="3"/>
  <c r="K826" i="3"/>
  <c r="D827" i="3"/>
  <c r="F826" i="3" l="1"/>
  <c r="N828" i="2"/>
  <c r="O828" i="2"/>
  <c r="I827" i="3" s="1"/>
  <c r="I826" i="3"/>
  <c r="H827" i="3"/>
  <c r="J827" i="3"/>
  <c r="K827" i="3"/>
  <c r="D828" i="3"/>
  <c r="F827" i="3" l="1"/>
  <c r="O829" i="2"/>
  <c r="F828" i="3" s="1"/>
  <c r="N829" i="2"/>
  <c r="H828" i="3" s="1"/>
  <c r="J828" i="3"/>
  <c r="I828" i="3"/>
  <c r="K828" i="3"/>
  <c r="D829" i="3"/>
  <c r="N830" i="2" l="1"/>
  <c r="J829" i="3"/>
  <c r="O830" i="2"/>
  <c r="I829" i="3" s="1"/>
  <c r="H829" i="3"/>
  <c r="K829" i="3"/>
  <c r="D830" i="3"/>
  <c r="F829" i="3" l="1"/>
  <c r="O831" i="2"/>
  <c r="N831" i="2"/>
  <c r="H830" i="3" s="1"/>
  <c r="F830" i="3"/>
  <c r="I830" i="3"/>
  <c r="J830" i="3"/>
  <c r="K830" i="3"/>
  <c r="D831" i="3"/>
  <c r="N832" i="2" l="1"/>
  <c r="J831" i="3"/>
  <c r="O832" i="2"/>
  <c r="I831" i="3" s="1"/>
  <c r="H831" i="3"/>
  <c r="K831" i="3"/>
  <c r="D832" i="3"/>
  <c r="F831" i="3" l="1"/>
  <c r="O833" i="2"/>
  <c r="F832" i="3" s="1"/>
  <c r="N833" i="2"/>
  <c r="H832" i="3" s="1"/>
  <c r="J832" i="3"/>
  <c r="I832" i="3"/>
  <c r="K832" i="3"/>
  <c r="D833" i="3"/>
  <c r="N834" i="2" l="1"/>
  <c r="J833" i="3"/>
  <c r="O834" i="2"/>
  <c r="F833" i="3"/>
  <c r="H833" i="3"/>
  <c r="I833" i="3"/>
  <c r="K833" i="3"/>
  <c r="D834" i="3"/>
  <c r="O835" i="2" l="1"/>
  <c r="N835" i="2"/>
  <c r="H834" i="3"/>
  <c r="J834" i="3"/>
  <c r="K834" i="3"/>
  <c r="D835" i="3"/>
  <c r="F834" i="3" l="1"/>
  <c r="N836" i="2"/>
  <c r="O836" i="2"/>
  <c r="I835" i="3" s="1"/>
  <c r="I834" i="3"/>
  <c r="H835" i="3"/>
  <c r="J835" i="3"/>
  <c r="K835" i="3"/>
  <c r="D836" i="3"/>
  <c r="F835" i="3" l="1"/>
  <c r="O837" i="2"/>
  <c r="F836" i="3" s="1"/>
  <c r="N837" i="2"/>
  <c r="H836" i="3" s="1"/>
  <c r="J836" i="3"/>
  <c r="I836" i="3"/>
  <c r="K836" i="3"/>
  <c r="D837" i="3"/>
  <c r="N838" i="2" l="1"/>
  <c r="J837" i="3"/>
  <c r="O838" i="2"/>
  <c r="F837" i="3"/>
  <c r="H837" i="3"/>
  <c r="I837" i="3"/>
  <c r="K837" i="3"/>
  <c r="D838" i="3"/>
  <c r="O839" i="2" l="1"/>
  <c r="F838" i="3" s="1"/>
  <c r="N839" i="2"/>
  <c r="H838" i="3" s="1"/>
  <c r="J838" i="3"/>
  <c r="I838" i="3"/>
  <c r="K838" i="3"/>
  <c r="D839" i="3"/>
  <c r="N840" i="2" l="1"/>
  <c r="J839" i="3"/>
  <c r="O840" i="2"/>
  <c r="I839" i="3" s="1"/>
  <c r="H839" i="3"/>
  <c r="K839" i="3"/>
  <c r="D840" i="3"/>
  <c r="F839" i="3" l="1"/>
  <c r="O841" i="2"/>
  <c r="F840" i="3" s="1"/>
  <c r="N841" i="2"/>
  <c r="H840" i="3" s="1"/>
  <c r="J840" i="3"/>
  <c r="I840" i="3"/>
  <c r="K840" i="3"/>
  <c r="D841" i="3"/>
  <c r="N842" i="2" l="1"/>
  <c r="J841" i="3"/>
  <c r="O842" i="2"/>
  <c r="I841" i="3" s="1"/>
  <c r="H841" i="3"/>
  <c r="K841" i="3"/>
  <c r="D842" i="3"/>
  <c r="F841" i="3" l="1"/>
  <c r="O843" i="2"/>
  <c r="F842" i="3" s="1"/>
  <c r="N843" i="2"/>
  <c r="H842" i="3" s="1"/>
  <c r="J842" i="3"/>
  <c r="I842" i="3"/>
  <c r="K842" i="3"/>
  <c r="D843" i="3"/>
  <c r="N844" i="2" l="1"/>
  <c r="J843" i="3"/>
  <c r="O844" i="2"/>
  <c r="F843" i="3"/>
  <c r="H843" i="3"/>
  <c r="I843" i="3"/>
  <c r="K843" i="3"/>
  <c r="D844" i="3"/>
  <c r="O845" i="2" l="1"/>
  <c r="N845" i="2"/>
  <c r="H844" i="3"/>
  <c r="J844" i="3"/>
  <c r="K844" i="3"/>
  <c r="D845" i="3"/>
  <c r="F844" i="3" l="1"/>
  <c r="N846" i="2"/>
  <c r="H845" i="3" s="1"/>
  <c r="F845" i="3"/>
  <c r="O846" i="2"/>
  <c r="I844" i="3"/>
  <c r="I845" i="3"/>
  <c r="K845" i="3"/>
  <c r="D846" i="3"/>
  <c r="J845" i="3" l="1"/>
  <c r="O847" i="2"/>
  <c r="N847" i="2"/>
  <c r="H846" i="3" s="1"/>
  <c r="F846" i="3"/>
  <c r="I846" i="3"/>
  <c r="J846" i="3"/>
  <c r="K846" i="3"/>
  <c r="D847" i="3"/>
  <c r="N848" i="2" l="1"/>
  <c r="J847" i="3"/>
  <c r="O848" i="2"/>
  <c r="I847" i="3" s="1"/>
  <c r="H847" i="3"/>
  <c r="K847" i="3"/>
  <c r="D848" i="3"/>
  <c r="F847" i="3" l="1"/>
  <c r="O849" i="2"/>
  <c r="F848" i="3" s="1"/>
  <c r="N849" i="2"/>
  <c r="H848" i="3" s="1"/>
  <c r="J848" i="3"/>
  <c r="I848" i="3"/>
  <c r="K848" i="3"/>
  <c r="D849" i="3"/>
  <c r="N850" i="2" l="1"/>
  <c r="J849" i="3"/>
  <c r="O850" i="2"/>
  <c r="F849" i="3"/>
  <c r="H849" i="3"/>
  <c r="I849" i="3"/>
  <c r="K849" i="3"/>
  <c r="D850" i="3"/>
  <c r="O851" i="2" l="1"/>
  <c r="N851" i="2"/>
  <c r="H850" i="3" s="1"/>
  <c r="F850" i="3"/>
  <c r="I850" i="3"/>
  <c r="J850" i="3"/>
  <c r="K850" i="3"/>
  <c r="D851" i="3"/>
  <c r="N852" i="2" l="1"/>
  <c r="J851" i="3"/>
  <c r="O852" i="2"/>
  <c r="I851" i="3" s="1"/>
  <c r="H851" i="3"/>
  <c r="K851" i="3"/>
  <c r="D852" i="3"/>
  <c r="F851" i="3" l="1"/>
  <c r="O853" i="2"/>
  <c r="F852" i="3" s="1"/>
  <c r="N853" i="2"/>
  <c r="H852" i="3" s="1"/>
  <c r="J852" i="3"/>
  <c r="I852" i="3"/>
  <c r="K852" i="3"/>
  <c r="D853" i="3"/>
  <c r="N854" i="2" l="1"/>
  <c r="J853" i="3"/>
  <c r="O854" i="2"/>
  <c r="F853" i="3"/>
  <c r="H853" i="3"/>
  <c r="I853" i="3"/>
  <c r="K853" i="3"/>
  <c r="D854" i="3"/>
  <c r="O855" i="2" l="1"/>
  <c r="N855" i="2"/>
  <c r="H854" i="3"/>
  <c r="J854" i="3"/>
  <c r="K854" i="3"/>
  <c r="D855" i="3"/>
  <c r="F854" i="3" l="1"/>
  <c r="N856" i="2"/>
  <c r="O856" i="2"/>
  <c r="I855" i="3" s="1"/>
  <c r="I854" i="3"/>
  <c r="H855" i="3"/>
  <c r="J855" i="3"/>
  <c r="K855" i="3"/>
  <c r="D856" i="3"/>
  <c r="F855" i="3" l="1"/>
  <c r="O857" i="2"/>
  <c r="F856" i="3" s="1"/>
  <c r="N857" i="2"/>
  <c r="H856" i="3" s="1"/>
  <c r="J856" i="3"/>
  <c r="I856" i="3"/>
  <c r="K856" i="3"/>
  <c r="D857" i="3"/>
  <c r="N858" i="2" l="1"/>
  <c r="J857" i="3"/>
  <c r="O858" i="2"/>
  <c r="F857" i="3"/>
  <c r="H857" i="3"/>
  <c r="I857" i="3"/>
  <c r="K857" i="3"/>
  <c r="D858" i="3"/>
  <c r="O859" i="2" l="1"/>
  <c r="N859" i="2"/>
  <c r="H858" i="3" s="1"/>
  <c r="F858" i="3"/>
  <c r="I858" i="3"/>
  <c r="J858" i="3"/>
  <c r="K858" i="3"/>
  <c r="D859" i="3"/>
  <c r="N860" i="2" l="1"/>
  <c r="J859" i="3"/>
  <c r="O860" i="2"/>
  <c r="F859" i="3"/>
  <c r="H859" i="3"/>
  <c r="I859" i="3"/>
  <c r="K859" i="3"/>
  <c r="D860" i="3"/>
  <c r="O861" i="2" l="1"/>
  <c r="N861" i="2"/>
  <c r="H860" i="3" s="1"/>
  <c r="F860" i="3"/>
  <c r="I860" i="3"/>
  <c r="J860" i="3"/>
  <c r="K860" i="3"/>
  <c r="D861" i="3"/>
  <c r="N862" i="2" l="1"/>
  <c r="J861" i="3"/>
  <c r="O862" i="2"/>
  <c r="F861" i="3"/>
  <c r="H861" i="3"/>
  <c r="I861" i="3"/>
  <c r="K861" i="3"/>
  <c r="D862" i="3"/>
  <c r="O863" i="2" l="1"/>
  <c r="N863" i="2"/>
  <c r="H862" i="3"/>
  <c r="J862" i="3"/>
  <c r="K862" i="3"/>
  <c r="D863" i="3"/>
  <c r="F862" i="3" l="1"/>
  <c r="N864" i="2"/>
  <c r="F863" i="3"/>
  <c r="O864" i="2"/>
  <c r="I862" i="3"/>
  <c r="H863" i="3"/>
  <c r="I863" i="3"/>
  <c r="K863" i="3"/>
  <c r="D864" i="3"/>
  <c r="J863" i="3" l="1"/>
  <c r="O865" i="2"/>
  <c r="F864" i="3" s="1"/>
  <c r="N865" i="2"/>
  <c r="H864" i="3" s="1"/>
  <c r="J864" i="3"/>
  <c r="I864" i="3"/>
  <c r="K864" i="3"/>
  <c r="D865" i="3"/>
  <c r="N866" i="2" l="1"/>
  <c r="J865" i="3"/>
  <c r="O866" i="2"/>
  <c r="F865" i="3"/>
  <c r="H865" i="3"/>
  <c r="I865" i="3"/>
  <c r="K865" i="3"/>
  <c r="D866" i="3"/>
  <c r="O867" i="2" l="1"/>
  <c r="F866" i="3" s="1"/>
  <c r="N867" i="2"/>
  <c r="H866" i="3" s="1"/>
  <c r="J866" i="3"/>
  <c r="I866" i="3"/>
  <c r="K866" i="3"/>
  <c r="D867" i="3"/>
  <c r="N868" i="2" l="1"/>
  <c r="J867" i="3"/>
  <c r="O868" i="2"/>
  <c r="F867" i="3"/>
  <c r="H867" i="3"/>
  <c r="I867" i="3"/>
  <c r="K867" i="3"/>
  <c r="D868" i="3"/>
  <c r="O869" i="2" l="1"/>
  <c r="N869" i="2"/>
  <c r="H868" i="3"/>
  <c r="J868" i="3"/>
  <c r="K868" i="3"/>
  <c r="D869" i="3"/>
  <c r="F868" i="3" l="1"/>
  <c r="N870" i="2"/>
  <c r="H869" i="3" s="1"/>
  <c r="O870" i="2"/>
  <c r="I869" i="3" s="1"/>
  <c r="I868" i="3"/>
  <c r="F869" i="3"/>
  <c r="J869" i="3"/>
  <c r="K869" i="3"/>
  <c r="D870" i="3"/>
  <c r="O871" i="2" l="1"/>
  <c r="N871" i="2"/>
  <c r="H870" i="3"/>
  <c r="J870" i="3"/>
  <c r="K870" i="3"/>
  <c r="D871" i="3"/>
  <c r="F870" i="3" l="1"/>
  <c r="N872" i="2"/>
  <c r="F871" i="3"/>
  <c r="O872" i="2"/>
  <c r="I870" i="3"/>
  <c r="H871" i="3"/>
  <c r="I871" i="3"/>
  <c r="K871" i="3"/>
  <c r="D872" i="3"/>
  <c r="J871" i="3" l="1"/>
  <c r="O873" i="2"/>
  <c r="F872" i="3" s="1"/>
  <c r="N873" i="2"/>
  <c r="H872" i="3" s="1"/>
  <c r="J872" i="3"/>
  <c r="I872" i="3"/>
  <c r="K872" i="3"/>
  <c r="D873" i="3"/>
  <c r="N874" i="2" l="1"/>
  <c r="J873" i="3"/>
  <c r="O874" i="2"/>
  <c r="F873" i="3"/>
  <c r="H873" i="3"/>
  <c r="I873" i="3"/>
  <c r="K873" i="3"/>
  <c r="D874" i="3"/>
  <c r="O875" i="2" l="1"/>
  <c r="I874" i="3" s="1"/>
  <c r="N875" i="2"/>
  <c r="J874" i="3"/>
  <c r="K874" i="3"/>
  <c r="D875" i="3"/>
  <c r="F874" i="3" l="1"/>
  <c r="N876" i="2"/>
  <c r="H875" i="3" s="1"/>
  <c r="O876" i="2"/>
  <c r="I875" i="3" s="1"/>
  <c r="H874" i="3"/>
  <c r="F875" i="3"/>
  <c r="J875" i="3"/>
  <c r="K875" i="3"/>
  <c r="D876" i="3"/>
  <c r="O877" i="2" l="1"/>
  <c r="N877" i="2"/>
  <c r="H876" i="3" s="1"/>
  <c r="F876" i="3"/>
  <c r="I876" i="3"/>
  <c r="J876" i="3"/>
  <c r="K876" i="3"/>
  <c r="D877" i="3"/>
  <c r="N878" i="2" l="1"/>
  <c r="J877" i="3"/>
  <c r="O878" i="2"/>
  <c r="I877" i="3" s="1"/>
  <c r="H877" i="3"/>
  <c r="K877" i="3"/>
  <c r="D878" i="3"/>
  <c r="F877" i="3" l="1"/>
  <c r="O879" i="2"/>
  <c r="N879" i="2"/>
  <c r="H878" i="3" s="1"/>
  <c r="F878" i="3"/>
  <c r="I878" i="3"/>
  <c r="J878" i="3"/>
  <c r="K878" i="3"/>
  <c r="D879" i="3"/>
  <c r="N880" i="2" l="1"/>
  <c r="J879" i="3"/>
  <c r="O880" i="2"/>
  <c r="I879" i="3" s="1"/>
  <c r="H879" i="3"/>
  <c r="K879" i="3"/>
  <c r="D880" i="3"/>
  <c r="F879" i="3" l="1"/>
  <c r="O881" i="2"/>
  <c r="F880" i="3" s="1"/>
  <c r="N881" i="2"/>
  <c r="H880" i="3" s="1"/>
  <c r="J880" i="3"/>
  <c r="I880" i="3"/>
  <c r="K880" i="3"/>
  <c r="D881" i="3"/>
  <c r="N882" i="2" l="1"/>
  <c r="F881" i="3" s="1"/>
  <c r="J881" i="3"/>
  <c r="O882" i="2"/>
  <c r="I881" i="3" s="1"/>
  <c r="H881" i="3"/>
  <c r="K881" i="3"/>
  <c r="D882" i="3"/>
  <c r="O883" i="2" l="1"/>
  <c r="N883" i="2"/>
  <c r="H882" i="3"/>
  <c r="J882" i="3"/>
  <c r="K882" i="3"/>
  <c r="D883" i="3"/>
  <c r="F882" i="3" l="1"/>
  <c r="N884" i="2"/>
  <c r="F883" i="3"/>
  <c r="O884" i="2"/>
  <c r="I882" i="3"/>
  <c r="H883" i="3"/>
  <c r="I883" i="3"/>
  <c r="K883" i="3"/>
  <c r="D884" i="3"/>
  <c r="J883" i="3" l="1"/>
  <c r="O885" i="2"/>
  <c r="F884" i="3" s="1"/>
  <c r="N885" i="2"/>
  <c r="H884" i="3" s="1"/>
  <c r="J884" i="3"/>
  <c r="I884" i="3"/>
  <c r="K884" i="3"/>
  <c r="D885" i="3"/>
  <c r="N886" i="2" l="1"/>
  <c r="J885" i="3"/>
  <c r="O886" i="2"/>
  <c r="I885" i="3" s="1"/>
  <c r="H885" i="3"/>
  <c r="K885" i="3"/>
  <c r="D886" i="3"/>
  <c r="F885" i="3" l="1"/>
  <c r="O887" i="2"/>
  <c r="N887" i="2"/>
  <c r="H886" i="3" s="1"/>
  <c r="F886" i="3"/>
  <c r="I886" i="3"/>
  <c r="J886" i="3"/>
  <c r="K886" i="3"/>
  <c r="D887" i="3"/>
  <c r="N888" i="2" l="1"/>
  <c r="J887" i="3"/>
  <c r="O888" i="2"/>
  <c r="F887" i="3"/>
  <c r="H887" i="3"/>
  <c r="I887" i="3"/>
  <c r="K887" i="3"/>
  <c r="D888" i="3"/>
  <c r="O889" i="2" l="1"/>
  <c r="F888" i="3" s="1"/>
  <c r="N889" i="2"/>
  <c r="H888" i="3" s="1"/>
  <c r="J888" i="3"/>
  <c r="I888" i="3"/>
  <c r="K888" i="3"/>
  <c r="D889" i="3"/>
  <c r="N890" i="2" l="1"/>
  <c r="J889" i="3"/>
  <c r="O890" i="2"/>
  <c r="F889" i="3"/>
  <c r="H889" i="3"/>
  <c r="I889" i="3"/>
  <c r="K889" i="3"/>
  <c r="D890" i="3"/>
  <c r="O891" i="2" l="1"/>
  <c r="N891" i="2"/>
  <c r="H890" i="3"/>
  <c r="J890" i="3"/>
  <c r="K890" i="3"/>
  <c r="D891" i="3"/>
  <c r="F890" i="3" l="1"/>
  <c r="N892" i="2"/>
  <c r="O892" i="2"/>
  <c r="I891" i="3" s="1"/>
  <c r="I890" i="3"/>
  <c r="H891" i="3"/>
  <c r="J891" i="3"/>
  <c r="K891" i="3"/>
  <c r="D892" i="3"/>
  <c r="F891" i="3" l="1"/>
  <c r="O893" i="2"/>
  <c r="N893" i="2"/>
  <c r="H892" i="3" s="1"/>
  <c r="F892" i="3"/>
  <c r="I892" i="3"/>
  <c r="J892" i="3"/>
  <c r="K892" i="3"/>
  <c r="D893" i="3"/>
  <c r="N894" i="2" l="1"/>
  <c r="J893" i="3"/>
  <c r="O894" i="2"/>
  <c r="F893" i="3"/>
  <c r="H893" i="3"/>
  <c r="I893" i="3"/>
  <c r="K893" i="3"/>
  <c r="D894" i="3"/>
  <c r="O895" i="2" l="1"/>
  <c r="F894" i="3" s="1"/>
  <c r="N895" i="2"/>
  <c r="H894" i="3" s="1"/>
  <c r="J894" i="3"/>
  <c r="I894" i="3"/>
  <c r="K894" i="3"/>
  <c r="D895" i="3"/>
  <c r="N896" i="2" l="1"/>
  <c r="F895" i="3" s="1"/>
  <c r="J895" i="3"/>
  <c r="O896" i="2"/>
  <c r="I895" i="3" s="1"/>
  <c r="H895" i="3"/>
  <c r="K895" i="3"/>
  <c r="D896" i="3"/>
  <c r="O897" i="2" l="1"/>
  <c r="N897" i="2"/>
  <c r="H896" i="3" s="1"/>
  <c r="F896" i="3"/>
  <c r="I896" i="3"/>
  <c r="J896" i="3"/>
  <c r="K896" i="3"/>
  <c r="D897" i="3"/>
  <c r="N898" i="2" l="1"/>
  <c r="O898" i="2"/>
  <c r="I897" i="3" s="1"/>
  <c r="J897" i="3"/>
  <c r="K897" i="3"/>
  <c r="D898" i="3"/>
  <c r="F897" i="3" l="1"/>
  <c r="H897" i="3"/>
  <c r="O899" i="2"/>
  <c r="N899" i="2"/>
  <c r="H898" i="3" s="1"/>
  <c r="F898" i="3"/>
  <c r="I898" i="3"/>
  <c r="J898" i="3"/>
  <c r="K898" i="3"/>
  <c r="D899" i="3"/>
  <c r="N900" i="2" l="1"/>
  <c r="F899" i="3" s="1"/>
  <c r="J899" i="3"/>
  <c r="O900" i="2"/>
  <c r="I899" i="3" s="1"/>
  <c r="H899" i="3"/>
  <c r="K899" i="3"/>
  <c r="D900" i="3"/>
  <c r="O901" i="2" l="1"/>
  <c r="N901" i="2"/>
  <c r="H900" i="3" s="1"/>
  <c r="F900" i="3"/>
  <c r="I900" i="3"/>
  <c r="J900" i="3"/>
  <c r="K900" i="3"/>
  <c r="D901" i="3"/>
  <c r="N902" i="2" l="1"/>
  <c r="O902" i="2"/>
  <c r="I901" i="3" s="1"/>
  <c r="J901" i="3"/>
  <c r="K901" i="3"/>
  <c r="D902" i="3"/>
  <c r="F901" i="3" l="1"/>
  <c r="H901" i="3"/>
  <c r="O903" i="2"/>
  <c r="N903" i="2"/>
  <c r="H902" i="3" s="1"/>
  <c r="F902" i="3"/>
  <c r="I902" i="3"/>
  <c r="J902" i="3"/>
  <c r="K902" i="3"/>
  <c r="D903" i="3"/>
  <c r="N904" i="2" l="1"/>
  <c r="O904" i="2"/>
  <c r="I903" i="3" s="1"/>
  <c r="J903" i="3"/>
  <c r="K903" i="3"/>
  <c r="D904" i="3"/>
  <c r="F903" i="3" l="1"/>
  <c r="H903" i="3"/>
  <c r="O905" i="2"/>
  <c r="N905" i="2"/>
  <c r="H904" i="3" s="1"/>
  <c r="F904" i="3"/>
  <c r="I904" i="3"/>
  <c r="J904" i="3"/>
  <c r="K904" i="3"/>
  <c r="D905" i="3"/>
  <c r="N906" i="2" l="1"/>
  <c r="O906" i="2"/>
  <c r="I905" i="3" s="1"/>
  <c r="J905" i="3"/>
  <c r="K905" i="3"/>
  <c r="D906" i="3"/>
  <c r="F905" i="3" l="1"/>
  <c r="H905" i="3"/>
  <c r="O907" i="2"/>
  <c r="N907" i="2"/>
  <c r="H906" i="3" s="1"/>
  <c r="F906" i="3"/>
  <c r="I906" i="3"/>
  <c r="J906" i="3"/>
  <c r="K906" i="3"/>
  <c r="D907" i="3"/>
  <c r="N908" i="2" l="1"/>
  <c r="F907" i="3" s="1"/>
  <c r="J907" i="3"/>
  <c r="O908" i="2"/>
  <c r="I907" i="3" s="1"/>
  <c r="H907" i="3"/>
  <c r="K907" i="3"/>
  <c r="D908" i="3"/>
  <c r="O909" i="2" l="1"/>
  <c r="N909" i="2"/>
  <c r="H908" i="3"/>
  <c r="J908" i="3"/>
  <c r="K908" i="3"/>
  <c r="D909" i="3"/>
  <c r="F908" i="3" l="1"/>
  <c r="N910" i="2"/>
  <c r="F909" i="3"/>
  <c r="O910" i="2"/>
  <c r="I908" i="3"/>
  <c r="H909" i="3"/>
  <c r="I909" i="3"/>
  <c r="K909" i="3"/>
  <c r="D910" i="3"/>
  <c r="J909" i="3" l="1"/>
  <c r="O911" i="2"/>
  <c r="F910" i="3" s="1"/>
  <c r="N911" i="2"/>
  <c r="H910" i="3" s="1"/>
  <c r="J910" i="3"/>
  <c r="I910" i="3"/>
  <c r="K910" i="3"/>
  <c r="D911" i="3"/>
  <c r="N912" i="2" l="1"/>
  <c r="J911" i="3"/>
  <c r="O912" i="2"/>
  <c r="F911" i="3"/>
  <c r="H911" i="3"/>
  <c r="I911" i="3"/>
  <c r="K911" i="3"/>
  <c r="D912" i="3"/>
  <c r="O913" i="2" l="1"/>
  <c r="F912" i="3" s="1"/>
  <c r="N913" i="2"/>
  <c r="H912" i="3" s="1"/>
  <c r="J912" i="3"/>
  <c r="I912" i="3"/>
  <c r="K912" i="3"/>
  <c r="D913" i="3"/>
  <c r="N914" i="2" l="1"/>
  <c r="J913" i="3"/>
  <c r="O914" i="2"/>
  <c r="I913" i="3" s="1"/>
  <c r="H913" i="3"/>
  <c r="K913" i="3"/>
  <c r="D914" i="3"/>
  <c r="F913" i="3" l="1"/>
  <c r="O915" i="2"/>
  <c r="N915" i="2"/>
  <c r="H914" i="3"/>
  <c r="J914" i="3"/>
  <c r="K914" i="3"/>
  <c r="D915" i="3"/>
  <c r="F914" i="3" l="1"/>
  <c r="N916" i="2"/>
  <c r="F915" i="3"/>
  <c r="O916" i="2"/>
  <c r="I914" i="3"/>
  <c r="H915" i="3"/>
  <c r="I915" i="3"/>
  <c r="K915" i="3"/>
  <c r="D916" i="3"/>
  <c r="J915" i="3" l="1"/>
  <c r="O917" i="2"/>
  <c r="F916" i="3" s="1"/>
  <c r="N917" i="2"/>
  <c r="H916" i="3" s="1"/>
  <c r="J916" i="3"/>
  <c r="I916" i="3"/>
  <c r="K916" i="3"/>
  <c r="D917" i="3"/>
  <c r="N918" i="2" l="1"/>
  <c r="J917" i="3"/>
  <c r="O918" i="2"/>
  <c r="F917" i="3"/>
  <c r="H917" i="3"/>
  <c r="I917" i="3"/>
  <c r="K917" i="3"/>
  <c r="D918" i="3"/>
  <c r="O919" i="2" l="1"/>
  <c r="N919" i="2"/>
  <c r="H918" i="3"/>
  <c r="J918" i="3"/>
  <c r="K918" i="3"/>
  <c r="D919" i="3"/>
  <c r="F918" i="3" l="1"/>
  <c r="N920" i="2"/>
  <c r="O920" i="2"/>
  <c r="I919" i="3" s="1"/>
  <c r="I918" i="3"/>
  <c r="H919" i="3"/>
  <c r="J919" i="3"/>
  <c r="K919" i="3"/>
  <c r="D920" i="3"/>
  <c r="F919" i="3" l="1"/>
  <c r="O921" i="2"/>
  <c r="F920" i="3" s="1"/>
  <c r="N921" i="2"/>
  <c r="H920" i="3" s="1"/>
  <c r="J920" i="3"/>
  <c r="I920" i="3"/>
  <c r="K920" i="3"/>
  <c r="D921" i="3"/>
  <c r="N922" i="2" l="1"/>
  <c r="J921" i="3"/>
  <c r="O922" i="2"/>
  <c r="F921" i="3"/>
  <c r="H921" i="3"/>
  <c r="I921" i="3"/>
  <c r="K921" i="3"/>
  <c r="D922" i="3"/>
  <c r="O923" i="2" l="1"/>
  <c r="F922" i="3" s="1"/>
  <c r="N923" i="2"/>
  <c r="H922" i="3" s="1"/>
  <c r="J922" i="3"/>
  <c r="I922" i="3"/>
  <c r="K922" i="3"/>
  <c r="D923" i="3"/>
  <c r="N924" i="2" l="1"/>
  <c r="J923" i="3"/>
  <c r="O924" i="2"/>
  <c r="F923" i="3"/>
  <c r="H923" i="3"/>
  <c r="I923" i="3"/>
  <c r="K923" i="3"/>
  <c r="D924" i="3"/>
  <c r="O925" i="2" l="1"/>
  <c r="N925" i="2"/>
  <c r="H924" i="3"/>
  <c r="J924" i="3"/>
  <c r="K924" i="3"/>
  <c r="D925" i="3"/>
  <c r="F924" i="3" l="1"/>
  <c r="N926" i="2"/>
  <c r="H925" i="3" s="1"/>
  <c r="O926" i="2"/>
  <c r="I925" i="3" s="1"/>
  <c r="I924" i="3"/>
  <c r="F925" i="3"/>
  <c r="J925" i="3"/>
  <c r="K925" i="3"/>
  <c r="D926" i="3"/>
  <c r="O927" i="2" l="1"/>
  <c r="N927" i="2"/>
  <c r="H926" i="3" s="1"/>
  <c r="F926" i="3"/>
  <c r="I926" i="3"/>
  <c r="J926" i="3"/>
  <c r="K926" i="3"/>
  <c r="D927" i="3"/>
  <c r="N928" i="2" l="1"/>
  <c r="J927" i="3"/>
  <c r="O928" i="2"/>
  <c r="F927" i="3"/>
  <c r="H927" i="3"/>
  <c r="I927" i="3"/>
  <c r="K927" i="3"/>
  <c r="D928" i="3"/>
  <c r="O929" i="2" l="1"/>
  <c r="F928" i="3" s="1"/>
  <c r="N929" i="2"/>
  <c r="H928" i="3" s="1"/>
  <c r="J928" i="3"/>
  <c r="I928" i="3"/>
  <c r="K928" i="3"/>
  <c r="D929" i="3"/>
  <c r="N930" i="2" l="1"/>
  <c r="J929" i="3"/>
  <c r="O930" i="2"/>
  <c r="F929" i="3"/>
  <c r="H929" i="3"/>
  <c r="I929" i="3"/>
  <c r="K929" i="3"/>
  <c r="D930" i="3"/>
  <c r="O931" i="2" l="1"/>
  <c r="F930" i="3" s="1"/>
  <c r="N931" i="2"/>
  <c r="H930" i="3" s="1"/>
  <c r="J930" i="3"/>
  <c r="I930" i="3"/>
  <c r="K930" i="3"/>
  <c r="D931" i="3"/>
  <c r="N932" i="2" l="1"/>
  <c r="J931" i="3"/>
  <c r="O932" i="2"/>
  <c r="F931" i="3"/>
  <c r="H931" i="3"/>
  <c r="I931" i="3"/>
  <c r="K931" i="3"/>
  <c r="D932" i="3"/>
  <c r="O933" i="2" l="1"/>
  <c r="F932" i="3" s="1"/>
  <c r="N933" i="2"/>
  <c r="H932" i="3" s="1"/>
  <c r="J932" i="3"/>
  <c r="I932" i="3"/>
  <c r="K932" i="3"/>
  <c r="D933" i="3"/>
  <c r="N934" i="2" l="1"/>
  <c r="J933" i="3"/>
  <c r="O934" i="2"/>
  <c r="F933" i="3"/>
  <c r="H933" i="3"/>
  <c r="I933" i="3"/>
  <c r="K933" i="3"/>
  <c r="D934" i="3"/>
  <c r="O935" i="2" l="1"/>
  <c r="N935" i="2"/>
  <c r="H934" i="3"/>
  <c r="J934" i="3"/>
  <c r="K934" i="3"/>
  <c r="D935" i="3"/>
  <c r="F934" i="3" l="1"/>
  <c r="N936" i="2"/>
  <c r="O936" i="2"/>
  <c r="I935" i="3" s="1"/>
  <c r="I934" i="3"/>
  <c r="H935" i="3"/>
  <c r="J935" i="3"/>
  <c r="K935" i="3"/>
  <c r="D936" i="3"/>
  <c r="F935" i="3" l="1"/>
  <c r="O937" i="2"/>
  <c r="F936" i="3" s="1"/>
  <c r="N937" i="2"/>
  <c r="H936" i="3" s="1"/>
  <c r="J936" i="3"/>
  <c r="I936" i="3"/>
  <c r="K936" i="3"/>
  <c r="D937" i="3"/>
  <c r="N938" i="2" l="1"/>
  <c r="J937" i="3"/>
  <c r="O938" i="2"/>
  <c r="F937" i="3"/>
  <c r="H937" i="3"/>
  <c r="I937" i="3"/>
  <c r="K937" i="3"/>
  <c r="D938" i="3"/>
  <c r="O939" i="2" l="1"/>
  <c r="F938" i="3" s="1"/>
  <c r="N939" i="2"/>
  <c r="H938" i="3" s="1"/>
  <c r="J938" i="3"/>
  <c r="I938" i="3"/>
  <c r="K938" i="3"/>
  <c r="D939" i="3"/>
  <c r="N940" i="2" l="1"/>
  <c r="F939" i="3" s="1"/>
  <c r="J939" i="3"/>
  <c r="O940" i="2"/>
  <c r="I939" i="3" s="1"/>
  <c r="H939" i="3"/>
  <c r="K939" i="3"/>
  <c r="D940" i="3"/>
  <c r="O941" i="2" l="1"/>
  <c r="N941" i="2"/>
  <c r="H940" i="3"/>
  <c r="J940" i="3"/>
  <c r="K940" i="3"/>
  <c r="D941" i="3"/>
  <c r="F940" i="3" l="1"/>
  <c r="N942" i="2"/>
  <c r="F941" i="3"/>
  <c r="O942" i="2"/>
  <c r="I940" i="3"/>
  <c r="H941" i="3"/>
  <c r="I941" i="3"/>
  <c r="K941" i="3"/>
  <c r="D942" i="3"/>
  <c r="J941" i="3" l="1"/>
  <c r="O943" i="2"/>
  <c r="F942" i="3" s="1"/>
  <c r="N943" i="2"/>
  <c r="H942" i="3" s="1"/>
  <c r="J942" i="3"/>
  <c r="I942" i="3"/>
  <c r="K942" i="3"/>
  <c r="D943" i="3"/>
  <c r="N944" i="2" l="1"/>
  <c r="J943" i="3"/>
  <c r="O944" i="2"/>
  <c r="F943" i="3"/>
  <c r="H943" i="3"/>
  <c r="I943" i="3"/>
  <c r="K943" i="3"/>
  <c r="D944" i="3"/>
  <c r="O945" i="2" l="1"/>
  <c r="F944" i="3" s="1"/>
  <c r="N945" i="2"/>
  <c r="H944" i="3" s="1"/>
  <c r="J944" i="3"/>
  <c r="I944" i="3"/>
  <c r="K944" i="3"/>
  <c r="D945" i="3"/>
  <c r="N946" i="2" l="1"/>
  <c r="J945" i="3"/>
  <c r="O946" i="2"/>
  <c r="I945" i="3" s="1"/>
  <c r="H945" i="3"/>
  <c r="K945" i="3"/>
  <c r="D946" i="3"/>
  <c r="F945" i="3" l="1"/>
  <c r="O947" i="2"/>
  <c r="F946" i="3" s="1"/>
  <c r="N947" i="2"/>
  <c r="H946" i="3" s="1"/>
  <c r="J946" i="3"/>
  <c r="I946" i="3"/>
  <c r="K946" i="3"/>
  <c r="D947" i="3"/>
  <c r="N948" i="2" l="1"/>
  <c r="J947" i="3"/>
  <c r="O948" i="2"/>
  <c r="F947" i="3"/>
  <c r="H947" i="3"/>
  <c r="I947" i="3"/>
  <c r="K947" i="3"/>
  <c r="D948" i="3"/>
  <c r="O949" i="2" l="1"/>
  <c r="N949" i="2"/>
  <c r="H948" i="3"/>
  <c r="J948" i="3"/>
  <c r="K948" i="3"/>
  <c r="D949" i="3"/>
  <c r="F948" i="3" l="1"/>
  <c r="N950" i="2"/>
  <c r="H949" i="3" s="1"/>
  <c r="O950" i="2"/>
  <c r="I949" i="3" s="1"/>
  <c r="I948" i="3"/>
  <c r="F949" i="3"/>
  <c r="J949" i="3"/>
  <c r="K949" i="3"/>
  <c r="D950" i="3"/>
  <c r="O951" i="2" l="1"/>
  <c r="N951" i="2"/>
  <c r="H950" i="3"/>
  <c r="J950" i="3"/>
  <c r="K950" i="3"/>
  <c r="D951" i="3"/>
  <c r="F950" i="3" l="1"/>
  <c r="N952" i="2"/>
  <c r="H951" i="3" s="1"/>
  <c r="O952" i="2"/>
  <c r="I951" i="3" s="1"/>
  <c r="I950" i="3"/>
  <c r="F951" i="3"/>
  <c r="J951" i="3"/>
  <c r="K951" i="3"/>
  <c r="D952" i="3"/>
  <c r="O953" i="2" l="1"/>
  <c r="N953" i="2"/>
  <c r="H952" i="3" s="1"/>
  <c r="F952" i="3"/>
  <c r="I952" i="3"/>
  <c r="J952" i="3"/>
  <c r="K952" i="3"/>
  <c r="D953" i="3"/>
  <c r="N954" i="2" l="1"/>
  <c r="F953" i="3" s="1"/>
  <c r="J953" i="3"/>
  <c r="O954" i="2"/>
  <c r="I953" i="3" s="1"/>
  <c r="H953" i="3"/>
  <c r="K953" i="3"/>
  <c r="D954" i="3"/>
  <c r="O955" i="2" l="1"/>
  <c r="N955" i="2"/>
  <c r="H954" i="3" s="1"/>
  <c r="F954" i="3"/>
  <c r="I954" i="3"/>
  <c r="J954" i="3"/>
  <c r="K954" i="3"/>
  <c r="D955" i="3"/>
  <c r="N956" i="2" l="1"/>
  <c r="F955" i="3" s="1"/>
  <c r="J955" i="3"/>
  <c r="O956" i="2"/>
  <c r="I955" i="3" s="1"/>
  <c r="H955" i="3"/>
  <c r="K955" i="3"/>
  <c r="D956" i="3"/>
  <c r="O957" i="2" l="1"/>
  <c r="N957" i="2"/>
  <c r="H956" i="3"/>
  <c r="J956" i="3"/>
  <c r="K956" i="3"/>
  <c r="D957" i="3"/>
  <c r="F956" i="3" l="1"/>
  <c r="N958" i="2"/>
  <c r="F957" i="3"/>
  <c r="O958" i="2"/>
  <c r="I956" i="3"/>
  <c r="H957" i="3"/>
  <c r="I957" i="3"/>
  <c r="K957" i="3"/>
  <c r="D958" i="3"/>
  <c r="J957" i="3" l="1"/>
  <c r="O959" i="2"/>
  <c r="F958" i="3" s="1"/>
  <c r="N959" i="2"/>
  <c r="H958" i="3" s="1"/>
  <c r="J958" i="3"/>
  <c r="I958" i="3"/>
  <c r="K958" i="3"/>
  <c r="D959" i="3"/>
  <c r="N960" i="2" l="1"/>
  <c r="J959" i="3"/>
  <c r="O960" i="2"/>
  <c r="F959" i="3"/>
  <c r="H959" i="3"/>
  <c r="I959" i="3"/>
  <c r="K959" i="3"/>
  <c r="D960" i="3"/>
  <c r="O961" i="2" l="1"/>
  <c r="F960" i="3" s="1"/>
  <c r="N961" i="2"/>
  <c r="H960" i="3" s="1"/>
  <c r="J960" i="3"/>
  <c r="I960" i="3"/>
  <c r="K960" i="3"/>
  <c r="D961" i="3"/>
  <c r="N962" i="2" l="1"/>
  <c r="F961" i="3" s="1"/>
  <c r="J961" i="3"/>
  <c r="O962" i="2"/>
  <c r="I961" i="3" s="1"/>
  <c r="H961" i="3"/>
  <c r="K961" i="3"/>
  <c r="D962" i="3"/>
  <c r="O963" i="2" l="1"/>
  <c r="N963" i="2"/>
  <c r="H962" i="3" s="1"/>
  <c r="F962" i="3"/>
  <c r="I962" i="3"/>
  <c r="J962" i="3"/>
  <c r="K962" i="3"/>
  <c r="D963" i="3"/>
  <c r="N964" i="2" l="1"/>
  <c r="F963" i="3" s="1"/>
  <c r="J963" i="3"/>
  <c r="O964" i="2"/>
  <c r="I963" i="3" s="1"/>
  <c r="H963" i="3"/>
  <c r="K963" i="3"/>
  <c r="D964" i="3"/>
  <c r="O965" i="2" l="1"/>
  <c r="N965" i="2"/>
  <c r="H964" i="3"/>
  <c r="J964" i="3"/>
  <c r="K964" i="3"/>
  <c r="D965" i="3"/>
  <c r="F964" i="3" l="1"/>
  <c r="N966" i="2"/>
  <c r="F965" i="3"/>
  <c r="O966" i="2"/>
  <c r="I964" i="3"/>
  <c r="H965" i="3"/>
  <c r="I965" i="3"/>
  <c r="K965" i="3"/>
  <c r="D966" i="3"/>
  <c r="J965" i="3" l="1"/>
  <c r="O967" i="2"/>
  <c r="F966" i="3" s="1"/>
  <c r="N967" i="2"/>
  <c r="H966" i="3" s="1"/>
  <c r="J966" i="3"/>
  <c r="I966" i="3"/>
  <c r="K966" i="3"/>
  <c r="D967" i="3"/>
  <c r="N968" i="2" l="1"/>
  <c r="J967" i="3"/>
  <c r="O968" i="2"/>
  <c r="I967" i="3" s="1"/>
  <c r="H967" i="3"/>
  <c r="K967" i="3"/>
  <c r="D968" i="3"/>
  <c r="F967" i="3" l="1"/>
  <c r="O969" i="2"/>
  <c r="F968" i="3" s="1"/>
  <c r="N969" i="2"/>
  <c r="H968" i="3" s="1"/>
  <c r="J968" i="3"/>
  <c r="I968" i="3"/>
  <c r="K968" i="3"/>
  <c r="D969" i="3"/>
  <c r="N970" i="2" l="1"/>
  <c r="O970" i="2"/>
  <c r="I969" i="3" s="1"/>
  <c r="J969" i="3"/>
  <c r="K969" i="3"/>
  <c r="D970" i="3"/>
  <c r="F969" i="3" l="1"/>
  <c r="H969" i="3"/>
  <c r="O971" i="2"/>
  <c r="N971" i="2"/>
  <c r="H970" i="3" s="1"/>
  <c r="F970" i="3"/>
  <c r="I970" i="3"/>
  <c r="J970" i="3"/>
  <c r="K970" i="3"/>
  <c r="D971" i="3"/>
  <c r="N972" i="2" l="1"/>
  <c r="O972" i="2"/>
  <c r="I971" i="3" s="1"/>
  <c r="J971" i="3"/>
  <c r="K971" i="3"/>
  <c r="D972" i="3"/>
  <c r="F971" i="3" l="1"/>
  <c r="H971" i="3"/>
  <c r="O973" i="2"/>
  <c r="N973" i="2"/>
  <c r="H972" i="3" s="1"/>
  <c r="F972" i="3"/>
  <c r="I972" i="3"/>
  <c r="J972" i="3"/>
  <c r="K972" i="3"/>
  <c r="D973" i="3"/>
  <c r="N974" i="2" l="1"/>
  <c r="F973" i="3" s="1"/>
  <c r="J973" i="3"/>
  <c r="O974" i="2"/>
  <c r="I973" i="3" s="1"/>
  <c r="H973" i="3"/>
  <c r="K973" i="3"/>
  <c r="D974" i="3"/>
  <c r="O975" i="2" l="1"/>
  <c r="N975" i="2"/>
  <c r="H974" i="3"/>
  <c r="J974" i="3"/>
  <c r="K974" i="3"/>
  <c r="D975" i="3"/>
  <c r="F974" i="3" l="1"/>
  <c r="N976" i="2"/>
  <c r="F975" i="3"/>
  <c r="O976" i="2"/>
  <c r="I974" i="3"/>
  <c r="H975" i="3"/>
  <c r="I975" i="3"/>
  <c r="K975" i="3"/>
  <c r="D976" i="3"/>
  <c r="J975" i="3" l="1"/>
  <c r="O977" i="2"/>
  <c r="F976" i="3" s="1"/>
  <c r="N977" i="2"/>
  <c r="H976" i="3" s="1"/>
  <c r="J976" i="3"/>
  <c r="I976" i="3"/>
  <c r="K976" i="3"/>
  <c r="D977" i="3"/>
  <c r="N978" i="2" l="1"/>
  <c r="O978" i="2"/>
  <c r="I977" i="3" s="1"/>
  <c r="J977" i="3"/>
  <c r="K977" i="3"/>
  <c r="D978" i="3"/>
  <c r="F977" i="3" l="1"/>
  <c r="H977" i="3"/>
  <c r="O979" i="2"/>
  <c r="N979" i="2"/>
  <c r="H978" i="3" s="1"/>
  <c r="F978" i="3"/>
  <c r="I978" i="3"/>
  <c r="J978" i="3"/>
  <c r="K978" i="3"/>
  <c r="D979" i="3"/>
  <c r="N980" i="2" l="1"/>
  <c r="J979" i="3"/>
  <c r="O980" i="2"/>
  <c r="F979" i="3"/>
  <c r="H979" i="3"/>
  <c r="I979" i="3"/>
  <c r="K979" i="3"/>
  <c r="D980" i="3"/>
  <c r="O981" i="2" l="1"/>
  <c r="F980" i="3" s="1"/>
  <c r="N981" i="2"/>
  <c r="H980" i="3" s="1"/>
  <c r="J980" i="3"/>
  <c r="I980" i="3"/>
  <c r="K980" i="3"/>
  <c r="D981" i="3"/>
  <c r="N982" i="2" l="1"/>
  <c r="J981" i="3"/>
  <c r="O982" i="2"/>
  <c r="F981" i="3"/>
  <c r="H981" i="3"/>
  <c r="I981" i="3"/>
  <c r="K981" i="3"/>
  <c r="D982" i="3"/>
  <c r="O983" i="2" l="1"/>
  <c r="F982" i="3" s="1"/>
  <c r="N983" i="2"/>
  <c r="H982" i="3" s="1"/>
  <c r="J982" i="3"/>
  <c r="I982" i="3"/>
  <c r="K982" i="3"/>
  <c r="D983" i="3"/>
  <c r="N984" i="2" l="1"/>
  <c r="J983" i="3"/>
  <c r="O984" i="2"/>
  <c r="I983" i="3" s="1"/>
  <c r="H983" i="3"/>
  <c r="K983" i="3"/>
  <c r="D984" i="3"/>
  <c r="F983" i="3" l="1"/>
  <c r="O985" i="2"/>
  <c r="F984" i="3" s="1"/>
  <c r="N985" i="2"/>
  <c r="H984" i="3" s="1"/>
  <c r="J984" i="3"/>
  <c r="I984" i="3"/>
  <c r="K984" i="3"/>
  <c r="D985" i="3"/>
  <c r="N986" i="2" l="1"/>
  <c r="J985" i="3"/>
  <c r="O986" i="2"/>
  <c r="F985" i="3"/>
  <c r="H985" i="3"/>
  <c r="I985" i="3"/>
  <c r="K985" i="3"/>
  <c r="D986" i="3"/>
  <c r="O987" i="2" l="1"/>
  <c r="F986" i="3" s="1"/>
  <c r="N987" i="2"/>
  <c r="H986" i="3" s="1"/>
  <c r="J986" i="3"/>
  <c r="I986" i="3"/>
  <c r="K986" i="3"/>
  <c r="D987" i="3"/>
  <c r="N988" i="2" l="1"/>
  <c r="J987" i="3"/>
  <c r="O988" i="2"/>
  <c r="F987" i="3"/>
  <c r="H987" i="3"/>
  <c r="I987" i="3"/>
  <c r="K987" i="3"/>
  <c r="D988" i="3"/>
  <c r="O989" i="2" l="1"/>
  <c r="F988" i="3" s="1"/>
  <c r="N989" i="2"/>
  <c r="H988" i="3" s="1"/>
  <c r="J988" i="3"/>
  <c r="I988" i="3"/>
  <c r="K988" i="3"/>
  <c r="D989" i="3"/>
  <c r="N990" i="2" l="1"/>
  <c r="J989" i="3"/>
  <c r="O990" i="2"/>
  <c r="F989" i="3"/>
  <c r="H989" i="3"/>
  <c r="I989" i="3"/>
  <c r="K989" i="3"/>
  <c r="D990" i="3"/>
  <c r="O991" i="2" l="1"/>
  <c r="N991" i="2"/>
  <c r="H990" i="3"/>
  <c r="J990" i="3"/>
  <c r="K990" i="3"/>
  <c r="D991" i="3"/>
  <c r="F990" i="3" l="1"/>
  <c r="N992" i="2"/>
  <c r="O992" i="2"/>
  <c r="I991" i="3" s="1"/>
  <c r="I990" i="3"/>
  <c r="H991" i="3"/>
  <c r="J991" i="3"/>
  <c r="K991" i="3"/>
  <c r="D992" i="3"/>
  <c r="F991" i="3" l="1"/>
  <c r="O993" i="2"/>
  <c r="F992" i="3" s="1"/>
  <c r="N993" i="2"/>
  <c r="H992" i="3" s="1"/>
  <c r="J992" i="3"/>
  <c r="I992" i="3"/>
  <c r="K992" i="3"/>
  <c r="D993" i="3"/>
  <c r="N994" i="2" l="1"/>
  <c r="F993" i="3" s="1"/>
  <c r="J993" i="3"/>
  <c r="O994" i="2"/>
  <c r="I993" i="3" s="1"/>
  <c r="H993" i="3"/>
  <c r="K993" i="3"/>
  <c r="D994" i="3"/>
  <c r="O995" i="2" l="1"/>
  <c r="N995" i="2"/>
  <c r="H994" i="3" s="1"/>
  <c r="F994" i="3"/>
  <c r="I994" i="3"/>
  <c r="J994" i="3"/>
  <c r="K994" i="3"/>
  <c r="D995" i="3"/>
  <c r="N996" i="2" l="1"/>
  <c r="F995" i="3" s="1"/>
  <c r="J995" i="3"/>
  <c r="O996" i="2"/>
  <c r="I995" i="3" s="1"/>
  <c r="H995" i="3"/>
  <c r="K995" i="3"/>
  <c r="D996" i="3"/>
  <c r="O997" i="2" l="1"/>
  <c r="N997" i="2"/>
  <c r="H996" i="3"/>
  <c r="J996" i="3"/>
  <c r="K996" i="3"/>
  <c r="D997" i="3"/>
  <c r="F996" i="3" l="1"/>
  <c r="N998" i="2"/>
  <c r="F997" i="3"/>
  <c r="O998" i="2"/>
  <c r="I996" i="3"/>
  <c r="H997" i="3"/>
  <c r="I997" i="3"/>
  <c r="K997" i="3"/>
  <c r="D998" i="3"/>
  <c r="J997" i="3" l="1"/>
  <c r="O999" i="2"/>
  <c r="N999" i="2"/>
  <c r="H998" i="3"/>
  <c r="J998" i="3"/>
  <c r="K998" i="3"/>
  <c r="D999" i="3"/>
  <c r="F998" i="3" l="1"/>
  <c r="N1000" i="2"/>
  <c r="O1000" i="2"/>
  <c r="I999" i="3" s="1"/>
  <c r="I998" i="3"/>
  <c r="H999" i="3"/>
  <c r="J999" i="3"/>
  <c r="K999" i="3"/>
  <c r="D1000" i="3"/>
  <c r="F999" i="3" l="1"/>
  <c r="O1001" i="2"/>
  <c r="N1001" i="2"/>
  <c r="H1000" i="3"/>
  <c r="J1000" i="3"/>
  <c r="K1000" i="3"/>
  <c r="D1001" i="3"/>
  <c r="F1000" i="3" l="1"/>
  <c r="N1002" i="2"/>
  <c r="F1001" i="3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E3" i="2" l="1"/>
  <c r="N3" i="2" s="1"/>
  <c r="G3" i="2"/>
  <c r="P3" i="2" s="1"/>
  <c r="F3" i="2"/>
  <c r="O3" i="2" s="1"/>
  <c r="E2" i="5"/>
  <c r="F2" i="5"/>
  <c r="Q3" i="4"/>
  <c r="G2" i="5"/>
  <c r="P3" i="4"/>
  <c r="N3" i="4"/>
  <c r="R3" i="4" s="1"/>
  <c r="H3" i="2" l="1"/>
  <c r="J3" i="2"/>
  <c r="I3" i="2"/>
  <c r="S3" i="4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B3" i="4"/>
  <c r="AN3" i="4" s="1"/>
  <c r="AT3" i="4" s="1"/>
  <c r="AC3" i="4"/>
  <c r="AD3" i="4"/>
  <c r="Z3" i="4"/>
  <c r="AL3" i="4" s="1"/>
  <c r="AR3" i="4" s="1"/>
  <c r="E3" i="4" s="1"/>
  <c r="I3" i="4" s="1"/>
  <c r="AI3" i="4"/>
  <c r="AJ3" i="4"/>
  <c r="AM3" i="4"/>
  <c r="AS3" i="4" s="1"/>
  <c r="L4" i="2" l="1"/>
  <c r="AO3" i="4"/>
  <c r="AU3" i="4" s="1"/>
  <c r="AQ3" i="4"/>
  <c r="AW3" i="4" s="1"/>
  <c r="F3" i="4"/>
  <c r="J3" i="4" s="1"/>
  <c r="G3" i="4"/>
  <c r="AP3" i="4"/>
  <c r="AV3" i="4" s="1"/>
  <c r="D3" i="4"/>
  <c r="H3" i="4" s="1"/>
  <c r="M2" i="4"/>
  <c r="L2" i="4"/>
  <c r="K2" i="4"/>
  <c r="O2" i="4"/>
  <c r="M4" i="2" l="1"/>
  <c r="K4" i="2"/>
  <c r="Q2" i="4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I2" i="4" s="1"/>
  <c r="D2" i="4"/>
  <c r="H2" i="4" s="1"/>
  <c r="F2" i="4"/>
  <c r="J2" i="4" s="1"/>
  <c r="M3" i="2" l="1"/>
  <c r="K3" i="2"/>
  <c r="L3" i="2"/>
  <c r="K2" i="3"/>
  <c r="J2" i="3" l="1"/>
  <c r="H2" i="3"/>
  <c r="I2" i="3"/>
  <c r="F2" i="3"/>
</calcChain>
</file>

<file path=xl/sharedStrings.xml><?xml version="1.0" encoding="utf-8"?>
<sst xmlns="http://schemas.openxmlformats.org/spreadsheetml/2006/main" count="1448" uniqueCount="433">
  <si>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</si>
  <si>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</si>
  <si>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</si>
  <si>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</si>
  <si>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</si>
  <si>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</si>
  <si>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</si>
  <si>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</si>
  <si>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</si>
  <si>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</si>
  <si>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</si>
  <si>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</si>
  <si>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</si>
  <si>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</si>
  <si>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</si>
  <si>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</si>
  <si>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</si>
  <si>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</si>
  <si>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</si>
  <si>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</si>
  <si>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</si>
  <si>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</si>
  <si>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</si>
  <si>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</si>
  <si>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</si>
  <si>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</si>
  <si>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</si>
  <si>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</si>
  <si>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</si>
  <si>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</si>
  <si>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</si>
  <si>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</si>
  <si>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</si>
  <si>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</si>
  <si>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</si>
  <si>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</si>
  <si>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</si>
  <si>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</si>
  <si>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</si>
  <si>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</si>
  <si>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</si>
  <si>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</si>
  <si>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</si>
  <si>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</si>
  <si>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</si>
  <si>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</si>
  <si>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</si>
  <si>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</si>
  <si>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</si>
  <si>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</si>
  <si>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</si>
  <si>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</si>
  <si>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</si>
  <si>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</si>
  <si>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</si>
  <si>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</si>
  <si>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</si>
  <si>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</si>
  <si>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</si>
  <si>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</si>
  <si>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</si>
  <si>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</si>
  <si>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</si>
  <si>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</si>
  <si>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</si>
  <si>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</si>
  <si>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</si>
  <si>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</si>
  <si>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</si>
  <si>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</si>
  <si>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</si>
  <si>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</si>
  <si>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</si>
  <si>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</si>
  <si>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</si>
  <si>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</si>
  <si>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</si>
  <si>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</si>
  <si>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</si>
  <si>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</si>
  <si>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</si>
  <si>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</si>
  <si>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</si>
  <si>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</si>
  <si>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</si>
  <si>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</si>
  <si>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</si>
  <si>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</si>
  <si>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</si>
  <si>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</si>
  <si>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</si>
  <si>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</si>
  <si>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</si>
  <si>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</si>
  <si>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</si>
  <si>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</si>
  <si>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</si>
  <si>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</si>
  <si>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</si>
  <si>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</si>
  <si>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</si>
  <si>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</si>
  <si>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</si>
  <si>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</si>
  <si>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</si>
  <si>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</si>
  <si>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</si>
  <si>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</si>
  <si>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</si>
  <si>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</si>
  <si>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</si>
  <si>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</si>
  <si>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</si>
  <si>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</si>
  <si>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</si>
  <si>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</si>
  <si>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</si>
  <si>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</si>
  <si>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</si>
  <si>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</si>
  <si>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</si>
  <si>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</si>
  <si>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</si>
  <si>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</si>
  <si>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</si>
  <si>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</si>
  <si>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</si>
  <si>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</si>
  <si>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</si>
  <si>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</si>
  <si>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</si>
  <si>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</si>
  <si>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</si>
  <si>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</si>
  <si>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</si>
  <si>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</si>
  <si>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</si>
  <si>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</si>
  <si>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</si>
  <si>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</si>
  <si>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</si>
  <si>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</si>
  <si>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</si>
  <si>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</si>
  <si>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</si>
  <si>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</si>
  <si>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</si>
  <si>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</si>
  <si>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</si>
  <si>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</si>
  <si>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</si>
  <si>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</si>
  <si>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</si>
  <si>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</si>
  <si>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</si>
  <si>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</si>
  <si>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</si>
  <si>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</si>
  <si>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</si>
  <si>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</si>
  <si>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</si>
  <si>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</si>
  <si>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</si>
  <si>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</si>
  <si>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</si>
  <si>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</si>
  <si>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</si>
  <si>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</si>
  <si>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</si>
  <si>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</si>
  <si>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</si>
  <si>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</si>
  <si>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</si>
  <si>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</si>
  <si>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</si>
  <si>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</si>
  <si>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</si>
  <si>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</si>
  <si>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</si>
  <si>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</si>
  <si>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</si>
  <si>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</si>
  <si>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</si>
  <si>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</si>
  <si>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</si>
  <si>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</si>
  <si>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</si>
  <si>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</si>
  <si>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</si>
  <si>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</si>
  <si>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</si>
  <si>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Ascoli</t>
  </si>
  <si>
    <t>Pordenone</t>
  </si>
  <si>
    <t>Chievo</t>
  </si>
  <si>
    <t>Cittadella</t>
  </si>
  <si>
    <t>Cosenza</t>
  </si>
  <si>
    <t>Pisa</t>
  </si>
  <si>
    <t>Cremonese</t>
  </si>
  <si>
    <t>Spezia</t>
  </si>
  <si>
    <t>Frosinone</t>
  </si>
  <si>
    <t>Benevento</t>
  </si>
  <si>
    <t>Salernitana</t>
  </si>
  <si>
    <t>Empoli</t>
  </si>
  <si>
    <t>Trapani</t>
  </si>
  <si>
    <t>Pescara</t>
  </si>
  <si>
    <t>Venezia</t>
  </si>
  <si>
    <t>Juve Stabia</t>
  </si>
  <si>
    <t>Virtus Entella</t>
  </si>
  <si>
    <t>Perugia</t>
  </si>
  <si>
    <t>Guimaraes</t>
  </si>
  <si>
    <t>Setubal</t>
  </si>
  <si>
    <t>24/07/2020</t>
  </si>
  <si>
    <t>25/07/2020</t>
  </si>
  <si>
    <t>26/07/2020</t>
  </si>
  <si>
    <t>Crotone</t>
  </si>
  <si>
    <t>Livorno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</si>
  <si>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</si>
  <si>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</si>
  <si>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</si>
  <si>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</si>
  <si>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</si>
  <si>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</si>
  <si>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</si>
  <si>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</si>
  <si>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</si>
  <si>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</si>
  <si>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Aberdeen</t>
  </si>
  <si>
    <t>Rangers</t>
  </si>
  <si>
    <t>Dundee United</t>
  </si>
  <si>
    <t>St Johnstone</t>
  </si>
  <si>
    <t>Hibernian</t>
  </si>
  <si>
    <t>Kilmarnock</t>
  </si>
  <si>
    <t>St Mirren</t>
  </si>
  <si>
    <t>Livingston</t>
  </si>
  <si>
    <t>Celtic</t>
  </si>
  <si>
    <t>Hamilton</t>
  </si>
  <si>
    <t>Ross County</t>
  </si>
  <si>
    <t>Motherwell</t>
  </si>
  <si>
    <t>31/07/2020</t>
  </si>
  <si>
    <t>True prob %</t>
  </si>
  <si>
    <t>PW1</t>
  </si>
  <si>
    <t>PW2</t>
  </si>
  <si>
    <t>PL1</t>
  </si>
  <si>
    <t>PL2</t>
  </si>
  <si>
    <t>EV1</t>
  </si>
  <si>
    <t>EV2</t>
  </si>
  <si>
    <t>Mouscron</t>
  </si>
  <si>
    <t>Mechelen</t>
  </si>
  <si>
    <t>Genk</t>
  </si>
  <si>
    <t>Oud-Heverlee Leuven</t>
  </si>
  <si>
    <t>Charleroi</t>
  </si>
  <si>
    <t>Oostende</t>
  </si>
  <si>
    <t>Gent</t>
  </si>
  <si>
    <t>Kortrijk</t>
  </si>
  <si>
    <t>Cercle Brugge</t>
  </si>
  <si>
    <t>Antwerp</t>
  </si>
  <si>
    <t>Beerschot VA</t>
  </si>
  <si>
    <t>Waregem</t>
  </si>
  <si>
    <t>Eupen</t>
  </si>
  <si>
    <t>Club Brugge</t>
  </si>
  <si>
    <t>Anderlecht</t>
  </si>
  <si>
    <t>St Truiden</t>
  </si>
  <si>
    <t>Waasland-Beveren</t>
  </si>
  <si>
    <t>Standard</t>
  </si>
  <si>
    <t>14/08/2020</t>
  </si>
  <si>
    <t>15/08/2020</t>
  </si>
  <si>
    <t>16/08/2020</t>
  </si>
  <si>
    <t>17/08/2020</t>
  </si>
  <si>
    <t>Bordeaux</t>
  </si>
  <si>
    <t>Nantes</t>
  </si>
  <si>
    <t>Dijon</t>
  </si>
  <si>
    <t>Angers</t>
  </si>
  <si>
    <t>Lille</t>
  </si>
  <si>
    <t>Rennes</t>
  </si>
  <si>
    <t>Toulouse</t>
  </si>
  <si>
    <t>Dunkerque</t>
  </si>
  <si>
    <t>Ajaccio</t>
  </si>
  <si>
    <t>Chateauroux</t>
  </si>
  <si>
    <t>Amiens</t>
  </si>
  <si>
    <t>Nancy</t>
  </si>
  <si>
    <t>Auxerre</t>
  </si>
  <si>
    <t>Sochaux</t>
  </si>
  <si>
    <t>Chambly</t>
  </si>
  <si>
    <t>Paris FC</t>
  </si>
  <si>
    <t>Clermont</t>
  </si>
  <si>
    <t>Caen</t>
  </si>
  <si>
    <t>Guingamp</t>
  </si>
  <si>
    <t>Niort</t>
  </si>
  <si>
    <t>Rodez</t>
  </si>
  <si>
    <t>Grenoble</t>
  </si>
  <si>
    <t>Valenciennes</t>
  </si>
  <si>
    <t>Pau FC</t>
  </si>
  <si>
    <t>Monaco</t>
  </si>
  <si>
    <t>Reims</t>
  </si>
  <si>
    <t>Lorient</t>
  </si>
  <si>
    <t>Strasbourg</t>
  </si>
  <si>
    <t>Nimes</t>
  </si>
  <si>
    <t>Brest</t>
  </si>
  <si>
    <t>Nice</t>
  </si>
  <si>
    <t>Lens</t>
  </si>
  <si>
    <t>Troyes</t>
  </si>
  <si>
    <t>Le Havre</t>
  </si>
  <si>
    <t>21/08/2020</t>
  </si>
  <si>
    <t>22/08/2020</t>
  </si>
  <si>
    <t>23/08/2020</t>
  </si>
  <si>
    <t>24/08/2020</t>
  </si>
  <si>
    <t>Lyon</t>
  </si>
  <si>
    <t>Montpellier</t>
  </si>
  <si>
    <t>Metz</t>
  </si>
  <si>
    <t>St Etienne</t>
  </si>
  <si>
    <t>Marseille</t>
  </si>
  <si>
    <t>Paris SG</t>
  </si>
  <si>
    <t>Lamia</t>
  </si>
  <si>
    <t>Larisa</t>
  </si>
  <si>
    <t>Wycombe</t>
  </si>
  <si>
    <t>Rotherham</t>
  </si>
  <si>
    <t>Coventry</t>
  </si>
  <si>
    <t>Accrington</t>
  </si>
  <si>
    <t>Peterboro</t>
  </si>
  <si>
    <t>Crewe</t>
  </si>
  <si>
    <t>Doncaster</t>
  </si>
  <si>
    <t>Milton Keynes Dons</t>
  </si>
  <si>
    <t>Fleetwood Town</t>
  </si>
  <si>
    <t>Burton</t>
  </si>
  <si>
    <t>Gillingham</t>
  </si>
  <si>
    <t>Lincoln</t>
  </si>
  <si>
    <t>Oxford</t>
  </si>
  <si>
    <t>Northampton</t>
  </si>
  <si>
    <t>AFC Wimbledon</t>
  </si>
  <si>
    <t>Plymouth</t>
  </si>
  <si>
    <t>Blackpool</t>
  </si>
  <si>
    <t>Portsmouth</t>
  </si>
  <si>
    <t>Shrewsbury</t>
  </si>
  <si>
    <t>Sunderland</t>
  </si>
  <si>
    <t>Bristol Rvs</t>
  </si>
  <si>
    <t>Swindon</t>
  </si>
  <si>
    <t>Rochdale</t>
  </si>
  <si>
    <t>Barrow</t>
  </si>
  <si>
    <t>Stevenage</t>
  </si>
  <si>
    <t>Bolton</t>
  </si>
  <si>
    <t>Forest Green</t>
  </si>
  <si>
    <t>Bradford</t>
  </si>
  <si>
    <t>Colchester</t>
  </si>
  <si>
    <t>Cambridge</t>
  </si>
  <si>
    <t>Carlisle</t>
  </si>
  <si>
    <t>Cheltenham</t>
  </si>
  <si>
    <t>Morecambe</t>
  </si>
  <si>
    <t>Mansfield</t>
  </si>
  <si>
    <t>Tranmere</t>
  </si>
  <si>
    <t>Oldham</t>
  </si>
  <si>
    <t>Leyton Orient</t>
  </si>
  <si>
    <t>Port Vale</t>
  </si>
  <si>
    <t>Crawley Town</t>
  </si>
  <si>
    <t>Salford</t>
  </si>
  <si>
    <t>Exeter</t>
  </si>
  <si>
    <t>Scunthorpe</t>
  </si>
  <si>
    <t>Newport County</t>
  </si>
  <si>
    <t>Southend</t>
  </si>
  <si>
    <t>Harrogate</t>
  </si>
  <si>
    <t>Walsall</t>
  </si>
  <si>
    <t>Grimsby</t>
  </si>
  <si>
    <t>Panetolikos</t>
  </si>
  <si>
    <t>Heerenveen</t>
  </si>
  <si>
    <t>Willem II</t>
  </si>
  <si>
    <t>Zwolle</t>
  </si>
  <si>
    <t>Feyenoord</t>
  </si>
  <si>
    <t>Twente</t>
  </si>
  <si>
    <t>For Sittard</t>
  </si>
  <si>
    <t>Castellon</t>
  </si>
  <si>
    <t>UD Logrones</t>
  </si>
  <si>
    <t>Karagumruk</t>
  </si>
  <si>
    <t>Ipswich</t>
  </si>
  <si>
    <t>Atromitos</t>
  </si>
  <si>
    <t>Volos NFC</t>
  </si>
  <si>
    <t>Asteras Tripolis</t>
  </si>
  <si>
    <t>FC Emmen</t>
  </si>
  <si>
    <t>VVV Venlo</t>
  </si>
  <si>
    <t>Heracles</t>
  </si>
  <si>
    <t>Den Haag</t>
  </si>
  <si>
    <t>Sparta Rotterdam</t>
  </si>
  <si>
    <t>Ajax</t>
  </si>
  <si>
    <t>Groningen</t>
  </si>
  <si>
    <t>PSV Eindhoven</t>
  </si>
  <si>
    <t>Waalwijk</t>
  </si>
  <si>
    <t>Vitesse</t>
  </si>
  <si>
    <t>Cartagena</t>
  </si>
  <si>
    <t>Erzurum BB</t>
  </si>
  <si>
    <t>Hatayspor</t>
  </si>
  <si>
    <t>Bayern Munich</t>
  </si>
  <si>
    <t>Schalke 04</t>
  </si>
  <si>
    <t>Hamburg</t>
  </si>
  <si>
    <t>Fortuna Dusseldorf</t>
  </si>
  <si>
    <t>Regensburg</t>
  </si>
  <si>
    <t>Nurnberg</t>
  </si>
  <si>
    <t>Utrecht</t>
  </si>
  <si>
    <t>Ein Frankfurt</t>
  </si>
  <si>
    <t>Bielefeld</t>
  </si>
  <si>
    <t>FC Koln</t>
  </si>
  <si>
    <t>Hoffenheim</t>
  </si>
  <si>
    <t>Stuttgart</t>
  </si>
  <si>
    <t>Freiburg</t>
  </si>
  <si>
    <t>Union Berlin</t>
  </si>
  <si>
    <t>Augsburg</t>
  </si>
  <si>
    <t>Werder Bremen</t>
  </si>
  <si>
    <t>Hertha</t>
  </si>
  <si>
    <t>Dortmund</t>
  </si>
  <si>
    <t>M'gladbach</t>
  </si>
  <si>
    <t>Hannover</t>
  </si>
  <si>
    <t>Karlsruhe</t>
  </si>
  <si>
    <t>Sandhausen</t>
  </si>
  <si>
    <t>Darmstadt</t>
  </si>
  <si>
    <t>Wurzburger Kickers</t>
  </si>
  <si>
    <t>Erzgebirge Aue</t>
  </si>
  <si>
    <t>AZ Alkmaar</t>
  </si>
  <si>
    <t>Nacional</t>
  </si>
  <si>
    <t>Sabadell</t>
  </si>
  <si>
    <t>RB Leipzig</t>
  </si>
  <si>
    <t>Mainz</t>
  </si>
  <si>
    <t>Wolfsburg</t>
  </si>
  <si>
    <t>Leverkusen</t>
  </si>
  <si>
    <t>Greuther Furth</t>
  </si>
  <si>
    <t>Osnabruck</t>
  </si>
  <si>
    <t>Heidenheim</t>
  </si>
  <si>
    <t>Braunschweig</t>
  </si>
  <si>
    <t>Holstein Kiel</t>
  </si>
  <si>
    <t>Paderborn</t>
  </si>
  <si>
    <t>SC Farense</t>
  </si>
  <si>
    <t>Bochum</t>
  </si>
  <si>
    <t>St Pauli</t>
  </si>
  <si>
    <t>PRED</t>
  </si>
  <si>
    <t>SCORE</t>
  </si>
  <si>
    <t>0-3</t>
  </si>
  <si>
    <t>0-2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</si>
</sst>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2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9" fontId="1" fillId="0" borderId="0" xfId="2" applyFont="1" applyAlignme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1" fillId="0" borderId="0" xfId="0" applyNumberFormat="1" applyFont="1" applyAlignment="1"/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0" fontId="0" fillId="4" borderId="0" xfId="0" applyFill="1"/>
    <xf numFmtId="14" fontId="0" fillId="0" borderId="0" xfId="0" applyNumberFormat="1"/>
    <xf numFmtId="14" fontId="0" fillId="2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0" fillId="5" borderId="0" xfId="0" applyFill="1"/>
    <xf numFmtId="10" fontId="1" fillId="5" borderId="3" xfId="0" applyNumberFormat="1" applyFont="1" applyFill="1" applyBorder="1" applyAlignment="1">
      <alignment horizontal="center"/>
    </xf>
    <xf numFmtId="166" fontId="1" fillId="5" borderId="2" xfId="0" applyNumberFormat="1" applyFont="1" applyFill="1" applyBorder="1" applyAlignment="1">
      <alignment horizontal="center"/>
    </xf>
    <xf numFmtId="166" fontId="1" fillId="5" borderId="0" xfId="0" applyNumberFormat="1" applyFont="1" applyFill="1" applyBorder="1" applyAlignment="1">
      <alignment horizontal="center"/>
    </xf>
    <xf numFmtId="166" fontId="1" fillId="5" borderId="1" xfId="0" applyNumberFormat="1" applyFont="1" applyFill="1" applyBorder="1" applyAlignment="1">
      <alignment horizontal="center"/>
    </xf>
    <xf numFmtId="1" fontId="1" fillId="5" borderId="2" xfId="0" applyNumberFormat="1" applyFont="1" applyFill="1" applyBorder="1" applyAlignment="1">
      <alignment horizontal="center"/>
    </xf>
    <xf numFmtId="1" fontId="1" fillId="5" borderId="0" xfId="0" applyNumberFormat="1" applyFont="1" applyFill="1" applyBorder="1" applyAlignment="1">
      <alignment horizontal="center"/>
    </xf>
    <xf numFmtId="14" fontId="0" fillId="5" borderId="0" xfId="0" applyNumberFormat="1" applyFill="1"/>
    <xf numFmtId="0" fontId="1" fillId="5" borderId="0" xfId="0" applyFont="1" applyFill="1"/>
    <xf numFmtId="0" fontId="4" fillId="0" borderId="0" xfId="0" applyFont="1" applyAlignment="1">
      <alignment horizontal="center"/>
    </xf>
    <xf numFmtId="0" fontId="1" fillId="2" borderId="0" xfId="0" applyFont="1" applyFill="1" applyAlignment="1">
      <alignment horizontal="center"/>
    </xf>
    <xf numFmtId="0" fontId="1" fillId="5" borderId="0" xfId="0" applyFont="1" applyFill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1.0572452229114513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1.0590642794925884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1.0646106735505165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1.0700210638600207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1.0463652524218319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1.0974629383822068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1.0646106735505165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1.0507222688881346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1.0461286947489423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1.042708496600167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1.093592261226555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1.1746425722884817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0.84175371433205926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1.0808541247004351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1.1186915406561089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1.0791153544787431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1.0813840939842485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1.0823838392191087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1.1127295289633246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1.081843313555203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1.0544833249757648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1.0602539754688272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1.0538616680405366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1.0681862313072781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1.0484912502522217</v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1.0305292048216539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10.438319355904289</v>
      </c>
      <c r="I185" s="6">
        <f>IF('Log_working_3-way'!$D185="","",'True_Odds_Calculator_3-way'!O186/'True_Odds_Calculator_3-way'!B186-1)</f>
        <v>5.434054637696164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3.2409053205356253E-2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1.0356970385210926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12.711801183228374</v>
      </c>
      <c r="I186" s="6">
        <f>IF('Log_working_3-way'!$D186="","",'True_Odds_Calculator_3-way'!O187/'True_Odds_Calculator_3-way'!B187-1)</f>
        <v>9.5577741995111261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3.8517321680937355E-2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1.0363906458713794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17.041563157012025</v>
      </c>
      <c r="I187" s="6">
        <f>IF('Log_working_3-way'!$D187="","",'True_Odds_Calculator_3-way'!O188/'True_Odds_Calculator_3-way'!B188-1)</f>
        <v>8.7642485660809637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3.8728092319131102E-2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1.0374540884650965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15.016795922358774</v>
      </c>
      <c r="I188" s="6">
        <f>IF('Log_working_3-way'!$D188="","",'True_Odds_Calculator_3-way'!O189/'True_Odds_Calculator_3-way'!B189-1)</f>
        <v>9.4030489876167049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4.0140936757478096E-2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1.0371582565800652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8.8769181683754539</v>
      </c>
      <c r="I189" s="6">
        <f>IF('Log_working_3-way'!$D189="","",'True_Odds_Calculator_3-way'!O190/'True_Odds_Calculator_3-way'!B190-1)</f>
        <v>11.090170542004181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4.0086253240469771E-2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1.0400248606731213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29.372396526179745</v>
      </c>
      <c r="I190" s="6">
        <f>IF('Log_working_3-way'!$D190="","",'True_Odds_Calculator_3-way'!O191/'True_Odds_Calculator_3-way'!B191-1)</f>
        <v>6.4667252080250703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3.9156441900069172E-2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1.0366483548913326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15.029690984074747</v>
      </c>
      <c r="I191" s="6">
        <f>IF('Log_working_3-way'!$D191="","",'True_Odds_Calculator_3-way'!O192/'True_Odds_Calculator_3-way'!B192-1)</f>
        <v>8.222576669181981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3.9304196886065235E-2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1.0359196129158981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16.14517216917093</v>
      </c>
      <c r="I192" s="6">
        <f>IF('Log_working_3-way'!$D192="","",'True_Odds_Calculator_3-way'!O193/'True_Odds_Calculator_3-way'!B193-1)</f>
        <v>8.4045622614273636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3.8392296051197095E-2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1.0376060587523253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19.43215565796211</v>
      </c>
      <c r="I193" s="6">
        <f>IF('Log_working_3-way'!$D193="","",'True_Odds_Calculator_3-way'!O194/'True_Odds_Calculator_3-way'!B194-1)</f>
        <v>9.6194167589516439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3.9360825428031987E-2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1.0369726194104747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11.091925709728566</v>
      </c>
      <c r="I194" s="6">
        <f>IF('Log_working_3-way'!$D194="","",'True_Odds_Calculator_3-way'!O195/'True_Odds_Calculator_3-way'!B195-1)</f>
        <v>9.7560127978485056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3.9935282595587429E-2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1.037787835409675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8.2728039999690193</v>
      </c>
      <c r="I195" s="6">
        <f>IF('Log_working_3-way'!$D195="","",'True_Odds_Calculator_3-way'!O196/'True_Odds_Calculator_3-way'!B196-1)</f>
        <v>7.0310184932071564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4.0104981612876012E-2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1.0369543441323068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13.561554183254435</v>
      </c>
      <c r="I196" s="6">
        <f>IF('Log_working_3-way'!$D196="","",'True_Odds_Calculator_3-way'!O197/'True_Odds_Calculator_3-way'!B197-1)</f>
        <v>7.9945299427636289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3.974304212617219E-2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1.0369417016386477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8.4588302809773488</v>
      </c>
      <c r="I197" s="6">
        <f>IF('Log_working_3-way'!$D197="","",'True_Odds_Calculator_3-way'!O198/'True_Odds_Calculator_3-way'!B198-1)</f>
        <v>5.9555731025446264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3.8917832691736765E-2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1.0320547613352287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6.8100641690893582</v>
      </c>
      <c r="I198" s="6">
        <f>IF('Log_working_3-way'!$D198="","",'True_Odds_Calculator_3-way'!O199/'True_Odds_Calculator_3-way'!B199-1)</f>
        <v>5.7369218454817767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3.3380045038855943E-2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1.0379751258482204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2.5845028951617532</v>
      </c>
      <c r="I199" s="6">
        <f>IF('Log_working_3-way'!$D199="","",'True_Odds_Calculator_3-way'!O200/'True_Odds_Calculator_3-way'!B200-1)</f>
        <v>4.4217407759465495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3.5705658065463997E-2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1.0382407528715281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37.217308499803408</v>
      </c>
      <c r="I200" s="6">
        <f>IF('Log_working_3-way'!$D200="","",'True_Odds_Calculator_3-way'!O201/'True_Odds_Calculator_3-way'!B201-1)</f>
        <v>3.7290888880468822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3.5012639212143704E-2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1.0445175240240878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3.692788175181196</v>
      </c>
      <c r="I201" s="6">
        <f>IF('Log_working_3-way'!$D201="","",'True_Odds_Calculator_3-way'!O202/'True_Odds_Calculator_3-way'!B202-1)</f>
        <v>4.5401453595496175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4.3018902274922111E-2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1.0359651556778104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5.7134094030655129</v>
      </c>
      <c r="I202" s="6">
        <f>IF('Log_working_3-way'!$D202="","",'True_Odds_Calculator_3-way'!O203/'True_Odds_Calculator_3-way'!B203-1)</f>
        <v>5.9311275152249596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3.6999262539876732E-2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1.0364706535466972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23.837273456138771</v>
      </c>
      <c r="I203" s="6">
        <f>IF('Log_working_3-way'!$D203="","",'True_Odds_Calculator_3-way'!O204/'True_Odds_Calculator_3-way'!B204-1)</f>
        <v>6.2750101554710307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3.7441528739570629E-2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1.0378179811789923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11.804028517422443</v>
      </c>
      <c r="I204" s="6">
        <f>IF('Log_working_3-way'!$D204="","",'True_Odds_Calculator_3-way'!O205/'True_Odds_Calculator_3-way'!B205-1)</f>
        <v>5.9464334386490307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4.0284772991360684E-2</v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1.0372554680457629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14.262715245006877</v>
      </c>
      <c r="I206" s="6">
        <f>IF('Log_working_3-way'!$D206="","",'True_Odds_Calculator_3-way'!O207/'True_Odds_Calculator_3-way'!B207-1)</f>
        <v>7.4668027644047061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3.9969865753398892E-2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1.0380331439199428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6.907812836806011</v>
      </c>
      <c r="I207" s="6">
        <f>IF('Log_working_3-way'!$D207="","",'True_Odds_Calculator_3-way'!O208/'True_Odds_Calculator_3-way'!B208-1)</f>
        <v>3.6524792239382151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3.8228064686639307E-2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1.0417268347007318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4.0540490355664858</v>
      </c>
      <c r="I208" s="6">
        <f>IF('Log_working_3-way'!$D208="","",'True_Odds_Calculator_3-way'!O209/'True_Odds_Calculator_3-way'!B209-1)</f>
        <v>4.6875966011629497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4.0848618780045864E-2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1.0385674287824544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8.3259874168964227</v>
      </c>
      <c r="I209" s="6">
        <f>IF('Log_working_3-way'!$D209="","",'True_Odds_Calculator_3-way'!O210/'True_Odds_Calculator_3-way'!B210-1)</f>
        <v>6.134651452044519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4.0627048349686445E-2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1.037306333217799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10.051964900061611</v>
      </c>
      <c r="I210" s="6">
        <f>IF('Log_working_3-way'!$D210="","",'True_Odds_Calculator_3-way'!O211/'True_Odds_Calculator_3-way'!B211-1)</f>
        <v>6.3802168908146957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3.9720174656087126E-2</v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1.0289031158020729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25.076787689091244</v>
      </c>
      <c r="I212" s="6">
        <f>IF('Log_working_3-way'!$D212="","",'True_Odds_Calculator_3-way'!O213/'True_Odds_Calculator_3-way'!B213-1)</f>
        <v>4.9512196391956653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2.9511710245217593E-2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1.0286262621832221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16.720864278034441</v>
      </c>
      <c r="I213" s="6">
        <f>IF('Log_working_3-way'!$D213="","",'True_Odds_Calculator_3-way'!O214/'True_Odds_Calculator_3-way'!B214-1)</f>
        <v>6.6994536354537129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3.0583976555626613E-2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1.0271962726480413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26.536576445878755</v>
      </c>
      <c r="I214" s="6">
        <f>IF('Log_working_3-way'!$D214="","",'True_Odds_Calculator_3-way'!O215/'True_Odds_Calculator_3-way'!B215-1)</f>
        <v>5.7046435192864369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2.7482318318304166E-2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1.0351574493761864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1.366924626818153</v>
      </c>
      <c r="I215" s="6">
        <f>IF('Log_working_3-way'!$D215="","",'True_Odds_Calculator_3-way'!O216/'True_Odds_Calculator_3-way'!B216-1)</f>
        <v>4.3172689322308333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3.1467678496367002E-2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1.0291758422535959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17.991657508606664</v>
      </c>
      <c r="I216" s="6">
        <f>IF('Log_working_3-way'!$D216="","",'True_Odds_Calculator_3-way'!O217/'True_Odds_Calculator_3-way'!B217-1)</f>
        <v>5.4767602034439298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3.0908812223062299E-2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1.0292895345459419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8.1811053567633465</v>
      </c>
      <c r="I217" s="6">
        <f>IF('Log_working_3-way'!$D217="","",'True_Odds_Calculator_3-way'!O218/'True_Odds_Calculator_3-way'!B218-1)</f>
        <v>6.8713180356338723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3.1189083820662766E-2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1.1045828372458977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81.806468647673213</v>
      </c>
      <c r="I218" s="6">
        <f>IF('Log_working_3-way'!$D218="","",'True_Odds_Calculator_3-way'!O219/'True_Odds_Calculator_3-way'!B219-1)</f>
        <v>-0.43718043802432227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3.5352472220023357E-2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1.043362668923417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0.59241705553044732</v>
      </c>
      <c r="I219" s="6">
        <f>IF('Log_working_3-way'!$D219="","",'True_Odds_Calculator_3-way'!O220/'True_Odds_Calculator_3-way'!B220-1)</f>
        <v>2.7593764550539097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3.4828221682827731E-2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1.0285970619893381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19.424787010846661</v>
      </c>
      <c r="I220" s="6">
        <f>IF('Log_working_3-way'!$D220="","",'True_Odds_Calculator_3-way'!O221/'True_Odds_Calculator_3-way'!B221-1)</f>
        <v>6.7457593436071752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3.0218813076952289E-2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1.0278114739365445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8.9769664295159561</v>
      </c>
      <c r="I221" s="6">
        <f>IF('Log_working_3-way'!$D221="","",'True_Odds_Calculator_3-way'!O222/'True_Odds_Calculator_3-way'!B222-1)</f>
        <v>6.4112345480510458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2.9656347335905275E-2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1.0314845715116252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15.383733441736137</v>
      </c>
      <c r="I222" s="6">
        <f>IF('Log_working_3-way'!$D222="","",'True_Odds_Calculator_3-way'!O223/'True_Odds_Calculator_3-way'!B223-1)</f>
        <v>6.1827920320224923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3.3652547427903023E-2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1.0303303508904231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5.9291567276168733</v>
      </c>
      <c r="I223" s="6">
        <f>IF('Log_working_3-way'!$D223="","",'True_Odds_Calculator_3-way'!O224/'True_Odds_Calculator_3-way'!B224-1)</f>
        <v>7.0494209438840763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3.175459337520703E-2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1.0344278170614758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34.577890658423563</v>
      </c>
      <c r="I224" s="6">
        <f>IF('Log_working_3-way'!$D224="","",'True_Odds_Calculator_3-way'!O225/'True_Odds_Calculator_3-way'!B225-1)</f>
        <v>4.1188166107838899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3.2409317755839107E-2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1.0369603214631051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1.7330032060694074</v>
      </c>
      <c r="I225" s="6">
        <f>IF('Log_working_3-way'!$D225="","",'True_Odds_Calculator_3-way'!O226/'True_Odds_Calculator_3-way'!B226-1)</f>
        <v>4.232836452291628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3.3536758830703173E-2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1.0314449161878312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6.8124023064079102</v>
      </c>
      <c r="I226" s="6">
        <f>IF('Log_working_3-way'!$D226="","",'True_Odds_Calculator_3-way'!O227/'True_Odds_Calculator_3-way'!B227-1)</f>
        <v>6.6809196220842351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3.3070769562147717E-2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1.0515373305685169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58.950959725552067</v>
      </c>
      <c r="I227" s="6">
        <f>IF('Log_working_3-way'!$D227="","",'True_Odds_Calculator_3-way'!O228/'True_Odds_Calculator_3-way'!B228-1)</f>
        <v>1.6243768592489847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3.4180675073038902E-2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1.037215879026143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7.4667271923245675</v>
      </c>
      <c r="I228" s="6">
        <f>IF('Log_working_3-way'!$D228="","",'True_Odds_Calculator_3-way'!O229/'True_Odds_Calculator_3-way'!B229-1)</f>
        <v>13.334278566287161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3.9979148287753619E-2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1.0819427279668292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70.416087669217973</v>
      </c>
      <c r="I229" s="6">
        <f>IF('Log_working_3-way'!$D229="","",'True_Odds_Calculator_3-way'!O230/'True_Odds_Calculator_3-way'!B230-1)</f>
        <v>0.78369220143626617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4.0609931966754331E-2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1.0428022320104879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34.753566164394222</v>
      </c>
      <c r="I230" s="6">
        <f>IF('Log_working_3-way'!$D230="","",'True_Odds_Calculator_3-way'!O231/'True_Odds_Calculator_3-way'!B231-1)</f>
        <v>5.0707300040248162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3.990325553330587E-2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1.0371536323980375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11.446235877815514</v>
      </c>
      <c r="I231" s="6">
        <f>IF('Log_working_3-way'!$D231="","",'True_Odds_Calculator_3-way'!O232/'True_Odds_Calculator_3-way'!B232-1)</f>
        <v>6.1028391834615263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3.9614625956732485E-2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1.0457945372883952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0.59909348501732262</v>
      </c>
      <c r="I232" s="6">
        <f>IF('Log_working_3-way'!$D232="","",'True_Odds_Calculator_3-way'!O233/'True_Odds_Calculator_3-way'!B233-1)</f>
        <v>2.2148060319410425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3.5819561684366619E-2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1.0320632488573702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22.027457262625891</v>
      </c>
      <c r="I233" s="6">
        <f>IF('Log_working_3-way'!$D233="","",'True_Odds_Calculator_3-way'!O234/'True_Odds_Calculator_3-way'!B234-1)</f>
        <v>5.7371355773202133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3.3347261637914238E-2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1.0660583257643685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68.345106087879984</v>
      </c>
      <c r="I234" s="6">
        <f>IF('Log_working_3-way'!$D234="","",'True_Odds_Calculator_3-way'!O235/'True_Odds_Calculator_3-way'!B235-1)</f>
        <v>0.5829885142945872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3.5667071950858054E-2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1.0375023026275592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2.8462908417439539</v>
      </c>
      <c r="I235" s="6">
        <f>IF('Log_working_3-way'!$D235="","",'True_Odds_Calculator_3-way'!O236/'True_Odds_Calculator_3-way'!B236-1)</f>
        <v>4.7712642055497883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3.5815552240667126E-2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1.0322267532299645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15.923839491152162</v>
      </c>
      <c r="I236" s="6">
        <f>IF('Log_working_3-way'!$D236="","",'True_Odds_Calculator_3-way'!O237/'True_Odds_Calculator_3-way'!B237-1)</f>
        <v>6.5427314657322082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3.4439987479888412E-2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1.0305047514436814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16.687278981338228</v>
      </c>
      <c r="I237" s="6">
        <f>IF('Log_working_3-way'!$D237="","",'True_Odds_Calculator_3-way'!O238/'True_Odds_Calculator_3-way'!B238-1)</f>
        <v>6.3905302638972845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3.2540889694131936E-2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1.037468545087417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38.753316991556751</v>
      </c>
      <c r="I238" s="6">
        <f>IF('Log_working_3-way'!$D238="","",'True_Odds_Calculator_3-way'!O239/'True_Odds_Calculator_3-way'!B239-1)</f>
        <v>3.9519702826852701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3.3659335998574402E-2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1.0396395787231449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1.3950460180122515</v>
      </c>
      <c r="I239" s="6">
        <f>IF('Log_working_3-way'!$D239="","",'True_Odds_Calculator_3-way'!O240/'True_Odds_Calculator_3-way'!B240-1)</f>
        <v>4.4229601233855371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3.54727806308206E-2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1.0311292466863458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22.048887649438178</v>
      </c>
      <c r="I240" s="6">
        <f>IF('Log_working_3-way'!$D240="","",'True_Odds_Calculator_3-way'!O241/'True_Odds_Calculator_3-way'!B241-1)</f>
        <v>6.5577346483227688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3.2386476377248563E-2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1.0346468805603297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3.096688224849002</v>
      </c>
      <c r="I241" s="6">
        <f>IF('Log_working_3-way'!$D241="","",'True_Odds_Calculator_3-way'!O242/'True_Odds_Calculator_3-way'!B242-1)</f>
        <v>4.870206580822364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3.3462084428849126E-2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1.036736781750456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10.760518978823271</v>
      </c>
      <c r="I242" s="6">
        <f>IF('Log_working_3-way'!$D242="","",'True_Odds_Calculator_3-way'!O243/'True_Odds_Calculator_3-way'!B243-1)</f>
        <v>8.0515583047144066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3.95405783601257E-2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1.0374450676781932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16.562628941939284</v>
      </c>
      <c r="I243" s="6">
        <f>IF('Log_working_3-way'!$D243="","",'True_Odds_Calculator_3-way'!O244/'True_Odds_Calculator_3-way'!B244-1)</f>
        <v>9.4745646978490967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3.9869306356972167E-2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1.0360271555413807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8.4624014392779987</v>
      </c>
      <c r="I244" s="6">
        <f>IF('Log_working_3-way'!$D244="","",'True_Odds_Calculator_3-way'!O245/'True_Odds_Calculator_3-way'!B245-1)</f>
        <v>7.9502475541192812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3.8525739831829942E-2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1.0358326800369302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24.902524210301255</v>
      </c>
      <c r="I245" s="6">
        <f>IF('Log_working_3-way'!$D245="","",'True_Odds_Calculator_3-way'!O246/'True_Odds_Calculator_3-way'!B246-1)</f>
        <v>6.9670623952099966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3.6437919082077386E-2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1.0376465414240787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12.182037076995158</v>
      </c>
      <c r="I246" s="6">
        <f>IF('Log_working_3-way'!$D246="","",'True_Odds_Calculator_3-way'!O247/'True_Odds_Calculator_3-way'!B247-1)</f>
        <v>9.3983130941930746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4.0614667119068137E-2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1.0371638212922181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17.344532490048451</v>
      </c>
      <c r="I247" s="6">
        <f>IF('Log_working_3-way'!$D247="","",'True_Odds_Calculator_3-way'!O248/'True_Odds_Calculator_3-way'!B248-1)</f>
        <v>8.5732431242288332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3.9494957795715324E-2</v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1.0374921156055295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18.516617881896213</v>
      </c>
      <c r="I249" s="6">
        <f>IF('Log_working_3-way'!$D249="","",'True_Odds_Calculator_3-way'!O250/'True_Odds_Calculator_3-way'!B250-1)</f>
        <v>7.5707907836166015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3.9655587555622152E-2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1.0361198875387971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13.920104570372127</v>
      </c>
      <c r="I250" s="6">
        <f>IF('Log_working_3-way'!$D250="","",'True_Odds_Calculator_3-way'!O251/'True_Odds_Calculator_3-way'!B251-1)</f>
        <v>8.9521868721593894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3.8868791230959099E-2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1.0375204606978978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25.975755286501204</v>
      </c>
      <c r="I251" s="6">
        <f>IF('Log_working_3-way'!$D251="","",'True_Odds_Calculator_3-way'!O252/'True_Odds_Calculator_3-way'!B252-1)</f>
        <v>7.0957862179299234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3.7773982308279885E-2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1.0402835403192483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1.2661681226756243</v>
      </c>
      <c r="I252" s="6">
        <f>IF('Log_working_3-way'!$D252="","",'True_Odds_Calculator_3-way'!O253/'True_Odds_Calculator_3-way'!B253-1)</f>
        <v>3.4690229299201762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3.4859786922228242E-2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1.0318451579070602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16.219349240631043</v>
      </c>
      <c r="I253" s="6">
        <f>IF('Log_working_3-way'!$D253="","",'True_Odds_Calculator_3-way'!O254/'True_Odds_Calculator_3-way'!B254-1)</f>
        <v>5.8412858441107769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3.3919136324227495E-2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1.0303166102114363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10.84608505972815</v>
      </c>
      <c r="I254" s="6">
        <f>IF('Log_working_3-way'!$D254="","",'True_Odds_Calculator_3-way'!O255/'True_Odds_Calculator_3-way'!B255-1)</f>
        <v>4.8494912347525396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3.2031818058019024E-2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1.0515176302294502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52.627826770107738</v>
      </c>
      <c r="I255" s="6">
        <f>IF('Log_working_3-way'!$D255="","",'True_Odds_Calculator_3-way'!O256/'True_Odds_Calculator_3-way'!B256-1)</f>
        <v>1.8923321713760433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3.8484946228985351E-2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1.0310468380280402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10.918135049100062</v>
      </c>
      <c r="I256" s="6">
        <f>IF('Log_working_3-way'!$D256="","",'True_Odds_Calculator_3-way'!O257/'True_Odds_Calculator_3-way'!B257-1)</f>
        <v>5.4636241102174168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3.3003939358315693E-2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1.0491627494013247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0.73108693004765612</v>
      </c>
      <c r="I257" s="6">
        <f>IF('Log_working_3-way'!$D257="","",'True_Odds_Calculator_3-way'!O258/'True_Odds_Calculator_3-way'!B258-1)</f>
        <v>3.5209486278988908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4.0803100029568551E-2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1.0360932746532656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12.402427470616725</v>
      </c>
      <c r="I258" s="6">
        <f>IF('Log_working_3-way'!$D258="","",'True_Odds_Calculator_3-way'!O259/'True_Odds_Calculator_3-way'!B259-1)</f>
        <v>7.6289930676034974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3.883589226336559E-2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1.0381806890289551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20.394256359143448</v>
      </c>
      <c r="I259" s="6">
        <f>IF('Log_working_3-way'!$D259="","",'True_Odds_Calculator_3-way'!O260/'True_Odds_Calculator_3-way'!B260-1)</f>
        <v>6.9856444103459303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3.9994596065820121E-2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1.0378781247840774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9.8938577860308818</v>
      </c>
      <c r="I260" s="6">
        <f>IF('Log_working_3-way'!$D260="","",'True_Odds_Calculator_3-way'!O261/'True_Odds_Calculator_3-way'!B261-1)</f>
        <v>7.8777478168900732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4.0651704481491802E-2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1.0440813517224279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1.2955670971541542</v>
      </c>
      <c r="I261" s="6">
        <f>IF('Log_working_3-way'!$D261="","",'True_Odds_Calculator_3-way'!O262/'True_Odds_Calculator_3-way'!B262-1)</f>
        <v>2.9659402275402007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3.7432853090150431E-2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1.0319280274193652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19.549215935062271</v>
      </c>
      <c r="I262" s="6">
        <f>IF('Log_working_3-way'!$D262="","",'True_Odds_Calculator_3-way'!O263/'True_Odds_Calculator_3-way'!B263-1)</f>
        <v>4.5914965627666611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3.344002209343544E-2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1.0409334986228456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38.630519167775034</v>
      </c>
      <c r="I263" s="6">
        <f>IF('Log_working_3-way'!$D263="","",'True_Odds_Calculator_3-way'!O264/'True_Odds_Calculator_3-way'!B264-1)</f>
        <v>3.6586079674772298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3.6862198834029858E-2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1.0392672220993713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38.68630636636491</v>
      </c>
      <c r="I264" s="6">
        <f>IF('Log_working_3-way'!$D264="","",'True_Odds_Calculator_3-way'!O265/'True_Odds_Calculator_3-way'!B265-1)</f>
        <v>3.3908054233789455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3.5404677520186834E-2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1.0312232617508552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25.291386188800111</v>
      </c>
      <c r="I265" s="6">
        <f>IF('Log_working_3-way'!$D265="","",'True_Odds_Calculator_3-way'!O266/'True_Odds_Calculator_3-way'!B266-1)</f>
        <v>4.4424072935464585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3.1772760717609039E-2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1.1119727987262711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79.875069448508</v>
      </c>
      <c r="I266" s="6">
        <f>IF('Log_working_3-way'!$D266="","",'True_Odds_Calculator_3-way'!O267/'True_Odds_Calculator_3-way'!B267-1)</f>
        <v>-0.23943726957158928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4.0716254101575089E-2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1.0382277740001145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7.720880789386511</v>
      </c>
      <c r="I267" s="6">
        <f>IF('Log_working_3-way'!$D267="","",'True_Odds_Calculator_3-way'!O268/'True_Odds_Calculator_3-way'!B268-1)</f>
        <v>6.6706116068924848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4.0311699549533175E-2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1.0467611904053482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29.184713432671209</v>
      </c>
      <c r="I268" s="6">
        <f>IF('Log_working_3-way'!$D268="","",'True_Odds_Calculator_3-way'!O269/'True_Odds_Calculator_3-way'!B269-1)</f>
        <v>6.897117026694036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4.5617728872037855E-2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1.0381703450877933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16.409025486476544</v>
      </c>
      <c r="I269" s="6">
        <f>IF('Log_working_3-way'!$D269="","",'True_Odds_Calculator_3-way'!O270/'True_Odds_Calculator_3-way'!B270-1)</f>
        <v>12.58773012169522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4.0135249004550788E-2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1.0403078374201888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28.683452659917688</v>
      </c>
      <c r="I270" s="6">
        <f>IF('Log_working_3-way'!$D270="","",'True_Odds_Calculator_3-way'!O271/'True_Odds_Calculator_3-way'!B271-1)</f>
        <v>6.0632843926038538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3.9777881787346647E-2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1.0386851829957011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5.5164951267345419</v>
      </c>
      <c r="I271" s="6">
        <f>IF('Log_working_3-way'!$D271="","",'True_Odds_Calculator_3-way'!O272/'True_Odds_Calculator_3-way'!B272-1)</f>
        <v>9.1952944371586831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4.0695020234922552E-2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1.0372492322700153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21.250476795931341</v>
      </c>
      <c r="I272" s="6">
        <f>IF('Log_working_3-way'!$D272="","",'True_Odds_Calculator_3-way'!O273/'True_Odds_Calculator_3-way'!B273-1)</f>
        <v>7.5268267086448919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3.8804945054945028E-2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1.0779181645984905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44.984962579525629</v>
      </c>
      <c r="I273" s="6">
        <f>IF('Log_working_3-way'!$D273="","",'True_Odds_Calculator_3-way'!O274/'True_Odds_Calculator_3-way'!B274-1)</f>
        <v>4.0857030816047573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6.3437786204004087E-2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1.0380852737989739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26.542560674473183</v>
      </c>
      <c r="I274" s="6">
        <f>IF('Log_working_3-way'!$D274="","",'True_Odds_Calculator_3-way'!O275/'True_Odds_Calculator_3-way'!B275-1)</f>
        <v>6.3497131057175666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3.8275179484149158E-2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1.0374551001527577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27.160567954513706</v>
      </c>
      <c r="I275" s="6">
        <f>IF('Log_working_3-way'!$D275="","",'True_Odds_Calculator_3-way'!O276/'True_Odds_Calculator_3-way'!B276-1)</f>
        <v>4.7615356092038654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3.7564570571905431E-2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1.035842371028014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10.526565708649361</v>
      </c>
      <c r="I276" s="6">
        <f>IF('Log_working_3-way'!$D276="","",'True_Odds_Calculator_3-way'!O277/'True_Odds_Calculator_3-way'!B277-1)</f>
        <v>11.279468042756424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3.8734088187189597E-2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1.0375296147466158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5.199922821516223</v>
      </c>
      <c r="I277" s="6">
        <f>IF('Log_working_3-way'!$D277="","",'True_Odds_Calculator_3-way'!O278/'True_Odds_Calculator_3-way'!B278-1)</f>
        <v>7.7846151378765462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3.901369766397611E-2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1.0378768826195999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6.6766145379517328</v>
      </c>
      <c r="I278" s="6">
        <f>IF('Log_working_3-way'!$D278="","",'True_Odds_Calculator_3-way'!O279/'True_Odds_Calculator_3-way'!B279-1)</f>
        <v>6.3410658056680154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3.9498200398097261E-2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1.0629552284734971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58.499994387533512</v>
      </c>
      <c r="I279" s="6">
        <f>IF('Log_working_3-way'!$D279="","",'True_Odds_Calculator_3-way'!O280/'True_Odds_Calculator_3-way'!B280-1)</f>
        <v>1.6657650263236889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4.201898905117063E-2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1.054414089240735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48.638309989608778</v>
      </c>
      <c r="I280" s="6">
        <f>IF('Log_working_3-way'!$D280="","",'True_Odds_Calculator_3-way'!O281/'True_Odds_Calculator_3-way'!B281-1)</f>
        <v>3.027234729026266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4.2685688484812134E-2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1.0519863904843665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47.992202442253941</v>
      </c>
      <c r="I281" s="6">
        <f>IF('Log_working_3-way'!$D281="","",'True_Odds_Calculator_3-way'!O282/'True_Odds_Calculator_3-way'!B282-1)</f>
        <v>2.7802625341245317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4.1398541398541377E-2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1.0643134216137078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4.1858376256112448</v>
      </c>
      <c r="I282" s="6">
        <f>IF('Log_working_3-way'!$D282="","",'True_Odds_Calculator_3-way'!O283/'True_Odds_Calculator_3-way'!B283-1)</f>
        <v>5.1874100522381736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6.2580611876386527E-2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1.0381877087125149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17.489271771429181</v>
      </c>
      <c r="I283" s="6">
        <f>IF('Log_working_3-way'!$D283="","",'True_Odds_Calculator_3-way'!O284/'True_Odds_Calculator_3-way'!B284-1)</f>
        <v>5.871416853255556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4.0424330907572248E-2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1.0497811028620911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0.39487390835788583</v>
      </c>
      <c r="I284" s="6">
        <f>IF('Log_working_3-way'!$D284="","",'True_Odds_Calculator_3-way'!O285/'True_Odds_Calculator_3-way'!B285-1)</f>
        <v>3.8964765958947458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4.0660006466800347E-2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1.0491983091278876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44.689953438026372</v>
      </c>
      <c r="I285" s="6">
        <f>IF('Log_working_3-way'!$D285="","",'True_Odds_Calculator_3-way'!O286/'True_Odds_Calculator_3-way'!B286-1)</f>
        <v>3.2397750469357058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4.0982143880345934E-2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1.0488326898485978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1.8470994934459926</v>
      </c>
      <c r="I286" s="6">
        <f>IF('Log_working_3-way'!$D286="","",'True_Odds_Calculator_3-way'!O287/'True_Odds_Calculator_3-way'!B287-1)</f>
        <v>4.2776359937139459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4.4098252300242669E-2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1.0369338640108769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11.53389269464159</v>
      </c>
      <c r="I287" s="6">
        <f>IF('Log_working_3-way'!$D287="","",'True_Odds_Calculator_3-way'!O288/'True_Odds_Calculator_3-way'!B288-1)</f>
        <v>8.3917290289761173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3.9811196625276102E-2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1.037184980550705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15.979308612128758</v>
      </c>
      <c r="I288" s="6">
        <f>IF('Log_working_3-way'!$D288="","",'True_Odds_Calculator_3-way'!O289/'True_Odds_Calculator_3-way'!B289-1)</f>
        <v>7.7784517942098113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3.9743188312585831E-2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1.0376054228482163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12.687674246380357</v>
      </c>
      <c r="I289" s="6">
        <f>IF('Log_working_3-way'!$D289="","",'True_Odds_Calculator_3-way'!O290/'True_Odds_Calculator_3-way'!B290-1)</f>
        <v>7.0757565549427461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4.0347891388014867E-2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1.0376483173788582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21.899795656780608</v>
      </c>
      <c r="I290" s="6">
        <f>IF('Log_working_3-way'!$D290="","",'True_Odds_Calculator_3-way'!O291/'True_Odds_Calculator_3-way'!B291-1)</f>
        <v>6.6794975300536628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3.910795805607048E-2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1.0525549861774743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0.30163378489140436</v>
      </c>
      <c r="I291" s="6">
        <f>IF('Log_working_3-way'!$D291="","",'True_Odds_Calculator_3-way'!O292/'True_Odds_Calculator_3-way'!B292-1)</f>
        <v>3.0496474616389753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4.1177704856550701E-2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1.0385536182236652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16.099989941182386</v>
      </c>
      <c r="I292" s="6">
        <f>IF('Log_working_3-way'!$D292="","",'True_Odds_Calculator_3-way'!O293/'True_Odds_Calculator_3-way'!B293-1)</f>
        <v>7.2118372747706445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4.1135974709670675E-2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1.0312104624684049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14.731180675320555</v>
      </c>
      <c r="I293" s="6">
        <f>IF('Log_working_3-way'!$D293="","",'True_Odds_Calculator_3-way'!O294/'True_Odds_Calculator_3-way'!B294-1)</f>
        <v>9.5385151374583703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3.3559110052243213E-2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1.041100350704226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30.394875268476081</v>
      </c>
      <c r="I294" s="6">
        <f>IF('Log_working_3-way'!$D294="","",'True_Odds_Calculator_3-way'!O295/'True_Odds_Calculator_3-way'!B295-1)</f>
        <v>5.069720809430823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4.0076157183432715E-2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1.0412290325491362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28.325582517447604</v>
      </c>
      <c r="I295" s="6">
        <f>IF('Log_working_3-way'!$D295="","",'True_Odds_Calculator_3-way'!O296/'True_Odds_Calculator_3-way'!B296-1)</f>
        <v>5.653292305083804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4.0869307807371191E-2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1.0410855043251925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3.5219535084314453</v>
      </c>
      <c r="I296" s="6">
        <f>IF('Log_working_3-way'!$D296="","",'True_Odds_Calculator_3-way'!O297/'True_Odds_Calculator_3-way'!B297-1)</f>
        <v>5.9073311931039489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4.0571809997176356E-2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1.0379294297969115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12.180912655056073</v>
      </c>
      <c r="I297" s="6">
        <f>IF('Log_working_3-way'!$D297="","",'True_Odds_Calculator_3-way'!O298/'True_Odds_Calculator_3-way'!B298-1)</f>
        <v>7.1674177643123844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4.0703438662622382E-2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1.0315687140395804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11.42235022525808</v>
      </c>
      <c r="I298" s="6">
        <f>IF('Log_working_3-way'!$D298="","",'True_Odds_Calculator_3-way'!O299/'True_Odds_Calculator_3-way'!B299-1)</f>
        <v>9.1273359504436922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3.4160210593694007E-2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1.0314617629771097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17.290387192963966</v>
      </c>
      <c r="I299" s="6">
        <f>IF('Log_working_3-way'!$D299="","",'True_Odds_Calculator_3-way'!O300/'True_Odds_Calculator_3-way'!B300-1)</f>
        <v>8.331830200491817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3.3526052947178142E-2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1.0508703040294143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32.027712401510605</v>
      </c>
      <c r="I300" s="6">
        <f>IF('Log_working_3-way'!$D300="","",'True_Odds_Calculator_3-way'!O301/'True_Odds_Calculator_3-way'!B301-1)</f>
        <v>7.6596466142006872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4.7667961496021372E-2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1.0519394272609699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31.986237956605137</v>
      </c>
      <c r="I301" s="6">
        <f>IF('Log_working_3-way'!$D301="","",'True_Odds_Calculator_3-way'!O302/'True_Odds_Calculator_3-way'!B302-1)</f>
        <v>7.1029356556017333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4.8985221354676645E-2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1.0444150756251676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19.670281753130592</v>
      </c>
      <c r="I302" s="6">
        <f>IF('Log_working_3-way'!$D302="","",'True_Odds_Calculator_3-way'!O303/'True_Odds_Calculator_3-way'!B303-1)</f>
        <v>6.8897788185234301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4.6590247967671417E-2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1.0446252016258359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20.071059799153836</v>
      </c>
      <c r="I303" s="6">
        <f>IF('Log_working_3-way'!$D303="","",'True_Odds_Calculator_3-way'!O304/'True_Odds_Calculator_3-way'!B304-1)</f>
        <v>10.936382175177743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4.6054744248766877E-2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1.0424866652797558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10.52853673345477</v>
      </c>
      <c r="I304" s="6">
        <f>IF('Log_working_3-way'!$D304="","",'True_Odds_Calculator_3-way'!O305/'True_Odds_Calculator_3-way'!B305-1)</f>
        <v>11.284309693088119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4.578121571209115E-2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1.0419553417308056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17.10149159742399</v>
      </c>
      <c r="I305" s="6">
        <f>IF('Log_working_3-way'!$D305="","",'True_Odds_Calculator_3-way'!O306/'True_Odds_Calculator_3-way'!B306-1)</f>
        <v>10.625355479655319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4.4311270188906349E-2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1.0578322505998619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39.130214004883022</v>
      </c>
      <c r="I306" s="6">
        <f>IF('Log_working_3-way'!$D306="","",'True_Odds_Calculator_3-way'!O307/'True_Odds_Calculator_3-way'!B307-1)</f>
        <v>5.2894651458806496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5.072020239115349E-2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1.0426068034962814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16.471541702770651</v>
      </c>
      <c r="I307" s="6">
        <f>IF('Log_working_3-way'!$D307="","",'True_Odds_Calculator_3-way'!O308/'True_Odds_Calculator_3-way'!B308-1)</f>
        <v>9.5591741534520551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4.529062668597561E-2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1.0419676211934208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22.972882741704709</v>
      </c>
      <c r="I308" s="6">
        <f>IF('Log_working_3-way'!$D308="","",'True_Odds_Calculator_3-way'!O309/'True_Odds_Calculator_3-way'!B309-1)</f>
        <v>8.9783070725097645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4.2844962341906934E-2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1.0458911961644324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35.559667588505263</v>
      </c>
      <c r="I309" s="6">
        <f>IF('Log_working_3-way'!$D309="","",'True_Odds_Calculator_3-way'!O310/'True_Odds_Calculator_3-way'!B310-1)</f>
        <v>5.3733653695446666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4.2239989647729015E-2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1.077810887384997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69.189168663434415</v>
      </c>
      <c r="I310" s="6">
        <f>IF('Log_working_3-way'!$D310="","",'True_Odds_Calculator_3-way'!O311/'True_Odds_Calculator_3-way'!B311-1)</f>
        <v>0.59969952937981863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4.0778178367196327E-2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1.0362750973351036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14.777754893658395</v>
      </c>
      <c r="I311" s="6">
        <f>IF('Log_working_3-way'!$D311="","",'True_Odds_Calculator_3-way'!O312/'True_Odds_Calculator_3-way'!B312-1)</f>
        <v>7.1818379102857222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3.8869242524172343E-2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1.0685362031597214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-0.45716060323815955</v>
      </c>
      <c r="I312" s="6">
        <f>IF('Log_working_3-way'!$D312="","",'True_Odds_Calculator_3-way'!O313/'True_Odds_Calculator_3-way'!B313-1)</f>
        <v>1.4942382907805145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4.2986480254375126E-2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1.0379286683538262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18.332845245721604</v>
      </c>
      <c r="I313" s="6">
        <f>IF('Log_working_3-way'!$D313="","",'True_Odds_Calculator_3-way'!O314/'True_Odds_Calculator_3-way'!B314-1)</f>
        <v>7.415348387875861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4.0146469604903645E-2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1.0654818262996659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55.564345637449136</v>
      </c>
      <c r="I314" s="6">
        <f>IF('Log_working_3-way'!$D314="","",'True_Odds_Calculator_3-way'!O315/'True_Odds_Calculator_3-way'!B315-1)</f>
        <v>1.9630078396923065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4.6093558871841411E-2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1.0540403051886786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48.650857302011232</v>
      </c>
      <c r="I315" s="6">
        <f>IF('Log_working_3-way'!$D315="","",'True_Odds_Calculator_3-way'!O316/'True_Odds_Calculator_3-way'!B316-1)</f>
        <v>2.9791780104286896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4.2422190455132291E-2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1.0312553833375275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24.484125076736973</v>
      </c>
      <c r="I316" s="6">
        <f>IF('Log_working_3-way'!$D316="","",'True_Odds_Calculator_3-way'!O317/'True_Odds_Calculator_3-way'!B317-1)</f>
        <v>6.7765960407588812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3.1955688404456506E-2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1.0305483678360046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13.102575055169767</v>
      </c>
      <c r="I317" s="6">
        <f>IF('Log_working_3-way'!$D317="","",'True_Odds_Calculator_3-way'!O318/'True_Odds_Calculator_3-way'!B318-1)</f>
        <v>8.5130468655680804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3.2996850975266501E-2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1.0308510442490748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17.462173516577366</v>
      </c>
      <c r="I318" s="6">
        <f>IF('Log_working_3-way'!$D318="","",'True_Odds_Calculator_3-way'!O319/'True_Odds_Calculator_3-way'!B319-1)</f>
        <v>7.4246990661657453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3.2871292721995182E-2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1.0305593374193105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22.063568012554306</v>
      </c>
      <c r="I319" s="6">
        <f>IF('Log_working_3-way'!$D319="","",'True_Odds_Calculator_3-way'!O320/'True_Odds_Calculator_3-way'!B320-1)</f>
        <v>7.5853036930236204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3.1729344387040115E-2</v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1.0375212046593476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9.4726830374943862</v>
      </c>
      <c r="I321" s="6">
        <f>IF('Log_working_3-way'!$D321="","",'True_Odds_Calculator_3-way'!O322/'True_Odds_Calculator_3-way'!B322-1)</f>
        <v>7.0780219028718498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4.0056142990988919E-2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1.0378252699771151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21.236756775964533</v>
      </c>
      <c r="I322" s="6">
        <f>IF('Log_working_3-way'!$D322="","",'True_Odds_Calculator_3-way'!O323/'True_Odds_Calculator_3-way'!B323-1)</f>
        <v>6.4232333731121116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3.9445884951502919E-2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1.0446819104434402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19.670314888909886</v>
      </c>
      <c r="I323" s="6">
        <f>IF('Log_working_3-way'!$D323="","",'True_Odds_Calculator_3-way'!O324/'True_Odds_Calculator_3-way'!B324-1)</f>
        <v>9.6165033971095468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4.6588570219477932E-2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1.042316814735452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6.5603097754544981</v>
      </c>
      <c r="I324" s="6">
        <f>IF('Log_working_3-way'!$D324="","",'True_Odds_Calculator_3-way'!O325/'True_Odds_Calculator_3-way'!B325-1)</f>
        <v>5.7415053908913825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4.3663303605360193E-2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1.0411780566631714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22.742612033555428</v>
      </c>
      <c r="I325" s="6">
        <f>IF('Log_working_3-way'!$D325="","",'True_Odds_Calculator_3-way'!O326/'True_Odds_Calculator_3-way'!B326-1)</f>
        <v>6.2396545463083628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4.2507982806490263E-2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1.0413100314073029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16.952498602250433</v>
      </c>
      <c r="I326" s="6">
        <f>IF('Log_working_3-way'!$D326="","",'True_Odds_Calculator_3-way'!O327/'True_Odds_Calculator_3-way'!B327-1)</f>
        <v>6.9102529884618624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4.3881350208768932E-2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1.0416050113273509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12.531783780458154</v>
      </c>
      <c r="I327" s="6">
        <f>IF('Log_working_3-way'!$D327="","",'True_Odds_Calculator_3-way'!O328/'True_Odds_Calculator_3-way'!B328-1)</f>
        <v>6.5547192050411649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4.4435625253360644E-2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1.0424198405613552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11.2020175877842</v>
      </c>
      <c r="I328" s="6">
        <f>IF('Log_working_3-way'!$D328="","",'True_Odds_Calculator_3-way'!O329/'True_Odds_Calculator_3-way'!B329-1)</f>
        <v>6.9449059362861654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4.5327295183203109E-2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1.0435230470446821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8.0512962671564772</v>
      </c>
      <c r="I329" s="6">
        <f>IF('Log_working_3-way'!$D329="","",'True_Odds_Calculator_3-way'!O330/'True_Odds_Calculator_3-way'!B330-1)</f>
        <v>7.0322887478966845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4.5977873429618343E-2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1.0429366113671532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9.4855050627025719</v>
      </c>
      <c r="I330" s="6">
        <f>IF('Log_working_3-way'!$D330="","",'True_Odds_Calculator_3-way'!O331/'True_Odds_Calculator_3-way'!B331-1)</f>
        <v>6.9882388631321248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4.5675083748649037E-2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1.0421087073001303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18.964666049227993</v>
      </c>
      <c r="I331" s="6">
        <f>IF('Log_working_3-way'!$D331="","",'True_Odds_Calculator_3-way'!O332/'True_Odds_Calculator_3-way'!B332-1)</f>
        <v>6.8613915188465091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4.4358775132716799E-2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1.0432095900030942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29.274407527180028</v>
      </c>
      <c r="I332" s="6">
        <f>IF('Log_working_3-way'!$D332="","",'True_Odds_Calculator_3-way'!O333/'True_Odds_Calculator_3-way'!B333-1)</f>
        <v>5.0860377776089676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4.2519873519812013E-2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1.0525317652310513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55.173129333562457</v>
      </c>
      <c r="I333" s="6">
        <f>IF('Log_working_3-way'!$D333="","",'True_Odds_Calculator_3-way'!O334/'True_Odds_Calculator_3-way'!B334-1)</f>
        <v>1.9879583431278069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3.7358309602213202E-2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1.0356742071653502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21.503001567539982</v>
      </c>
      <c r="I334" s="6">
        <f>IF('Log_working_3-way'!$D334="","",'True_Odds_Calculator_3-way'!O335/'True_Odds_Calculator_3-way'!B335-1)</f>
        <v>7.8008608370453008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3.709575983073421E-2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1.0360372719154163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17.526943726598954</v>
      </c>
      <c r="I335" s="6">
        <f>IF('Log_working_3-way'!$D335="","",'True_Odds_Calculator_3-way'!O336/'True_Odds_Calculator_3-way'!B336-1)</f>
        <v>7.5819081548988159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3.8308773191745749E-2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1.036130293981794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9.2122322997191368</v>
      </c>
      <c r="I336" s="6">
        <f>IF('Log_working_3-way'!$D336="","",'True_Odds_Calculator_3-way'!O337/'True_Odds_Calculator_3-way'!B337-1)</f>
        <v>9.7660169574862525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3.8968938345797177E-2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1.0363486074161181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16.88671812161974</v>
      </c>
      <c r="I337" s="6">
        <f>IF('Log_working_3-way'!$D337="","",'True_Odds_Calculator_3-way'!O338/'True_Odds_Calculator_3-way'!B338-1)</f>
        <v>8.8269321538247887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3.8707738690340276E-2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1.033341871467762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5.6590006248349169</v>
      </c>
      <c r="I338" s="6">
        <f>IF('Log_working_3-way'!$D338="","",'True_Odds_Calculator_3-way'!O339/'True_Odds_Calculator_3-way'!B339-1)</f>
        <v>6.4172787939139608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3.4525006800852465E-2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1.033726318556621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23.408163175699041</v>
      </c>
      <c r="I339" s="6">
        <f>IF('Log_working_3-way'!$D339="","",'True_Odds_Calculator_3-way'!O340/'True_Odds_Calculator_3-way'!B340-1)</f>
        <v>8.0395278167836377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3.4567304258989795E-2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1.0358555201935451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17.208603515446992</v>
      </c>
      <c r="I340" s="6">
        <f>IF('Log_working_3-way'!$D340="","",'True_Odds_Calculator_3-way'!O341/'True_Odds_Calculator_3-way'!B341-1)</f>
        <v>7.9533306622466711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3.8168120162707098E-2</v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1.048603695408721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12.433107686646613</v>
      </c>
      <c r="I342" s="6">
        <f>IF('Log_working_3-way'!$D342="","",'True_Odds_Calculator_3-way'!O343/'True_Odds_Calculator_3-way'!B343-1)</f>
        <v>11.298444276646759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5.2107776042419118E-2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1.0493363746065134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10.137952501459646</v>
      </c>
      <c r="I343" s="6">
        <f>IF('Log_working_3-way'!$D343="","",'True_Odds_Calculator_3-way'!O344/'True_Odds_Calculator_3-way'!B344-1)</f>
        <v>11.200079419386379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5.3001368549095984E-2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1.0485062928809654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8.2847749267156576</v>
      </c>
      <c r="I344" s="6">
        <f>IF('Log_working_3-way'!$D344="","",'True_Odds_Calculator_3-way'!O345/'True_Odds_Calculator_3-way'!B345-1)</f>
        <v>9.4245532267848251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5.1789093120691909E-2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1.0497171351171659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9.3403875924924815</v>
      </c>
      <c r="I345" s="6">
        <f>IF('Log_working_3-way'!$D345="","",'True_Odds_Calculator_3-way'!O346/'True_Odds_Calculator_3-way'!B346-1)</f>
        <v>11.372644560454875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5.336267420495E-2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1.0495448019241895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16.962674089218083</v>
      </c>
      <c r="I346" s="6">
        <f>IF('Log_working_3-way'!$D346="","",'True_Odds_Calculator_3-way'!O347/'True_Odds_Calculator_3-way'!B347-1)</f>
        <v>9.7724320570422112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5.238182180048323E-2</v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1.0493015995496868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15.77587051341877</v>
      </c>
      <c r="I347" s="6">
        <f>IF('Log_working_3-way'!$D347="","",'True_Odds_Calculator_3-way'!O348/'True_Odds_Calculator_3-way'!B348-1)</f>
        <v>10.299077400262695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5.2351975272867834E-2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1.049915511749911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15.081215452512755</v>
      </c>
      <c r="I348" s="6">
        <f>IF('Log_working_3-way'!$D348="","",'True_Odds_Calculator_3-way'!O349/'True_Odds_Calculator_3-way'!B349-1)</f>
        <v>10.690731809854425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5.3097501145916715E-2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1.0493011981768323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15.776630672461124</v>
      </c>
      <c r="I349" s="6">
        <f>IF('Log_working_3-way'!$D349="","",'True_Odds_Calculator_3-way'!O350/'True_Odds_Calculator_3-way'!B350-1)</f>
        <v>10.617872118574113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5.2304292583455148E-2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1.0483508308326226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13.737647115345757</v>
      </c>
      <c r="I350" s="6">
        <f>IF('Log_working_3-way'!$D350="","",'True_Odds_Calculator_3-way'!O351/'True_Odds_Calculator_3-way'!B351-1)</f>
        <v>10.543348119968032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5.1730366370517977E-2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1.0483238297224979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9.4234040888442223</v>
      </c>
      <c r="I351" s="6">
        <f>IF('Log_working_3-way'!$D351="","",'True_Odds_Calculator_3-way'!O352/'True_Odds_Calculator_3-way'!B352-1)</f>
        <v>11.57065978868031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5.1905048593790415E-2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1.0408445378027884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15.093508333893066</v>
      </c>
      <c r="I352" s="6">
        <f>IF('Log_working_3-way'!$D352="","",'True_Odds_Calculator_3-way'!O353/'True_Odds_Calculator_3-way'!B353-1)</f>
        <v>7.5888980616610286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4.3685423713677896E-2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1.0424250063612779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19.142636254740768</v>
      </c>
      <c r="I353" s="6">
        <f>IF('Log_working_3-way'!$D353="","",'True_Odds_Calculator_3-way'!O354/'True_Odds_Calculator_3-way'!B354-1)</f>
        <v>7.5809696060301608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4.4649745224464077E-2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1.0416641339255315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17.750885580069198</v>
      </c>
      <c r="I354" s="6">
        <f>IF('Log_working_3-way'!$D354="","",'True_Odds_Calculator_3-way'!O355/'True_Odds_Calculator_3-way'!B355-1)</f>
        <v>7.9565995369601712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4.4146261825392052E-2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1.0843968718216492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-0.62369299845493198</v>
      </c>
      <c r="I355" s="6">
        <f>IF('Log_working_3-way'!$D355="","",'True_Odds_Calculator_3-way'!O356/'True_Odds_Calculator_3-way'!B356-1)</f>
        <v>0.76028892771451306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4.5878094645274814E-2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1.0933205274919677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74.136714796327169</v>
      </c>
      <c r="I356" s="6">
        <f>IF('Log_working_3-way'!$D356="","",'True_Odds_Calculator_3-way'!O357/'True_Odds_Calculator_3-way'!B357-1)</f>
        <v>0.14345253622440191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4.2295614729322306E-2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1.0411628386939666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14.201789008874183</v>
      </c>
      <c r="I357" s="6">
        <f>IF('Log_working_3-way'!$D357="","",'True_Odds_Calculator_3-way'!O358/'True_Odds_Calculator_3-way'!B358-1)</f>
        <v>8.0117045179352093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4.4137891607118451E-2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1.0501203746208272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3.3188206047792059</v>
      </c>
      <c r="I358" s="6">
        <f>IF('Log_working_3-way'!$D358="","",'True_Odds_Calculator_3-way'!O359/'True_Odds_Calculator_3-way'!B359-1)</f>
        <v>4.9925972298900536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4.818784550027555E-2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1.0322089208215204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8.5022814633634791</v>
      </c>
      <c r="I359" s="6">
        <f>IF('Log_working_3-way'!$D359="","",'True_Odds_Calculator_3-way'!O360/'True_Odds_Calculator_3-way'!B360-1)</f>
        <v>6.3789083360804835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3.4167162191547806E-2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1.0332835594685916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23.41569045524836</v>
      </c>
      <c r="I360" s="6">
        <f>IF('Log_working_3-way'!$D360="","",'True_Odds_Calculator_3-way'!O361/'True_Odds_Calculator_3-way'!B361-1)</f>
        <v>7.076495687446041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3.4248350456474341E-2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1.0309057669155393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3.7891126508417345</v>
      </c>
      <c r="I361" s="6">
        <f>IF('Log_working_3-way'!$D361="","",'True_Odds_Calculator_3-way'!O362/'True_Odds_Calculator_3-way'!B362-1)</f>
        <v>6.4415889365140808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3.1145426088551087E-2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1.0718145469329552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40.884008386627016</v>
      </c>
      <c r="I362" s="6">
        <f>IF('Log_working_3-way'!$D362="","",'True_Odds_Calculator_3-way'!O363/'True_Odds_Calculator_3-way'!B363-1)</f>
        <v>5.3909924906352265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6.1131590705987504E-2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1.1121678815842249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63.076969715244857</v>
      </c>
      <c r="I363" s="6">
        <f>IF('Log_working_3-way'!$D363="","",'True_Odds_Calculator_3-way'!O364/'True_Odds_Calculator_3-way'!B364-1)</f>
        <v>1.7696617706477835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6.5926585480480027E-2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1.0344715545074359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5.2225923232264773</v>
      </c>
      <c r="I364" s="6">
        <f>IF('Log_working_3-way'!$D364="","",'True_Odds_Calculator_3-way'!O365/'True_Odds_Calculator_3-way'!B365-1)</f>
        <v>5.8326331335473167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3.5228470933268641E-2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1.035400796336879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26.026574432656723</v>
      </c>
      <c r="I365" s="6">
        <f>IF('Log_working_3-way'!$D365="","",'True_Odds_Calculator_3-way'!O366/'True_Odds_Calculator_3-way'!B366-1)</f>
        <v>5.5471480666024506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3.5822614486407556E-2</v>
      </c>
    </row>
    <row r="366" spans="4:11" x14ac:dyDescent="0.25">
      <c r="D366">
        <f>solve_for_c('True_Odds_Calculator_3-way'!A367,'True_Odds_Calculator_3-way'!B367,'True_Odds_Calculator_3-way'!C367,'Log_working_3-way'!B$1,'Log_working_3-way'!B$2)</f>
        <v>1.0366765103178062</v>
      </c>
      <c r="F366" s="6" t="e">
        <f>IF('Log_working_3-way'!D366="","",1/'True_Odds_Calculator_3-way'!N367+1/'True_Odds_Calculator_3-way'!O367+1/'True_Odds_Calculator_3-way'!#REF!-1)</f>
        <v>#REF!</v>
      </c>
      <c r="H366" s="6">
        <f>IF('Log_working_3-way'!$D366="","",'True_Odds_Calculator_3-way'!N367/'True_Odds_Calculator_3-way'!A367-1)</f>
        <v>2.503873690741512</v>
      </c>
      <c r="I366" s="6">
        <f>IF('Log_working_3-way'!$D366="","",'True_Odds_Calculator_3-way'!O367/'True_Odds_Calculator_3-way'!B367-1)</f>
        <v>6.0544571658921047</v>
      </c>
      <c r="J366" s="6" t="e">
        <f>IF('Log_working_3-way'!$D366="","",'True_Odds_Calculator_3-way'!#REF!/'True_Odds_Calculator_3-way'!C367-1)</f>
        <v>#REF!</v>
      </c>
      <c r="K366" s="6">
        <f>IF('Log_working_3-way'!$D366="","",1/'True_Odds_Calculator_3-way'!A367+1/'True_Odds_Calculator_3-way'!B367+1/'True_Odds_Calculator_3-way'!C367-1)</f>
        <v>3.5459104424621524E-2</v>
      </c>
    </row>
    <row r="367" spans="4:11" x14ac:dyDescent="0.25">
      <c r="D367">
        <f>solve_for_c('True_Odds_Calculator_3-way'!A368,'True_Odds_Calculator_3-way'!B368,'True_Odds_Calculator_3-way'!C368,'Log_working_3-way'!B$1,'Log_working_3-way'!B$2)</f>
        <v>1.0776787138757304</v>
      </c>
      <c r="F367" s="6" t="e">
        <f>IF('Log_working_3-way'!D367="","",1/'True_Odds_Calculator_3-way'!N368+1/'True_Odds_Calculator_3-way'!O368+1/'True_Odds_Calculator_3-way'!#REF!-1)</f>
        <v>#REF!</v>
      </c>
      <c r="H367" s="6">
        <f>IF('Log_working_3-way'!$D367="","",'True_Odds_Calculator_3-way'!N368/'True_Odds_Calculator_3-way'!A368-1)</f>
        <v>74.691904241899437</v>
      </c>
      <c r="I367" s="6">
        <f>IF('Log_working_3-way'!$D367="","",'True_Odds_Calculator_3-way'!O368/'True_Odds_Calculator_3-way'!B368-1)</f>
        <v>0.11988877152396449</v>
      </c>
      <c r="J367" s="6" t="e">
        <f>IF('Log_working_3-way'!$D367="","",'True_Odds_Calculator_3-way'!#REF!/'True_Odds_Calculator_3-way'!C368-1)</f>
        <v>#REF!</v>
      </c>
      <c r="K367" s="6">
        <f>IF('Log_working_3-way'!$D367="","",1/'True_Odds_Calculator_3-way'!A368+1/'True_Odds_Calculator_3-way'!B368+1/'True_Odds_Calculator_3-way'!C368-1)</f>
        <v>3.4650523351853257E-2</v>
      </c>
    </row>
    <row r="368" spans="4:11" x14ac:dyDescent="0.25">
      <c r="D368">
        <f>solve_for_c('True_Odds_Calculator_3-way'!A369,'True_Odds_Calculator_3-way'!B369,'True_Odds_Calculator_3-way'!C369,'Log_working_3-way'!B$1,'Log_working_3-way'!B$2)</f>
        <v>1.0279391385176313</v>
      </c>
      <c r="F368" s="6" t="e">
        <f>IF('Log_working_3-way'!D368="","",1/'True_Odds_Calculator_3-way'!N369+1/'True_Odds_Calculator_3-way'!O369+1/'True_Odds_Calculator_3-way'!#REF!-1)</f>
        <v>#REF!</v>
      </c>
      <c r="H368" s="6">
        <f>IF('Log_working_3-way'!$D368="","",'True_Odds_Calculator_3-way'!N369/'True_Odds_Calculator_3-way'!A369-1)</f>
        <v>1.5708420528664164</v>
      </c>
      <c r="I368" s="6">
        <f>IF('Log_working_3-way'!$D368="","",'True_Odds_Calculator_3-way'!O369/'True_Odds_Calculator_3-way'!B369-1)</f>
        <v>3.7960503734616786</v>
      </c>
      <c r="J368" s="6" t="e">
        <f>IF('Log_working_3-way'!$D368="","",'True_Odds_Calculator_3-way'!#REF!/'True_Odds_Calculator_3-way'!C369-1)</f>
        <v>#REF!</v>
      </c>
      <c r="K368" s="6">
        <f>IF('Log_working_3-way'!$D368="","",1/'True_Odds_Calculator_3-way'!A369+1/'True_Odds_Calculator_3-way'!B369+1/'True_Odds_Calculator_3-way'!C369-1)</f>
        <v>2.509279338547632E-2</v>
      </c>
    </row>
    <row r="369" spans="4:11" x14ac:dyDescent="0.25">
      <c r="D369">
        <f>solve_for_c('True_Odds_Calculator_3-way'!A370,'True_Odds_Calculator_3-way'!B370,'True_Odds_Calculator_3-way'!C370,'Log_working_3-way'!B$1,'Log_working_3-way'!B$2)</f>
        <v>1.0202763693872512</v>
      </c>
      <c r="F369" s="6" t="e">
        <f>IF('Log_working_3-way'!D369="","",1/'True_Odds_Calculator_3-way'!N370+1/'True_Odds_Calculator_3-way'!O370+1/'True_Odds_Calculator_3-way'!#REF!-1)</f>
        <v>#REF!</v>
      </c>
      <c r="H369" s="6">
        <f>IF('Log_working_3-way'!$D369="","",'True_Odds_Calculator_3-way'!N370/'True_Odds_Calculator_3-way'!A370-1)</f>
        <v>7.8786762622338173</v>
      </c>
      <c r="I369" s="6">
        <f>IF('Log_working_3-way'!$D369="","",'True_Odds_Calculator_3-way'!O370/'True_Odds_Calculator_3-way'!B370-1)</f>
        <v>8.0413356521878061</v>
      </c>
      <c r="J369" s="6" t="e">
        <f>IF('Log_working_3-way'!$D369="","",'True_Odds_Calculator_3-way'!#REF!/'True_Odds_Calculator_3-way'!C370-1)</f>
        <v>#REF!</v>
      </c>
      <c r="K369" s="6">
        <f>IF('Log_working_3-way'!$D369="","",1/'True_Odds_Calculator_3-way'!A370+1/'True_Odds_Calculator_3-way'!B370+1/'True_Odds_Calculator_3-way'!C370-1)</f>
        <v>2.1822853724930091E-2</v>
      </c>
    </row>
    <row r="370" spans="4:11" x14ac:dyDescent="0.25">
      <c r="D370">
        <f>solve_for_c('True_Odds_Calculator_3-way'!A371,'True_Odds_Calculator_3-way'!B371,'True_Odds_Calculator_3-way'!C371,'Log_working_3-way'!B$1,'Log_working_3-way'!B$2)</f>
        <v>1.0339401806920752</v>
      </c>
      <c r="F370" s="6" t="e">
        <f>IF('Log_working_3-way'!D370="","",1/'True_Odds_Calculator_3-way'!N371+1/'True_Odds_Calculator_3-way'!O371+1/'True_Odds_Calculator_3-way'!#REF!-1)</f>
        <v>#REF!</v>
      </c>
      <c r="H370" s="6">
        <f>IF('Log_working_3-way'!$D370="","",'True_Odds_Calculator_3-way'!N371/'True_Odds_Calculator_3-way'!A371-1)</f>
        <v>55.896739676410085</v>
      </c>
      <c r="I370" s="6">
        <f>IF('Log_working_3-way'!$D370="","",'True_Odds_Calculator_3-way'!O371/'True_Odds_Calculator_3-way'!B371-1)</f>
        <v>1.4995966709423958</v>
      </c>
      <c r="J370" s="6" t="e">
        <f>IF('Log_working_3-way'!$D370="","",'True_Odds_Calculator_3-way'!#REF!/'True_Odds_Calculator_3-way'!C371-1)</f>
        <v>#REF!</v>
      </c>
      <c r="K370" s="6">
        <f>IF('Log_working_3-way'!$D370="","",1/'True_Odds_Calculator_3-way'!A371+1/'True_Odds_Calculator_3-way'!B371+1/'True_Odds_Calculator_3-way'!C371-1)</f>
        <v>2.4165230238857305E-2</v>
      </c>
    </row>
    <row r="371" spans="4:11" x14ac:dyDescent="0.25">
      <c r="D371">
        <f>solve_for_c('True_Odds_Calculator_3-way'!A372,'True_Odds_Calculator_3-way'!B372,'True_Odds_Calculator_3-way'!C372,'Log_working_3-way'!B$1,'Log_working_3-way'!B$2)</f>
        <v>1.0202412564426082</v>
      </c>
      <c r="F371" s="6" t="e">
        <f>IF('Log_working_3-way'!D371="","",1/'True_Odds_Calculator_3-way'!N372+1/'True_Odds_Calculator_3-way'!O372+1/'True_Odds_Calculator_3-way'!#REF!-1)</f>
        <v>#REF!</v>
      </c>
      <c r="H371" s="6">
        <f>IF('Log_working_3-way'!$D371="","",'True_Odds_Calculator_3-way'!N372/'True_Odds_Calculator_3-way'!A372-1)</f>
        <v>19.600365240318141</v>
      </c>
      <c r="I371" s="6">
        <f>IF('Log_working_3-way'!$D371="","",'True_Odds_Calculator_3-way'!O372/'True_Odds_Calculator_3-way'!B372-1)</f>
        <v>6.5123100473513826</v>
      </c>
      <c r="J371" s="6" t="e">
        <f>IF('Log_working_3-way'!$D371="","",'True_Odds_Calculator_3-way'!#REF!/'True_Odds_Calculator_3-way'!C372-1)</f>
        <v>#REF!</v>
      </c>
      <c r="K371" s="6">
        <f>IF('Log_working_3-way'!$D371="","",1/'True_Odds_Calculator_3-way'!A372+1/'True_Odds_Calculator_3-way'!B372+1/'True_Odds_Calculator_3-way'!C372-1)</f>
        <v>2.143819229386823E-2</v>
      </c>
    </row>
    <row r="372" spans="4:11" x14ac:dyDescent="0.25">
      <c r="D372">
        <f>solve_for_c('True_Odds_Calculator_3-way'!A373,'True_Odds_Calculator_3-way'!B373,'True_Odds_Calculator_3-way'!C373,'Log_working_3-way'!B$1,'Log_working_3-way'!B$2)</f>
        <v>1.0357020481951607</v>
      </c>
      <c r="F372" s="6" t="e">
        <f>IF('Log_working_3-way'!D372="","",1/'True_Odds_Calculator_3-way'!N373+1/'True_Odds_Calculator_3-way'!O373+1/'True_Odds_Calculator_3-way'!#REF!-1)</f>
        <v>#REF!</v>
      </c>
      <c r="H372" s="6">
        <f>IF('Log_working_3-way'!$D372="","",'True_Odds_Calculator_3-way'!N373/'True_Odds_Calculator_3-way'!A373-1)</f>
        <v>3.3714268801342948</v>
      </c>
      <c r="I372" s="6">
        <f>IF('Log_working_3-way'!$D372="","",'True_Odds_Calculator_3-way'!O373/'True_Odds_Calculator_3-way'!B373-1)</f>
        <v>6.5344730019480179</v>
      </c>
      <c r="J372" s="6" t="e">
        <f>IF('Log_working_3-way'!$D372="","",'True_Odds_Calculator_3-way'!#REF!/'True_Odds_Calculator_3-way'!C373-1)</f>
        <v>#REF!</v>
      </c>
      <c r="K372" s="6">
        <f>IF('Log_working_3-way'!$D372="","",1/'True_Odds_Calculator_3-way'!A373+1/'True_Odds_Calculator_3-way'!B373+1/'True_Odds_Calculator_3-way'!C373-1)</f>
        <v>3.5573827254921309E-2</v>
      </c>
    </row>
    <row r="373" spans="4:11" x14ac:dyDescent="0.25">
      <c r="D373">
        <f>solve_for_c('True_Odds_Calculator_3-way'!A374,'True_Odds_Calculator_3-way'!B374,'True_Odds_Calculator_3-way'!C374,'Log_working_3-way'!B$1,'Log_working_3-way'!B$2)</f>
        <v>1.0372280075467524</v>
      </c>
      <c r="F373" s="6" t="e">
        <f>IF('Log_working_3-way'!D373="","",1/'True_Odds_Calculator_3-way'!N374+1/'True_Odds_Calculator_3-way'!O374+1/'True_Odds_Calculator_3-way'!#REF!-1)</f>
        <v>#REF!</v>
      </c>
      <c r="H373" s="6">
        <f>IF('Log_working_3-way'!$D373="","",'True_Odds_Calculator_3-way'!N374/'True_Odds_Calculator_3-way'!A374-1)</f>
        <v>10.921361474595571</v>
      </c>
      <c r="I373" s="6">
        <f>IF('Log_working_3-way'!$D373="","",'True_Odds_Calculator_3-way'!O374/'True_Odds_Calculator_3-way'!B374-1)</f>
        <v>7.6710975037648481</v>
      </c>
      <c r="J373" s="6" t="e">
        <f>IF('Log_working_3-way'!$D373="","",'True_Odds_Calculator_3-way'!#REF!/'True_Odds_Calculator_3-way'!C374-1)</f>
        <v>#REF!</v>
      </c>
      <c r="K373" s="6">
        <f>IF('Log_working_3-way'!$D373="","",1/'True_Odds_Calculator_3-way'!A374+1/'True_Odds_Calculator_3-way'!B374+1/'True_Odds_Calculator_3-way'!C374-1)</f>
        <v>4.0009875581444643E-2</v>
      </c>
    </row>
    <row r="374" spans="4:11" x14ac:dyDescent="0.25">
      <c r="D374">
        <f>solve_for_c('True_Odds_Calculator_3-way'!A375,'True_Odds_Calculator_3-way'!B375,'True_Odds_Calculator_3-way'!C375,'Log_working_3-way'!B$1,'Log_working_3-way'!B$2)</f>
        <v>1.0320964097207308</v>
      </c>
      <c r="F374" s="6" t="e">
        <f>IF('Log_working_3-way'!D374="","",1/'True_Odds_Calculator_3-way'!N375+1/'True_Odds_Calculator_3-way'!O375+1/'True_Odds_Calculator_3-way'!#REF!-1)</f>
        <v>#REF!</v>
      </c>
      <c r="H374" s="6">
        <f>IF('Log_working_3-way'!$D374="","",'True_Odds_Calculator_3-way'!N375/'True_Odds_Calculator_3-way'!A375-1)</f>
        <v>21.364603151825722</v>
      </c>
      <c r="I374" s="6">
        <f>IF('Log_working_3-way'!$D374="","",'True_Odds_Calculator_3-way'!O375/'True_Odds_Calculator_3-way'!B375-1)</f>
        <v>7.0357962507834788</v>
      </c>
      <c r="J374" s="6" t="e">
        <f>IF('Log_working_3-way'!$D374="","",'True_Odds_Calculator_3-way'!#REF!/'True_Odds_Calculator_3-way'!C375-1)</f>
        <v>#REF!</v>
      </c>
      <c r="K374" s="6">
        <f>IF('Log_working_3-way'!$D374="","",1/'True_Odds_Calculator_3-way'!A375+1/'True_Odds_Calculator_3-way'!B375+1/'True_Odds_Calculator_3-way'!C375-1)</f>
        <v>3.3503933359841254E-2</v>
      </c>
    </row>
    <row r="375" spans="4:11" x14ac:dyDescent="0.25">
      <c r="D375">
        <f>solve_for_c('True_Odds_Calculator_3-way'!A376,'True_Odds_Calculator_3-way'!B376,'True_Odds_Calculator_3-way'!C376,'Log_working_3-way'!B$1,'Log_working_3-way'!B$2)</f>
        <v>1.0330829275209819</v>
      </c>
      <c r="F375" s="6" t="e">
        <f>IF('Log_working_3-way'!D375="","",1/'True_Odds_Calculator_3-way'!N376+1/'True_Odds_Calculator_3-way'!O376+1/'True_Odds_Calculator_3-way'!#REF!-1)</f>
        <v>#REF!</v>
      </c>
      <c r="H375" s="6">
        <f>IF('Log_working_3-way'!$D375="","",'True_Odds_Calculator_3-way'!N376/'True_Odds_Calculator_3-way'!A376-1)</f>
        <v>21.780407995943939</v>
      </c>
      <c r="I375" s="6">
        <f>IF('Log_working_3-way'!$D375="","",'True_Odds_Calculator_3-way'!O376/'True_Odds_Calculator_3-way'!B376-1)</f>
        <v>6.93679357079069</v>
      </c>
      <c r="J375" s="6" t="e">
        <f>IF('Log_working_3-way'!$D375="","",'True_Odds_Calculator_3-way'!#REF!/'True_Odds_Calculator_3-way'!C376-1)</f>
        <v>#REF!</v>
      </c>
      <c r="K375" s="6">
        <f>IF('Log_working_3-way'!$D375="","",1/'True_Odds_Calculator_3-way'!A376+1/'True_Odds_Calculator_3-way'!B376+1/'True_Odds_Calculator_3-way'!C376-1)</f>
        <v>3.4437036094331575E-2</v>
      </c>
    </row>
    <row r="376" spans="4:11" x14ac:dyDescent="0.25">
      <c r="D376">
        <f>solve_for_c('True_Odds_Calculator_3-way'!A377,'True_Odds_Calculator_3-way'!B377,'True_Odds_Calculator_3-way'!C377,'Log_working_3-way'!B$1,'Log_working_3-way'!B$2)</f>
        <v>1.0369738301736227</v>
      </c>
      <c r="F376" s="6" t="e">
        <f>IF('Log_working_3-way'!D376="","",1/'True_Odds_Calculator_3-way'!N377+1/'True_Odds_Calculator_3-way'!O377+1/'True_Odds_Calculator_3-way'!#REF!-1)</f>
        <v>#REF!</v>
      </c>
      <c r="H376" s="6">
        <f>IF('Log_working_3-way'!$D376="","",'True_Odds_Calculator_3-way'!N377/'True_Odds_Calculator_3-way'!A377-1)</f>
        <v>19.067405674287677</v>
      </c>
      <c r="I376" s="6">
        <f>IF('Log_working_3-way'!$D376="","",'True_Odds_Calculator_3-way'!O377/'True_Odds_Calculator_3-way'!B377-1)</f>
        <v>7.4245373371425316</v>
      </c>
      <c r="J376" s="6" t="e">
        <f>IF('Log_working_3-way'!$D376="","",'True_Odds_Calculator_3-way'!#REF!/'True_Odds_Calculator_3-way'!C377-1)</f>
        <v>#REF!</v>
      </c>
      <c r="K376" s="6">
        <f>IF('Log_working_3-way'!$D376="","",1/'True_Odds_Calculator_3-way'!A377+1/'True_Odds_Calculator_3-way'!B377+1/'True_Odds_Calculator_3-way'!C377-1)</f>
        <v>3.9011944021288825E-2</v>
      </c>
    </row>
    <row r="377" spans="4:11" x14ac:dyDescent="0.25">
      <c r="D377">
        <f>solve_for_c('True_Odds_Calculator_3-way'!A378,'True_Odds_Calculator_3-way'!B378,'True_Odds_Calculator_3-way'!C378,'Log_working_3-way'!B$1,'Log_working_3-way'!B$2)</f>
        <v>1.0313098824556359</v>
      </c>
      <c r="F377" s="6" t="e">
        <f>IF('Log_working_3-way'!D377="","",1/'True_Odds_Calculator_3-way'!N378+1/'True_Odds_Calculator_3-way'!O378+1/'True_Odds_Calculator_3-way'!#REF!-1)</f>
        <v>#REF!</v>
      </c>
      <c r="H377" s="6">
        <f>IF('Log_working_3-way'!$D377="","",'True_Odds_Calculator_3-way'!N378/'True_Odds_Calculator_3-way'!A378-1)</f>
        <v>19.943846200941231</v>
      </c>
      <c r="I377" s="6">
        <f>IF('Log_working_3-way'!$D377="","",'True_Odds_Calculator_3-way'!O378/'True_Odds_Calculator_3-way'!B378-1)</f>
        <v>7.9442012789840124</v>
      </c>
      <c r="J377" s="6" t="e">
        <f>IF('Log_working_3-way'!$D377="","",'True_Odds_Calculator_3-way'!#REF!/'True_Odds_Calculator_3-way'!C378-1)</f>
        <v>#REF!</v>
      </c>
      <c r="K377" s="6">
        <f>IF('Log_working_3-way'!$D377="","",1/'True_Odds_Calculator_3-way'!A378+1/'True_Odds_Calculator_3-way'!B378+1/'True_Odds_Calculator_3-way'!C378-1)</f>
        <v>3.2919889594985818E-2</v>
      </c>
    </row>
    <row r="378" spans="4:11" x14ac:dyDescent="0.25">
      <c r="D378">
        <f>solve_for_c('True_Odds_Calculator_3-way'!A379,'True_Odds_Calculator_3-way'!B379,'True_Odds_Calculator_3-way'!C379,'Log_working_3-way'!B$1,'Log_working_3-way'!B$2)</f>
        <v>1.0328391952812637</v>
      </c>
      <c r="F378" s="6" t="e">
        <f>IF('Log_working_3-way'!D378="","",1/'True_Odds_Calculator_3-way'!N379+1/'True_Odds_Calculator_3-way'!O379+1/'True_Odds_Calculator_3-way'!#REF!-1)</f>
        <v>#REF!</v>
      </c>
      <c r="H378" s="6">
        <f>IF('Log_working_3-way'!$D378="","",'True_Odds_Calculator_3-way'!N379/'True_Odds_Calculator_3-way'!A379-1)</f>
        <v>21.785862293018017</v>
      </c>
      <c r="I378" s="6">
        <f>IF('Log_working_3-way'!$D378="","",'True_Odds_Calculator_3-way'!O379/'True_Odds_Calculator_3-way'!B379-1)</f>
        <v>6.8484821735741805</v>
      </c>
      <c r="J378" s="6" t="e">
        <f>IF('Log_working_3-way'!$D378="","",'True_Odds_Calculator_3-way'!#REF!/'True_Odds_Calculator_3-way'!C379-1)</f>
        <v>#REF!</v>
      </c>
      <c r="K378" s="6">
        <f>IF('Log_working_3-way'!$D378="","",1/'True_Odds_Calculator_3-way'!A379+1/'True_Odds_Calculator_3-way'!B379+1/'True_Odds_Calculator_3-way'!C379-1)</f>
        <v>3.4189420848231622E-2</v>
      </c>
    </row>
    <row r="379" spans="4:11" x14ac:dyDescent="0.25">
      <c r="D379">
        <f>solve_for_c('True_Odds_Calculator_3-way'!A380,'True_Odds_Calculator_3-way'!B380,'True_Odds_Calculator_3-way'!C380,'Log_working_3-way'!B$1,'Log_working_3-way'!B$2)</f>
        <v>1.0328082235233376</v>
      </c>
      <c r="F379" s="6" t="e">
        <f>IF('Log_working_3-way'!D379="","",1/'True_Odds_Calculator_3-way'!N380+1/'True_Odds_Calculator_3-way'!O380+1/'True_Odds_Calculator_3-way'!#REF!-1)</f>
        <v>#REF!</v>
      </c>
      <c r="H379" s="6">
        <f>IF('Log_working_3-way'!$D379="","",'True_Odds_Calculator_3-way'!N380/'True_Odds_Calculator_3-way'!A380-1)</f>
        <v>6.6268380614036007</v>
      </c>
      <c r="I379" s="6">
        <f>IF('Log_working_3-way'!$D379="","",'True_Odds_Calculator_3-way'!O380/'True_Odds_Calculator_3-way'!B380-1)</f>
        <v>7.1682239432636461</v>
      </c>
      <c r="J379" s="6" t="e">
        <f>IF('Log_working_3-way'!$D379="","",'True_Odds_Calculator_3-way'!#REF!/'True_Odds_Calculator_3-way'!C380-1)</f>
        <v>#REF!</v>
      </c>
      <c r="K379" s="6">
        <f>IF('Log_working_3-way'!$D379="","",1/'True_Odds_Calculator_3-way'!A380+1/'True_Odds_Calculator_3-way'!B380+1/'True_Odds_Calculator_3-way'!C380-1)</f>
        <v>3.4559513786061924E-2</v>
      </c>
    </row>
    <row r="380" spans="4:11" x14ac:dyDescent="0.25">
      <c r="D380">
        <f>solve_for_c('True_Odds_Calculator_3-way'!A381,'True_Odds_Calculator_3-way'!B381,'True_Odds_Calculator_3-way'!C381,'Log_working_3-way'!B$1,'Log_working_3-way'!B$2)</f>
        <v>1.0303037123464229</v>
      </c>
      <c r="F380" s="6" t="e">
        <f>IF('Log_working_3-way'!D380="","",1/'True_Odds_Calculator_3-way'!N381+1/'True_Odds_Calculator_3-way'!O381+1/'True_Odds_Calculator_3-way'!#REF!-1)</f>
        <v>#REF!</v>
      </c>
      <c r="H380" s="6">
        <f>IF('Log_working_3-way'!$D380="","",'True_Odds_Calculator_3-way'!N381/'True_Odds_Calculator_3-way'!A381-1)</f>
        <v>12.582243641602931</v>
      </c>
      <c r="I380" s="6">
        <f>IF('Log_working_3-way'!$D380="","",'True_Odds_Calculator_3-way'!O381/'True_Odds_Calculator_3-way'!B381-1)</f>
        <v>9.0109031851018013</v>
      </c>
      <c r="J380" s="6" t="e">
        <f>IF('Log_working_3-way'!$D380="","",'True_Odds_Calculator_3-way'!#REF!/'True_Odds_Calculator_3-way'!C381-1)</f>
        <v>#REF!</v>
      </c>
      <c r="K380" s="6">
        <f>IF('Log_working_3-way'!$D380="","",1/'True_Odds_Calculator_3-way'!A381+1/'True_Odds_Calculator_3-way'!B381+1/'True_Odds_Calculator_3-way'!C381-1)</f>
        <v>3.2775580266457771E-2</v>
      </c>
    </row>
    <row r="381" spans="4:11" x14ac:dyDescent="0.25">
      <c r="D381">
        <f>solve_for_c('True_Odds_Calculator_3-way'!A382,'True_Odds_Calculator_3-way'!B382,'True_Odds_Calculator_3-way'!C382,'Log_working_3-way'!B$1,'Log_working_3-way'!B$2)</f>
        <v>1.0368239003150101</v>
      </c>
      <c r="F381" s="6" t="e">
        <f>IF('Log_working_3-way'!D381="","",1/'True_Odds_Calculator_3-way'!N382+1/'True_Odds_Calculator_3-way'!O382+1/'True_Odds_Calculator_3-way'!#REF!-1)</f>
        <v>#REF!</v>
      </c>
      <c r="H381" s="6">
        <f>IF('Log_working_3-way'!$D381="","",'True_Odds_Calculator_3-way'!N382/'True_Odds_Calculator_3-way'!A382-1)</f>
        <v>15.985420619370675</v>
      </c>
      <c r="I381" s="6">
        <f>IF('Log_working_3-way'!$D381="","",'True_Odds_Calculator_3-way'!O382/'True_Odds_Calculator_3-way'!B382-1)</f>
        <v>8.279369676745036</v>
      </c>
      <c r="J381" s="6" t="e">
        <f>IF('Log_working_3-way'!$D381="","",'True_Odds_Calculator_3-way'!#REF!/'True_Odds_Calculator_3-way'!C382-1)</f>
        <v>#REF!</v>
      </c>
      <c r="K381" s="6">
        <f>IF('Log_working_3-way'!$D381="","",1/'True_Odds_Calculator_3-way'!A382+1/'True_Odds_Calculator_3-way'!B382+1/'True_Odds_Calculator_3-way'!C382-1)</f>
        <v>3.9369048746712876E-2</v>
      </c>
    </row>
    <row r="382" spans="4:11" x14ac:dyDescent="0.25">
      <c r="D382">
        <f>solve_for_c('True_Odds_Calculator_3-way'!A383,'True_Odds_Calculator_3-way'!B383,'True_Odds_Calculator_3-way'!C383,'Log_working_3-way'!B$1,'Log_working_3-way'!B$2)</f>
        <v>1.031228254381958</v>
      </c>
      <c r="F382" s="6" t="e">
        <f>IF('Log_working_3-way'!D382="","",1/'True_Odds_Calculator_3-way'!N383+1/'True_Odds_Calculator_3-way'!O383+1/'True_Odds_Calculator_3-way'!#REF!-1)</f>
        <v>#REF!</v>
      </c>
      <c r="H382" s="6">
        <f>IF('Log_working_3-way'!$D382="","",'True_Odds_Calculator_3-way'!N383/'True_Odds_Calculator_3-way'!A383-1)</f>
        <v>8.9393408312277156</v>
      </c>
      <c r="I382" s="6">
        <f>IF('Log_working_3-way'!$D382="","",'True_Odds_Calculator_3-way'!O383/'True_Odds_Calculator_3-way'!B383-1)</f>
        <v>7.9933000620448293</v>
      </c>
      <c r="J382" s="6" t="e">
        <f>IF('Log_working_3-way'!$D382="","",'True_Odds_Calculator_3-way'!#REF!/'True_Odds_Calculator_3-way'!C383-1)</f>
        <v>#REF!</v>
      </c>
      <c r="K382" s="6">
        <f>IF('Log_working_3-way'!$D382="","",1/'True_Odds_Calculator_3-way'!A383+1/'True_Odds_Calculator_3-way'!B383+1/'True_Odds_Calculator_3-way'!C383-1)</f>
        <v>3.3554134599430796E-2</v>
      </c>
    </row>
    <row r="383" spans="4:11" x14ac:dyDescent="0.25">
      <c r="D383">
        <f>solve_for_c('True_Odds_Calculator_3-way'!A384,'True_Odds_Calculator_3-way'!B384,'True_Odds_Calculator_3-way'!C384,'Log_working_3-way'!B$1,'Log_working_3-way'!B$2)</f>
        <v>1.0382959336849966</v>
      </c>
      <c r="F383" s="6" t="e">
        <f>IF('Log_working_3-way'!D383="","",1/'True_Odds_Calculator_3-way'!N384+1/'True_Odds_Calculator_3-way'!O384+1/'True_Odds_Calculator_3-way'!#REF!-1)</f>
        <v>#REF!</v>
      </c>
      <c r="H383" s="6">
        <f>IF('Log_working_3-way'!$D383="","",'True_Odds_Calculator_3-way'!N384/'True_Odds_Calculator_3-way'!A384-1)</f>
        <v>7.0783169909454884</v>
      </c>
      <c r="I383" s="6">
        <f>IF('Log_working_3-way'!$D383="","",'True_Odds_Calculator_3-way'!O384/'True_Odds_Calculator_3-way'!B384-1)</f>
        <v>6.2172766361214995</v>
      </c>
      <c r="J383" s="6" t="e">
        <f>IF('Log_working_3-way'!$D383="","",'True_Odds_Calculator_3-way'!#REF!/'True_Odds_Calculator_3-way'!C384-1)</f>
        <v>#REF!</v>
      </c>
      <c r="K383" s="6">
        <f>IF('Log_working_3-way'!$D383="","",1/'True_Odds_Calculator_3-way'!A384+1/'True_Odds_Calculator_3-way'!B384+1/'True_Odds_Calculator_3-way'!C384-1)</f>
        <v>4.0018151393970136E-2</v>
      </c>
    </row>
    <row r="384" spans="4:11" x14ac:dyDescent="0.25">
      <c r="D384">
        <f>solve_for_c('True_Odds_Calculator_3-way'!A385,'True_Odds_Calculator_3-way'!B385,'True_Odds_Calculator_3-way'!C385,'Log_working_3-way'!B$1,'Log_working_3-way'!B$2)</f>
        <v>1.0366528190309328</v>
      </c>
      <c r="F384" s="6" t="e">
        <f>IF('Log_working_3-way'!D384="","",1/'True_Odds_Calculator_3-way'!N385+1/'True_Odds_Calculator_3-way'!O385+1/'True_Odds_Calculator_3-way'!#REF!-1)</f>
        <v>#REF!</v>
      </c>
      <c r="H384" s="6">
        <f>IF('Log_working_3-way'!$D384="","",'True_Odds_Calculator_3-way'!N385/'True_Odds_Calculator_3-way'!A385-1)</f>
        <v>11.098704971522453</v>
      </c>
      <c r="I384" s="6">
        <f>IF('Log_working_3-way'!$D384="","",'True_Odds_Calculator_3-way'!O385/'True_Odds_Calculator_3-way'!B385-1)</f>
        <v>7.3229880117244921</v>
      </c>
      <c r="J384" s="6" t="e">
        <f>IF('Log_working_3-way'!$D384="","",'True_Odds_Calculator_3-way'!#REF!/'True_Odds_Calculator_3-way'!C385-1)</f>
        <v>#REF!</v>
      </c>
      <c r="K384" s="6">
        <f>IF('Log_working_3-way'!$D384="","",1/'True_Odds_Calculator_3-way'!A385+1/'True_Odds_Calculator_3-way'!B385+1/'True_Odds_Calculator_3-way'!C385-1)</f>
        <v>3.9352576136837847E-2</v>
      </c>
    </row>
    <row r="385" spans="4:11" x14ac:dyDescent="0.25">
      <c r="D385">
        <f>solve_for_c('True_Odds_Calculator_3-way'!A386,'True_Odds_Calculator_3-way'!B386,'True_Odds_Calculator_3-way'!C386,'Log_working_3-way'!B$1,'Log_working_3-way'!B$2)</f>
        <v>1.0309845027959608</v>
      </c>
      <c r="F385" s="6" t="e">
        <f>IF('Log_working_3-way'!D385="","",1/'True_Odds_Calculator_3-way'!N386+1/'True_Odds_Calculator_3-way'!O386+1/'True_Odds_Calculator_3-way'!#REF!-1)</f>
        <v>#REF!</v>
      </c>
      <c r="H385" s="6">
        <f>IF('Log_working_3-way'!$D385="","",'True_Odds_Calculator_3-way'!N386/'True_Odds_Calculator_3-way'!A386-1)</f>
        <v>19.75610677648088</v>
      </c>
      <c r="I385" s="6">
        <f>IF('Log_working_3-way'!$D385="","",'True_Odds_Calculator_3-way'!O386/'True_Odds_Calculator_3-way'!B386-1)</f>
        <v>7.6808142794963263</v>
      </c>
      <c r="J385" s="6" t="e">
        <f>IF('Log_working_3-way'!$D385="","",'True_Odds_Calculator_3-way'!#REF!/'True_Odds_Calculator_3-way'!C386-1)</f>
        <v>#REF!</v>
      </c>
      <c r="K385" s="6">
        <f>IF('Log_working_3-way'!$D385="","",1/'True_Odds_Calculator_3-way'!A386+1/'True_Odds_Calculator_3-way'!B386+1/'True_Odds_Calculator_3-way'!C386-1)</f>
        <v>3.2634430838023532E-2</v>
      </c>
    </row>
    <row r="386" spans="4:11" x14ac:dyDescent="0.25">
      <c r="D386">
        <f>solve_for_c('True_Odds_Calculator_3-way'!A387,'True_Odds_Calculator_3-way'!B387,'True_Odds_Calculator_3-way'!C387,'Log_working_3-way'!B$1,'Log_working_3-way'!B$2)</f>
        <v>1.0349462316335574</v>
      </c>
      <c r="F386" s="6" t="e">
        <f>IF('Log_working_3-way'!D386="","",1/'True_Odds_Calculator_3-way'!N387+1/'True_Odds_Calculator_3-way'!O387+1/'True_Odds_Calculator_3-way'!#REF!-1)</f>
        <v>#REF!</v>
      </c>
      <c r="H386" s="6">
        <f>IF('Log_working_3-way'!$D386="","",'True_Odds_Calculator_3-way'!N387/'True_Odds_Calculator_3-way'!A387-1)</f>
        <v>23.874742897827041</v>
      </c>
      <c r="I386" s="6">
        <f>IF('Log_working_3-way'!$D386="","",'True_Odds_Calculator_3-way'!O387/'True_Odds_Calculator_3-way'!B387-1)</f>
        <v>6.4075850946644808</v>
      </c>
      <c r="J386" s="6" t="e">
        <f>IF('Log_working_3-way'!$D386="","",'True_Odds_Calculator_3-way'!#REF!/'True_Odds_Calculator_3-way'!C387-1)</f>
        <v>#REF!</v>
      </c>
      <c r="K386" s="6">
        <f>IF('Log_working_3-way'!$D386="","",1/'True_Odds_Calculator_3-way'!A387+1/'True_Odds_Calculator_3-way'!B387+1/'True_Odds_Calculator_3-way'!C387-1)</f>
        <v>3.5878804854312163E-2</v>
      </c>
    </row>
    <row r="387" spans="4:11" x14ac:dyDescent="0.25">
      <c r="D387">
        <f>solve_for_c('True_Odds_Calculator_3-way'!A388,'True_Odds_Calculator_3-way'!B388,'True_Odds_Calculator_3-way'!C388,'Log_working_3-way'!B$1,'Log_working_3-way'!B$2)</f>
        <v>1.0365908541299536</v>
      </c>
      <c r="F387" s="6" t="e">
        <f>IF('Log_working_3-way'!D387="","",1/'True_Odds_Calculator_3-way'!N388+1/'True_Odds_Calculator_3-way'!O388+1/'True_Odds_Calculator_3-way'!#REF!-1)</f>
        <v>#REF!</v>
      </c>
      <c r="H387" s="6">
        <f>IF('Log_working_3-way'!$D387="","",'True_Odds_Calculator_3-way'!N388/'True_Odds_Calculator_3-way'!A388-1)</f>
        <v>12.496030119828045</v>
      </c>
      <c r="I387" s="6">
        <f>IF('Log_working_3-way'!$D387="","",'True_Odds_Calculator_3-way'!O388/'True_Odds_Calculator_3-way'!B388-1)</f>
        <v>7.7287568153253527</v>
      </c>
      <c r="J387" s="6" t="e">
        <f>IF('Log_working_3-way'!$D387="","",'True_Odds_Calculator_3-way'!#REF!/'True_Odds_Calculator_3-way'!C388-1)</f>
        <v>#REF!</v>
      </c>
      <c r="K387" s="6">
        <f>IF('Log_working_3-way'!$D387="","",1/'True_Odds_Calculator_3-way'!A388+1/'True_Odds_Calculator_3-way'!B388+1/'True_Odds_Calculator_3-way'!C388-1)</f>
        <v>3.9373018119464476E-2</v>
      </c>
    </row>
    <row r="388" spans="4:11" x14ac:dyDescent="0.25">
      <c r="D388">
        <f>solve_for_c('True_Odds_Calculator_3-way'!A389,'True_Odds_Calculator_3-way'!B389,'True_Odds_Calculator_3-way'!C389,'Log_working_3-way'!B$1,'Log_working_3-way'!B$2)</f>
        <v>1.0371338335681826</v>
      </c>
      <c r="F388" s="6" t="e">
        <f>IF('Log_working_3-way'!D388="","",1/'True_Odds_Calculator_3-way'!N389+1/'True_Odds_Calculator_3-way'!O389+1/'True_Odds_Calculator_3-way'!#REF!-1)</f>
        <v>#REF!</v>
      </c>
      <c r="H388" s="6">
        <f>IF('Log_working_3-way'!$D388="","",'True_Odds_Calculator_3-way'!N389/'True_Odds_Calculator_3-way'!A389-1)</f>
        <v>9.6150297379740284</v>
      </c>
      <c r="I388" s="6">
        <f>IF('Log_working_3-way'!$D388="","",'True_Odds_Calculator_3-way'!O389/'True_Odds_Calculator_3-way'!B389-1)</f>
        <v>7.6210720112785069</v>
      </c>
      <c r="J388" s="6" t="e">
        <f>IF('Log_working_3-way'!$D388="","",'True_Odds_Calculator_3-way'!#REF!/'True_Odds_Calculator_3-way'!C389-1)</f>
        <v>#REF!</v>
      </c>
      <c r="K388" s="6">
        <f>IF('Log_working_3-way'!$D388="","",1/'True_Odds_Calculator_3-way'!A389+1/'True_Odds_Calculator_3-way'!B389+1/'True_Odds_Calculator_3-way'!C389-1)</f>
        <v>3.9790376532175431E-2</v>
      </c>
    </row>
    <row r="389" spans="4:11" x14ac:dyDescent="0.25">
      <c r="D389">
        <f>solve_for_c('True_Odds_Calculator_3-way'!A390,'True_Odds_Calculator_3-way'!B390,'True_Odds_Calculator_3-way'!C390,'Log_working_3-way'!B$1,'Log_working_3-way'!B$2)</f>
        <v>1.0318501648591627</v>
      </c>
      <c r="F389" s="6" t="e">
        <f>IF('Log_working_3-way'!D389="","",1/'True_Odds_Calculator_3-way'!N390+1/'True_Odds_Calculator_3-way'!O390+1/'True_Odds_Calculator_3-way'!#REF!-1)</f>
        <v>#REF!</v>
      </c>
      <c r="H389" s="6">
        <f>IF('Log_working_3-way'!$D389="","",'True_Odds_Calculator_3-way'!N390/'True_Odds_Calculator_3-way'!A390-1)</f>
        <v>18.278217164310934</v>
      </c>
      <c r="I389" s="6">
        <f>IF('Log_working_3-way'!$D389="","",'True_Odds_Calculator_3-way'!O390/'True_Odds_Calculator_3-way'!B390-1)</f>
        <v>7.3676801421839571</v>
      </c>
      <c r="J389" s="6" t="e">
        <f>IF('Log_working_3-way'!$D389="","",'True_Odds_Calculator_3-way'!#REF!/'True_Odds_Calculator_3-way'!C390-1)</f>
        <v>#REF!</v>
      </c>
      <c r="K389" s="6">
        <f>IF('Log_working_3-way'!$D389="","",1/'True_Odds_Calculator_3-way'!A390+1/'True_Odds_Calculator_3-way'!B390+1/'True_Odds_Calculator_3-way'!C390-1)</f>
        <v>3.3801350452204337E-2</v>
      </c>
    </row>
    <row r="390" spans="4:11" x14ac:dyDescent="0.25">
      <c r="D390">
        <f>solve_for_c('True_Odds_Calculator_3-way'!A391,'True_Odds_Calculator_3-way'!B391,'True_Odds_Calculator_3-way'!C391,'Log_working_3-way'!B$1,'Log_working_3-way'!B$2)</f>
        <v>1.038079081476758</v>
      </c>
      <c r="F390" s="6" t="e">
        <f>IF('Log_working_3-way'!D390="","",1/'True_Odds_Calculator_3-way'!N391+1/'True_Odds_Calculator_3-way'!O391+1/'True_Odds_Calculator_3-way'!#REF!-1)</f>
        <v>#REF!</v>
      </c>
      <c r="H390" s="6">
        <f>IF('Log_working_3-way'!$D390="","",'True_Odds_Calculator_3-way'!N391/'True_Odds_Calculator_3-way'!A391-1)</f>
        <v>13.660715228434334</v>
      </c>
      <c r="I390" s="6">
        <f>IF('Log_working_3-way'!$D390="","",'True_Odds_Calculator_3-way'!O391/'True_Odds_Calculator_3-way'!B391-1)</f>
        <v>6.8883148185209686</v>
      </c>
      <c r="J390" s="6" t="e">
        <f>IF('Log_working_3-way'!$D390="","",'True_Odds_Calculator_3-way'!#REF!/'True_Odds_Calculator_3-way'!C391-1)</f>
        <v>#REF!</v>
      </c>
      <c r="K390" s="6">
        <f>IF('Log_working_3-way'!$D390="","",1/'True_Odds_Calculator_3-way'!A391+1/'True_Odds_Calculator_3-way'!B391+1/'True_Odds_Calculator_3-way'!C391-1)</f>
        <v>4.079431492576191E-2</v>
      </c>
    </row>
    <row r="391" spans="4:11" x14ac:dyDescent="0.25">
      <c r="D391">
        <f>solve_for_c('True_Odds_Calculator_3-way'!A392,'True_Odds_Calculator_3-way'!B392,'True_Odds_Calculator_3-way'!C392,'Log_working_3-way'!B$1,'Log_working_3-way'!B$2)</f>
        <v>1.0395198904222334</v>
      </c>
      <c r="F391" s="6" t="e">
        <f>IF('Log_working_3-way'!D391="","",1/'True_Odds_Calculator_3-way'!N392+1/'True_Odds_Calculator_3-way'!O392+1/'True_Odds_Calculator_3-way'!#REF!-1)</f>
        <v>#REF!</v>
      </c>
      <c r="H391" s="6">
        <f>IF('Log_working_3-way'!$D391="","",'True_Odds_Calculator_3-way'!N392/'True_Odds_Calculator_3-way'!A392-1)</f>
        <v>29.04512474761043</v>
      </c>
      <c r="I391" s="6">
        <f>IF('Log_working_3-way'!$D391="","",'True_Odds_Calculator_3-way'!O392/'True_Odds_Calculator_3-way'!B392-1)</f>
        <v>6.5534201291354668</v>
      </c>
      <c r="J391" s="6" t="e">
        <f>IF('Log_working_3-way'!$D391="","",'True_Odds_Calculator_3-way'!#REF!/'True_Odds_Calculator_3-way'!C392-1)</f>
        <v>#REF!</v>
      </c>
      <c r="K391" s="6">
        <f>IF('Log_working_3-way'!$D391="","",1/'True_Odds_Calculator_3-way'!A392+1/'True_Odds_Calculator_3-way'!B392+1/'True_Odds_Calculator_3-way'!C392-1)</f>
        <v>3.8771262695022068E-2</v>
      </c>
    </row>
    <row r="392" spans="4:11" x14ac:dyDescent="0.25">
      <c r="D392">
        <f>solve_for_c('True_Odds_Calculator_3-way'!A393,'True_Odds_Calculator_3-way'!B393,'True_Odds_Calculator_3-way'!C393,'Log_working_3-way'!B$1,'Log_working_3-way'!B$2)</f>
        <v>1.0362913248330459</v>
      </c>
      <c r="F392" s="6" t="e">
        <f>IF('Log_working_3-way'!D392="","",1/'True_Odds_Calculator_3-way'!N393+1/'True_Odds_Calculator_3-way'!O393+1/'True_Odds_Calculator_3-way'!#REF!-1)</f>
        <v>#REF!</v>
      </c>
      <c r="H392" s="6">
        <f>IF('Log_working_3-way'!$D392="","",'True_Odds_Calculator_3-way'!N393/'True_Odds_Calculator_3-way'!A393-1)</f>
        <v>30.178667495418644</v>
      </c>
      <c r="I392" s="6">
        <f>IF('Log_working_3-way'!$D392="","",'True_Odds_Calculator_3-way'!O393/'True_Odds_Calculator_3-way'!B393-1)</f>
        <v>5.68829919901723</v>
      </c>
      <c r="J392" s="6" t="e">
        <f>IF('Log_working_3-way'!$D392="","",'True_Odds_Calculator_3-way'!#REF!/'True_Odds_Calculator_3-way'!C393-1)</f>
        <v>#REF!</v>
      </c>
      <c r="K392" s="6">
        <f>IF('Log_working_3-way'!$D392="","",1/'True_Odds_Calculator_3-way'!A393+1/'True_Odds_Calculator_3-way'!B393+1/'True_Odds_Calculator_3-way'!C393-1)</f>
        <v>3.5421345571721607E-2</v>
      </c>
    </row>
    <row r="393" spans="4:11" x14ac:dyDescent="0.25">
      <c r="D393">
        <f>solve_for_c('True_Odds_Calculator_3-way'!A394,'True_Odds_Calculator_3-way'!B394,'True_Odds_Calculator_3-way'!C394,'Log_working_3-way'!B$1,'Log_working_3-way'!B$2)</f>
        <v>1.0351474212613023</v>
      </c>
      <c r="F393" s="6" t="e">
        <f>IF('Log_working_3-way'!D393="","",1/'True_Odds_Calculator_3-way'!N394+1/'True_Odds_Calculator_3-way'!O394+1/'True_Odds_Calculator_3-way'!#REF!-1)</f>
        <v>#REF!</v>
      </c>
      <c r="H393" s="6">
        <f>IF('Log_working_3-way'!$D393="","",'True_Odds_Calculator_3-way'!N394/'True_Odds_Calculator_3-way'!A394-1)</f>
        <v>24.917237344352284</v>
      </c>
      <c r="I393" s="6">
        <f>IF('Log_working_3-way'!$D393="","",'True_Odds_Calculator_3-way'!O394/'True_Odds_Calculator_3-way'!B394-1)</f>
        <v>5.7564680008942801</v>
      </c>
      <c r="J393" s="6" t="e">
        <f>IF('Log_working_3-way'!$D393="","",'True_Odds_Calculator_3-way'!#REF!/'True_Odds_Calculator_3-way'!C394-1)</f>
        <v>#REF!</v>
      </c>
      <c r="K393" s="6">
        <f>IF('Log_working_3-way'!$D393="","",1/'True_Odds_Calculator_3-way'!A394+1/'True_Odds_Calculator_3-way'!B394+1/'True_Odds_Calculator_3-way'!C394-1)</f>
        <v>3.584953653819678E-2</v>
      </c>
    </row>
    <row r="394" spans="4:11" x14ac:dyDescent="0.25">
      <c r="D394">
        <f>solve_for_c('True_Odds_Calculator_3-way'!A395,'True_Odds_Calculator_3-way'!B395,'True_Odds_Calculator_3-way'!C395,'Log_working_3-way'!B$1,'Log_working_3-way'!B$2)</f>
        <v>1.0378176982760514</v>
      </c>
      <c r="F394" s="6" t="e">
        <f>IF('Log_working_3-way'!D394="","",1/'True_Odds_Calculator_3-way'!N395+1/'True_Odds_Calculator_3-way'!O395+1/'True_Odds_Calculator_3-way'!#REF!-1)</f>
        <v>#REF!</v>
      </c>
      <c r="H394" s="6">
        <f>IF('Log_working_3-way'!$D394="","",'True_Odds_Calculator_3-way'!N395/'True_Odds_Calculator_3-way'!A395-1)</f>
        <v>18.687820662704073</v>
      </c>
      <c r="I394" s="6">
        <f>IF('Log_working_3-way'!$D394="","",'True_Odds_Calculator_3-way'!O395/'True_Odds_Calculator_3-way'!B395-1)</f>
        <v>7.0787468934016324</v>
      </c>
      <c r="J394" s="6" t="e">
        <f>IF('Log_working_3-way'!$D394="","",'True_Odds_Calculator_3-way'!#REF!/'True_Odds_Calculator_3-way'!C395-1)</f>
        <v>#REF!</v>
      </c>
      <c r="K394" s="6">
        <f>IF('Log_working_3-way'!$D394="","",1/'True_Odds_Calculator_3-way'!A395+1/'True_Odds_Calculator_3-way'!B395+1/'True_Odds_Calculator_3-way'!C395-1)</f>
        <v>3.9962807865621119E-2</v>
      </c>
    </row>
    <row r="395" spans="4:11" x14ac:dyDescent="0.25">
      <c r="D395">
        <f>solve_for_c('True_Odds_Calculator_3-way'!A396,'True_Odds_Calculator_3-way'!B396,'True_Odds_Calculator_3-way'!C396,'Log_working_3-way'!B$1,'Log_working_3-way'!B$2)</f>
        <v>1.0328172208658</v>
      </c>
      <c r="F395" s="6" t="e">
        <f>IF('Log_working_3-way'!D395="","",1/'True_Odds_Calculator_3-way'!N396+1/'True_Odds_Calculator_3-way'!O396+1/'True_Odds_Calculator_3-way'!#REF!-1)</f>
        <v>#REF!</v>
      </c>
      <c r="H395" s="6">
        <f>IF('Log_working_3-way'!$D395="","",'True_Odds_Calculator_3-way'!N396/'True_Odds_Calculator_3-way'!A396-1)</f>
        <v>18.787355689876836</v>
      </c>
      <c r="I395" s="6">
        <f>IF('Log_working_3-way'!$D395="","",'True_Odds_Calculator_3-way'!O396/'True_Odds_Calculator_3-way'!B396-1)</f>
        <v>7.2145554934531901</v>
      </c>
      <c r="J395" s="6" t="e">
        <f>IF('Log_working_3-way'!$D395="","",'True_Odds_Calculator_3-way'!#REF!/'True_Odds_Calculator_3-way'!C396-1)</f>
        <v>#REF!</v>
      </c>
      <c r="K395" s="6">
        <f>IF('Log_working_3-way'!$D395="","",1/'True_Odds_Calculator_3-way'!A396+1/'True_Odds_Calculator_3-way'!B396+1/'True_Odds_Calculator_3-way'!C396-1)</f>
        <v>3.4731551705783348E-2</v>
      </c>
    </row>
    <row r="396" spans="4:11" x14ac:dyDescent="0.25">
      <c r="D396">
        <f>solve_for_c('True_Odds_Calculator_3-way'!A397,'True_Odds_Calculator_3-way'!B397,'True_Odds_Calculator_3-way'!C397,'Log_working_3-way'!B$1,'Log_working_3-way'!B$2)</f>
        <v>1.0367762798000715</v>
      </c>
      <c r="F396" s="6" t="e">
        <f>IF('Log_working_3-way'!D396="","",1/'True_Odds_Calculator_3-way'!N397+1/'True_Odds_Calculator_3-way'!O397+1/'True_Odds_Calculator_3-way'!#REF!-1)</f>
        <v>#REF!</v>
      </c>
      <c r="H396" s="6">
        <f>IF('Log_working_3-way'!$D396="","",'True_Odds_Calculator_3-way'!N397/'True_Odds_Calculator_3-way'!A397-1)</f>
        <v>18.531017949972512</v>
      </c>
      <c r="I396" s="6">
        <f>IF('Log_working_3-way'!$D396="","",'True_Odds_Calculator_3-way'!O397/'True_Odds_Calculator_3-way'!B397-1)</f>
        <v>8.0572348286202491</v>
      </c>
      <c r="J396" s="6" t="e">
        <f>IF('Log_working_3-way'!$D396="","",'True_Odds_Calculator_3-way'!#REF!/'True_Odds_Calculator_3-way'!C397-1)</f>
        <v>#REF!</v>
      </c>
      <c r="K396" s="6">
        <f>IF('Log_working_3-way'!$D396="","",1/'True_Odds_Calculator_3-way'!A397+1/'True_Odds_Calculator_3-way'!B397+1/'True_Odds_Calculator_3-way'!C397-1)</f>
        <v>3.8889057553189499E-2</v>
      </c>
    </row>
    <row r="397" spans="4:11" x14ac:dyDescent="0.25">
      <c r="D397">
        <f>solve_for_c('True_Odds_Calculator_3-way'!A398,'True_Odds_Calculator_3-way'!B398,'True_Odds_Calculator_3-way'!C398,'Log_working_3-way'!B$1,'Log_working_3-way'!B$2)</f>
        <v>1.0362881282289191</v>
      </c>
      <c r="F397" s="6" t="e">
        <f>IF('Log_working_3-way'!D397="","",1/'True_Odds_Calculator_3-way'!N398+1/'True_Odds_Calculator_3-way'!O398+1/'True_Odds_Calculator_3-way'!#REF!-1)</f>
        <v>#REF!</v>
      </c>
      <c r="H397" s="6">
        <f>IF('Log_working_3-way'!$D397="","",'True_Odds_Calculator_3-way'!N398/'True_Odds_Calculator_3-way'!A398-1)</f>
        <v>15.035742021014158</v>
      </c>
      <c r="I397" s="6">
        <f>IF('Log_working_3-way'!$D397="","",'True_Odds_Calculator_3-way'!O398/'True_Odds_Calculator_3-way'!B398-1)</f>
        <v>7.8926138414406264</v>
      </c>
      <c r="J397" s="6" t="e">
        <f>IF('Log_working_3-way'!$D397="","",'True_Odds_Calculator_3-way'!#REF!/'True_Odds_Calculator_3-way'!C398-1)</f>
        <v>#REF!</v>
      </c>
      <c r="K397" s="6">
        <f>IF('Log_working_3-way'!$D397="","",1/'True_Odds_Calculator_3-way'!A398+1/'True_Odds_Calculator_3-way'!B398+1/'True_Odds_Calculator_3-way'!C398-1)</f>
        <v>3.8912018708192386E-2</v>
      </c>
    </row>
    <row r="398" spans="4:11" x14ac:dyDescent="0.25">
      <c r="D398">
        <f>solve_for_c('True_Odds_Calculator_3-way'!A399,'True_Odds_Calculator_3-way'!B399,'True_Odds_Calculator_3-way'!C399,'Log_working_3-way'!B$1,'Log_working_3-way'!B$2)</f>
        <v>1.0405290066970849</v>
      </c>
      <c r="F398" s="6" t="e">
        <f>IF('Log_working_3-way'!D398="","",1/'True_Odds_Calculator_3-way'!N399+1/'True_Odds_Calculator_3-way'!O399+1/'True_Odds_Calculator_3-way'!#REF!-1)</f>
        <v>#REF!</v>
      </c>
      <c r="H398" s="6">
        <f>IF('Log_working_3-way'!$D398="","",'True_Odds_Calculator_3-way'!N399/'True_Odds_Calculator_3-way'!A399-1)</f>
        <v>26.183387722961566</v>
      </c>
      <c r="I398" s="6">
        <f>IF('Log_working_3-way'!$D398="","",'True_Odds_Calculator_3-way'!O399/'True_Odds_Calculator_3-way'!B399-1)</f>
        <v>6.2513106484750738</v>
      </c>
      <c r="J398" s="6" t="e">
        <f>IF('Log_working_3-way'!$D398="","",'True_Odds_Calculator_3-way'!#REF!/'True_Odds_Calculator_3-way'!C399-1)</f>
        <v>#REF!</v>
      </c>
      <c r="K398" s="6">
        <f>IF('Log_working_3-way'!$D398="","",1/'True_Odds_Calculator_3-way'!A399+1/'True_Odds_Calculator_3-way'!B399+1/'True_Odds_Calculator_3-way'!C399-1)</f>
        <v>4.0832205813021938E-2</v>
      </c>
    </row>
    <row r="399" spans="4:11" x14ac:dyDescent="0.25">
      <c r="D399">
        <f>solve_for_c('True_Odds_Calculator_3-way'!A400,'True_Odds_Calculator_3-way'!B400,'True_Odds_Calculator_3-way'!C400,'Log_working_3-way'!B$1,'Log_working_3-way'!B$2)</f>
        <v>1.0362648359945619</v>
      </c>
      <c r="F399" s="6" t="e">
        <f>IF('Log_working_3-way'!D399="","",1/'True_Odds_Calculator_3-way'!N400+1/'True_Odds_Calculator_3-way'!O400+1/'True_Odds_Calculator_3-way'!#REF!-1)</f>
        <v>#REF!</v>
      </c>
      <c r="H399" s="6">
        <f>IF('Log_working_3-way'!$D399="","",'True_Odds_Calculator_3-way'!N400/'True_Odds_Calculator_3-way'!A400-1)</f>
        <v>15.712680422357842</v>
      </c>
      <c r="I399" s="6">
        <f>IF('Log_working_3-way'!$D399="","",'True_Odds_Calculator_3-way'!O400/'True_Odds_Calculator_3-way'!B400-1)</f>
        <v>7.5778604796418954</v>
      </c>
      <c r="J399" s="6" t="e">
        <f>IF('Log_working_3-way'!$D399="","",'True_Odds_Calculator_3-way'!#REF!/'True_Odds_Calculator_3-way'!C400-1)</f>
        <v>#REF!</v>
      </c>
      <c r="K399" s="6">
        <f>IF('Log_working_3-way'!$D399="","",1/'True_Odds_Calculator_3-way'!A400+1/'True_Odds_Calculator_3-way'!B400+1/'True_Odds_Calculator_3-way'!C400-1)</f>
        <v>3.8798724822489472E-2</v>
      </c>
    </row>
    <row r="400" spans="4:11" x14ac:dyDescent="0.25">
      <c r="D400">
        <f>solve_for_c('True_Odds_Calculator_3-way'!A401,'True_Odds_Calculator_3-way'!B401,'True_Odds_Calculator_3-way'!C401,'Log_working_3-way'!B$1,'Log_working_3-way'!B$2)</f>
        <v>1.0369659766475912</v>
      </c>
      <c r="F400" s="6" t="e">
        <f>IF('Log_working_3-way'!D400="","",1/'True_Odds_Calculator_3-way'!N401+1/'True_Odds_Calculator_3-way'!O401+1/'True_Odds_Calculator_3-way'!#REF!-1)</f>
        <v>#REF!</v>
      </c>
      <c r="H400" s="6">
        <f>IF('Log_working_3-way'!$D400="","",'True_Odds_Calculator_3-way'!N401/'True_Odds_Calculator_3-way'!A401-1)</f>
        <v>16.570416131998392</v>
      </c>
      <c r="I400" s="6">
        <f>IF('Log_working_3-way'!$D400="","",'True_Odds_Calculator_3-way'!O401/'True_Odds_Calculator_3-way'!B401-1)</f>
        <v>7.1775935683576044</v>
      </c>
      <c r="J400" s="6" t="e">
        <f>IF('Log_working_3-way'!$D400="","",'True_Odds_Calculator_3-way'!#REF!/'True_Odds_Calculator_3-way'!C401-1)</f>
        <v>#REF!</v>
      </c>
      <c r="K400" s="6">
        <f>IF('Log_working_3-way'!$D400="","",1/'True_Odds_Calculator_3-way'!A401+1/'True_Odds_Calculator_3-way'!B401+1/'True_Odds_Calculator_3-way'!C401-1)</f>
        <v>3.9408437367621119E-2</v>
      </c>
    </row>
    <row r="401" spans="4:11" x14ac:dyDescent="0.25">
      <c r="D401">
        <f>solve_for_c('True_Odds_Calculator_3-way'!A402,'True_Odds_Calculator_3-way'!B402,'True_Odds_Calculator_3-way'!C402,'Log_working_3-way'!B$1,'Log_working_3-way'!B$2)</f>
        <v>1.0334839760446497</v>
      </c>
      <c r="F401" s="6" t="e">
        <f>IF('Log_working_3-way'!D401="","",1/'True_Odds_Calculator_3-way'!N402+1/'True_Odds_Calculator_3-way'!O402+1/'True_Odds_Calculator_3-way'!#REF!-1)</f>
        <v>#REF!</v>
      </c>
      <c r="H401" s="6">
        <f>IF('Log_working_3-way'!$D401="","",'True_Odds_Calculator_3-way'!N402/'True_Odds_Calculator_3-way'!A402-1)</f>
        <v>25.509327440016573</v>
      </c>
      <c r="I401" s="6">
        <f>IF('Log_working_3-way'!$D401="","",'True_Odds_Calculator_3-way'!O402/'True_Odds_Calculator_3-way'!B402-1)</f>
        <v>5.5927695624023919</v>
      </c>
      <c r="J401" s="6" t="e">
        <f>IF('Log_working_3-way'!$D401="","",'True_Odds_Calculator_3-way'!#REF!/'True_Odds_Calculator_3-way'!C402-1)</f>
        <v>#REF!</v>
      </c>
      <c r="K401" s="6">
        <f>IF('Log_working_3-way'!$D401="","",1/'True_Odds_Calculator_3-way'!A402+1/'True_Odds_Calculator_3-way'!B402+1/'True_Odds_Calculator_3-way'!C402-1)</f>
        <v>3.4033373771700237E-2</v>
      </c>
    </row>
    <row r="402" spans="4:11" x14ac:dyDescent="0.25">
      <c r="D402">
        <f>solve_for_c('True_Odds_Calculator_3-way'!A403,'True_Odds_Calculator_3-way'!B403,'True_Odds_Calculator_3-way'!C403,'Log_working_3-way'!B$1,'Log_working_3-way'!B$2)</f>
        <v>1.0385154736240745</v>
      </c>
      <c r="F402" s="6" t="e">
        <f>IF('Log_working_3-way'!D402="","",1/'True_Odds_Calculator_3-way'!N403+1/'True_Odds_Calculator_3-way'!O403+1/'True_Odds_Calculator_3-way'!#REF!-1)</f>
        <v>#REF!</v>
      </c>
      <c r="H402" s="6">
        <f>IF('Log_working_3-way'!$D402="","",'True_Odds_Calculator_3-way'!N403/'True_Odds_Calculator_3-way'!A403-1)</f>
        <v>20.387567058675458</v>
      </c>
      <c r="I402" s="6">
        <f>IF('Log_working_3-way'!$D402="","",'True_Odds_Calculator_3-way'!O403/'True_Odds_Calculator_3-way'!B403-1)</f>
        <v>7.5144098452124961</v>
      </c>
      <c r="J402" s="6" t="e">
        <f>IF('Log_working_3-way'!$D402="","",'True_Odds_Calculator_3-way'!#REF!/'True_Odds_Calculator_3-way'!C403-1)</f>
        <v>#REF!</v>
      </c>
      <c r="K402" s="6">
        <f>IF('Log_working_3-way'!$D402="","",1/'True_Odds_Calculator_3-way'!A403+1/'True_Odds_Calculator_3-way'!B403+1/'True_Odds_Calculator_3-way'!C403-1)</f>
        <v>4.031987085369515E-2</v>
      </c>
    </row>
    <row r="403" spans="4:11" x14ac:dyDescent="0.25">
      <c r="D403">
        <f>solve_for_c('True_Odds_Calculator_3-way'!A404,'True_Odds_Calculator_3-way'!B404,'True_Odds_Calculator_3-way'!C404,'Log_working_3-way'!B$1,'Log_working_3-way'!B$2)</f>
        <v>1.031214766184557</v>
      </c>
      <c r="F403" s="6" t="e">
        <f>IF('Log_working_3-way'!D403="","",1/'True_Odds_Calculator_3-way'!N404+1/'True_Odds_Calculator_3-way'!O404+1/'True_Odds_Calculator_3-way'!#REF!-1)</f>
        <v>#REF!</v>
      </c>
      <c r="H403" s="6">
        <f>IF('Log_working_3-way'!$D403="","",'True_Odds_Calculator_3-way'!N404/'True_Odds_Calculator_3-way'!A404-1)</f>
        <v>12.986046046243322</v>
      </c>
      <c r="I403" s="6">
        <f>IF('Log_working_3-way'!$D403="","",'True_Odds_Calculator_3-way'!O404/'True_Odds_Calculator_3-way'!B404-1)</f>
        <v>8.2154475210772393</v>
      </c>
      <c r="J403" s="6" t="e">
        <f>IF('Log_working_3-way'!$D403="","",'True_Odds_Calculator_3-way'!#REF!/'True_Odds_Calculator_3-way'!C404-1)</f>
        <v>#REF!</v>
      </c>
      <c r="K403" s="6">
        <f>IF('Log_working_3-way'!$D403="","",1/'True_Odds_Calculator_3-way'!A404+1/'True_Odds_Calculator_3-way'!B404+1/'True_Odds_Calculator_3-way'!C404-1)</f>
        <v>3.3697698397667786E-2</v>
      </c>
    </row>
    <row r="404" spans="4:11" x14ac:dyDescent="0.25">
      <c r="D404">
        <f>solve_for_c('True_Odds_Calculator_3-way'!A405,'True_Odds_Calculator_3-way'!B405,'True_Odds_Calculator_3-way'!C405,'Log_working_3-way'!B$1,'Log_working_3-way'!B$2)</f>
        <v>1.030814087446748</v>
      </c>
      <c r="F404" s="6" t="e">
        <f>IF('Log_working_3-way'!D404="","",1/'True_Odds_Calculator_3-way'!N405+1/'True_Odds_Calculator_3-way'!O405+1/'True_Odds_Calculator_3-way'!#REF!-1)</f>
        <v>#REF!</v>
      </c>
      <c r="H404" s="6">
        <f>IF('Log_working_3-way'!$D404="","",'True_Odds_Calculator_3-way'!N405/'True_Odds_Calculator_3-way'!A405-1)</f>
        <v>13.768837275080202</v>
      </c>
      <c r="I404" s="6">
        <f>IF('Log_working_3-way'!$D404="","",'True_Odds_Calculator_3-way'!O405/'True_Odds_Calculator_3-way'!B405-1)</f>
        <v>7.3727553603776492</v>
      </c>
      <c r="J404" s="6" t="e">
        <f>IF('Log_working_3-way'!$D404="","",'True_Odds_Calculator_3-way'!#REF!/'True_Odds_Calculator_3-way'!C405-1)</f>
        <v>#REF!</v>
      </c>
      <c r="K404" s="6">
        <f>IF('Log_working_3-way'!$D404="","",1/'True_Odds_Calculator_3-way'!A405+1/'True_Odds_Calculator_3-way'!B405+1/'True_Odds_Calculator_3-way'!C405-1)</f>
        <v>3.3174702807952539E-2</v>
      </c>
    </row>
    <row r="405" spans="4:11" x14ac:dyDescent="0.25">
      <c r="D405">
        <f>solve_for_c('True_Odds_Calculator_3-way'!A406,'True_Odds_Calculator_3-way'!B406,'True_Odds_Calculator_3-way'!C406,'Log_working_3-way'!B$1,'Log_working_3-way'!B$2)</f>
        <v>1.0373834283198677</v>
      </c>
      <c r="F405" s="6" t="e">
        <f>IF('Log_working_3-way'!D405="","",1/'True_Odds_Calculator_3-way'!N406+1/'True_Odds_Calculator_3-way'!O406+1/'True_Odds_Calculator_3-way'!#REF!-1)</f>
        <v>#REF!</v>
      </c>
      <c r="H405" s="6">
        <f>IF('Log_working_3-way'!$D405="","",'True_Odds_Calculator_3-way'!N406/'True_Odds_Calculator_3-way'!A406-1)</f>
        <v>19.622355346360482</v>
      </c>
      <c r="I405" s="6">
        <f>IF('Log_working_3-way'!$D405="","",'True_Odds_Calculator_3-way'!O406/'True_Odds_Calculator_3-way'!B406-1)</f>
        <v>6.9907366645333369</v>
      </c>
      <c r="J405" s="6" t="e">
        <f>IF('Log_working_3-way'!$D405="","",'True_Odds_Calculator_3-way'!#REF!/'True_Odds_Calculator_3-way'!C406-1)</f>
        <v>#REF!</v>
      </c>
      <c r="K405" s="6">
        <f>IF('Log_working_3-way'!$D405="","",1/'True_Odds_Calculator_3-way'!A406+1/'True_Odds_Calculator_3-way'!B406+1/'True_Odds_Calculator_3-way'!C406-1)</f>
        <v>3.933183904365456E-2</v>
      </c>
    </row>
    <row r="406" spans="4:11" x14ac:dyDescent="0.25">
      <c r="D406">
        <f>solve_for_c('True_Odds_Calculator_3-way'!A407,'True_Odds_Calculator_3-way'!B407,'True_Odds_Calculator_3-way'!C407,'Log_working_3-way'!B$1,'Log_working_3-way'!B$2)</f>
        <v>1.0254166565212304</v>
      </c>
      <c r="F406" s="6" t="e">
        <f>IF('Log_working_3-way'!D406="","",1/'True_Odds_Calculator_3-way'!N407+1/'True_Odds_Calculator_3-way'!O407+1/'True_Odds_Calculator_3-way'!#REF!-1)</f>
        <v>#REF!</v>
      </c>
      <c r="H406" s="6">
        <f>IF('Log_working_3-way'!$D406="","",'True_Odds_Calculator_3-way'!N407/'True_Odds_Calculator_3-way'!A407-1)</f>
        <v>18.232972674320223</v>
      </c>
      <c r="I406" s="6">
        <f>IF('Log_working_3-way'!$D406="","",'True_Odds_Calculator_3-way'!O407/'True_Odds_Calculator_3-way'!B407-1)</f>
        <v>7.6760458154373907</v>
      </c>
      <c r="J406" s="6" t="e">
        <f>IF('Log_working_3-way'!$D406="","",'True_Odds_Calculator_3-way'!#REF!/'True_Odds_Calculator_3-way'!C407-1)</f>
        <v>#REF!</v>
      </c>
      <c r="K406" s="6">
        <f>IF('Log_working_3-way'!$D406="","",1/'True_Odds_Calculator_3-way'!A407+1/'True_Odds_Calculator_3-way'!B407+1/'True_Odds_Calculator_3-way'!C407-1)</f>
        <v>2.7042816221920729E-2</v>
      </c>
    </row>
    <row r="407" spans="4:11" x14ac:dyDescent="0.25">
      <c r="D407">
        <f>solve_for_c('True_Odds_Calculator_3-way'!A408,'True_Odds_Calculator_3-way'!B408,'True_Odds_Calculator_3-way'!C408,'Log_working_3-way'!B$1,'Log_working_3-way'!B$2)</f>
        <v>1.0275178374302572</v>
      </c>
      <c r="F407" s="6" t="e">
        <f>IF('Log_working_3-way'!D407="","",1/'True_Odds_Calculator_3-way'!N408+1/'True_Odds_Calculator_3-way'!O408+1/'True_Odds_Calculator_3-way'!#REF!-1)</f>
        <v>#REF!</v>
      </c>
      <c r="H407" s="6">
        <f>IF('Log_working_3-way'!$D407="","",'True_Odds_Calculator_3-way'!N408/'True_Odds_Calculator_3-way'!A408-1)</f>
        <v>19.260667090023894</v>
      </c>
      <c r="I407" s="6">
        <f>IF('Log_working_3-way'!$D407="","",'True_Odds_Calculator_3-way'!O408/'True_Odds_Calculator_3-way'!B408-1)</f>
        <v>7.6586932885242653</v>
      </c>
      <c r="J407" s="6" t="e">
        <f>IF('Log_working_3-way'!$D407="","",'True_Odds_Calculator_3-way'!#REF!/'True_Odds_Calculator_3-way'!C408-1)</f>
        <v>#REF!</v>
      </c>
      <c r="K407" s="6">
        <f>IF('Log_working_3-way'!$D407="","",1/'True_Odds_Calculator_3-way'!A408+1/'True_Odds_Calculator_3-way'!B408+1/'True_Odds_Calculator_3-way'!C408-1)</f>
        <v>2.910106999250317E-2</v>
      </c>
    </row>
    <row r="408" spans="4:11" x14ac:dyDescent="0.25">
      <c r="D408">
        <f>solve_for_c('True_Odds_Calculator_3-way'!A409,'True_Odds_Calculator_3-way'!B409,'True_Odds_Calculator_3-way'!C409,'Log_working_3-way'!B$1,'Log_working_3-way'!B$2)</f>
        <v>1.0438878971676415</v>
      </c>
      <c r="F408" s="6" t="e">
        <f>IF('Log_working_3-way'!D408="","",1/'True_Odds_Calculator_3-way'!N409+1/'True_Odds_Calculator_3-way'!O409+1/'True_Odds_Calculator_3-way'!#REF!-1)</f>
        <v>#REF!</v>
      </c>
      <c r="H408" s="6">
        <f>IF('Log_working_3-way'!$D408="","",'True_Odds_Calculator_3-way'!N409/'True_Odds_Calculator_3-way'!A409-1)</f>
        <v>19.687502256351234</v>
      </c>
      <c r="I408" s="6">
        <f>IF('Log_working_3-way'!$D408="","",'True_Odds_Calculator_3-way'!O409/'True_Odds_Calculator_3-way'!B409-1)</f>
        <v>9.8410682787452028</v>
      </c>
      <c r="J408" s="6" t="e">
        <f>IF('Log_working_3-way'!$D408="","",'True_Odds_Calculator_3-way'!#REF!/'True_Odds_Calculator_3-way'!C409-1)</f>
        <v>#REF!</v>
      </c>
      <c r="K408" s="6">
        <f>IF('Log_working_3-way'!$D408="","",1/'True_Odds_Calculator_3-way'!A409+1/'True_Odds_Calculator_3-way'!B409+1/'True_Odds_Calculator_3-way'!C409-1)</f>
        <v>4.571905479449434E-2</v>
      </c>
    </row>
    <row r="409" spans="4:11" x14ac:dyDescent="0.25">
      <c r="D409">
        <f>solve_for_c('True_Odds_Calculator_3-way'!A410,'True_Odds_Calculator_3-way'!B410,'True_Odds_Calculator_3-way'!C410,'Log_working_3-way'!B$1,'Log_working_3-way'!B$2)</f>
        <v>1.0379482749382003</v>
      </c>
      <c r="F409" s="6" t="e">
        <f>IF('Log_working_3-way'!D409="","",1/'True_Odds_Calculator_3-way'!N410+1/'True_Odds_Calculator_3-way'!O410+1/'True_Odds_Calculator_3-way'!#REF!-1)</f>
        <v>#REF!</v>
      </c>
      <c r="H409" s="6">
        <f>IF('Log_working_3-way'!$D409="","",'True_Odds_Calculator_3-way'!N410/'True_Odds_Calculator_3-way'!A410-1)</f>
        <v>21.023893555943342</v>
      </c>
      <c r="I409" s="6">
        <f>IF('Log_working_3-way'!$D409="","",'True_Odds_Calculator_3-way'!O410/'True_Odds_Calculator_3-way'!B410-1)</f>
        <v>8.4537759496974374</v>
      </c>
      <c r="J409" s="6" t="e">
        <f>IF('Log_working_3-way'!$D409="","",'True_Odds_Calculator_3-way'!#REF!/'True_Odds_Calculator_3-way'!C410-1)</f>
        <v>#REF!</v>
      </c>
      <c r="K409" s="6">
        <f>IF('Log_working_3-way'!$D409="","",1/'True_Odds_Calculator_3-way'!A410+1/'True_Odds_Calculator_3-way'!B410+1/'True_Odds_Calculator_3-way'!C410-1)</f>
        <v>3.9473275821230169E-2</v>
      </c>
    </row>
    <row r="410" spans="4:11" x14ac:dyDescent="0.25">
      <c r="D410">
        <f>solve_for_c('True_Odds_Calculator_3-way'!A411,'True_Odds_Calculator_3-way'!B411,'True_Odds_Calculator_3-way'!C411,'Log_working_3-way'!B$1,'Log_working_3-way'!B$2)</f>
        <v>1.0361191645843955</v>
      </c>
      <c r="F410" s="6" t="e">
        <f>IF('Log_working_3-way'!D410="","",1/'True_Odds_Calculator_3-way'!N411+1/'True_Odds_Calculator_3-way'!O411+1/'True_Odds_Calculator_3-way'!#REF!-1)</f>
        <v>#REF!</v>
      </c>
      <c r="H410" s="6">
        <f>IF('Log_working_3-way'!$D410="","",'True_Odds_Calculator_3-way'!N411/'True_Odds_Calculator_3-way'!A411-1)</f>
        <v>17.20410863847421</v>
      </c>
      <c r="I410" s="6">
        <f>IF('Log_working_3-way'!$D410="","",'True_Odds_Calculator_3-way'!O411/'True_Odds_Calculator_3-way'!B411-1)</f>
        <v>8.583112051819457</v>
      </c>
      <c r="J410" s="6" t="e">
        <f>IF('Log_working_3-way'!$D410="","",'True_Odds_Calculator_3-way'!#REF!/'True_Odds_Calculator_3-way'!C411-1)</f>
        <v>#REF!</v>
      </c>
      <c r="K410" s="6">
        <f>IF('Log_working_3-way'!$D410="","",1/'True_Odds_Calculator_3-way'!A411+1/'True_Odds_Calculator_3-way'!B411+1/'True_Odds_Calculator_3-way'!C411-1)</f>
        <v>3.8424459985209269E-2</v>
      </c>
    </row>
    <row r="411" spans="4:11" x14ac:dyDescent="0.25">
      <c r="D411">
        <f>solve_for_c('True_Odds_Calculator_3-way'!A412,'True_Odds_Calculator_3-way'!B412,'True_Odds_Calculator_3-way'!C412,'Log_working_3-way'!B$1,'Log_working_3-way'!B$2)</f>
        <v>1.0351385190639266</v>
      </c>
      <c r="F411" s="6" t="e">
        <f>IF('Log_working_3-way'!D411="","",1/'True_Odds_Calculator_3-way'!N412+1/'True_Odds_Calculator_3-way'!O412+1/'True_Odds_Calculator_3-way'!#REF!-1)</f>
        <v>#REF!</v>
      </c>
      <c r="H411" s="6">
        <f>IF('Log_working_3-way'!$D411="","",'True_Odds_Calculator_3-way'!N412/'True_Odds_Calculator_3-way'!A412-1)</f>
        <v>13.143820731323652</v>
      </c>
      <c r="I411" s="6">
        <f>IF('Log_working_3-way'!$D411="","",'True_Odds_Calculator_3-way'!O412/'True_Odds_Calculator_3-way'!B412-1)</f>
        <v>9.5641332840500244</v>
      </c>
      <c r="J411" s="6" t="e">
        <f>IF('Log_working_3-way'!$D411="","",'True_Odds_Calculator_3-way'!#REF!/'True_Odds_Calculator_3-way'!C412-1)</f>
        <v>#REF!</v>
      </c>
      <c r="K411" s="6">
        <f>IF('Log_working_3-way'!$D411="","",1/'True_Odds_Calculator_3-way'!A412+1/'True_Odds_Calculator_3-way'!B412+1/'True_Odds_Calculator_3-way'!C412-1)</f>
        <v>3.7892185735932671E-2</v>
      </c>
    </row>
    <row r="412" spans="4:11" x14ac:dyDescent="0.25">
      <c r="D412">
        <f>solve_for_c('True_Odds_Calculator_3-way'!A413,'True_Odds_Calculator_3-way'!B413,'True_Odds_Calculator_3-way'!C413,'Log_working_3-way'!B$1,'Log_working_3-way'!B$2)</f>
        <v>1.0351782646913679</v>
      </c>
      <c r="F412" s="6" t="e">
        <f>IF('Log_working_3-way'!D412="","",1/'True_Odds_Calculator_3-way'!N413+1/'True_Odds_Calculator_3-way'!O413+1/'True_Odds_Calculator_3-way'!#REF!-1)</f>
        <v>#REF!</v>
      </c>
      <c r="H412" s="6">
        <f>IF('Log_working_3-way'!$D412="","",'True_Odds_Calculator_3-way'!N413/'True_Odds_Calculator_3-way'!A413-1)</f>
        <v>7.6892483454420759</v>
      </c>
      <c r="I412" s="6">
        <f>IF('Log_working_3-way'!$D412="","",'True_Odds_Calculator_3-way'!O413/'True_Odds_Calculator_3-way'!B413-1)</f>
        <v>10.69787249787816</v>
      </c>
      <c r="J412" s="6" t="e">
        <f>IF('Log_working_3-way'!$D412="","",'True_Odds_Calculator_3-way'!#REF!/'True_Odds_Calculator_3-way'!C413-1)</f>
        <v>#REF!</v>
      </c>
      <c r="K412" s="6">
        <f>IF('Log_working_3-way'!$D412="","",1/'True_Odds_Calculator_3-way'!A413+1/'True_Odds_Calculator_3-way'!B413+1/'True_Odds_Calculator_3-way'!C413-1)</f>
        <v>3.7837414415187842E-2</v>
      </c>
    </row>
    <row r="413" spans="4:11" x14ac:dyDescent="0.25">
      <c r="D413">
        <f>solve_for_c('True_Odds_Calculator_3-way'!A414,'True_Odds_Calculator_3-way'!B414,'True_Odds_Calculator_3-way'!C414,'Log_working_3-way'!B$1,'Log_working_3-way'!B$2)</f>
        <v>1.0356080007742965</v>
      </c>
      <c r="F413" s="6" t="e">
        <f>IF('Log_working_3-way'!D413="","",1/'True_Odds_Calculator_3-way'!N414+1/'True_Odds_Calculator_3-way'!O414+1/'True_Odds_Calculator_3-way'!#REF!-1)</f>
        <v>#REF!</v>
      </c>
      <c r="H413" s="6">
        <f>IF('Log_working_3-way'!$D413="","",'True_Odds_Calculator_3-way'!N414/'True_Odds_Calculator_3-way'!A414-1)</f>
        <v>10.690529644514628</v>
      </c>
      <c r="I413" s="6">
        <f>IF('Log_working_3-way'!$D413="","",'True_Odds_Calculator_3-way'!O414/'True_Odds_Calculator_3-way'!B414-1)</f>
        <v>9.9165418074008898</v>
      </c>
      <c r="J413" s="6" t="e">
        <f>IF('Log_working_3-way'!$D413="","",'True_Odds_Calculator_3-way'!#REF!/'True_Odds_Calculator_3-way'!C414-1)</f>
        <v>#REF!</v>
      </c>
      <c r="K413" s="6">
        <f>IF('Log_working_3-way'!$D413="","",1/'True_Odds_Calculator_3-way'!A414+1/'True_Odds_Calculator_3-way'!B414+1/'True_Odds_Calculator_3-way'!C414-1)</f>
        <v>3.848928290882947E-2</v>
      </c>
    </row>
    <row r="414" spans="4:11" x14ac:dyDescent="0.25">
      <c r="D414">
        <f>solve_for_c('True_Odds_Calculator_3-way'!A415,'True_Odds_Calculator_3-way'!B415,'True_Odds_Calculator_3-way'!C415,'Log_working_3-way'!B$1,'Log_working_3-way'!B$2)</f>
        <v>1.0351730635304832</v>
      </c>
      <c r="F414" s="6" t="e">
        <f>IF('Log_working_3-way'!D414="","",1/'True_Odds_Calculator_3-way'!N415+1/'True_Odds_Calculator_3-way'!O415+1/'True_Odds_Calculator_3-way'!#REF!-1)</f>
        <v>#REF!</v>
      </c>
      <c r="H414" s="6">
        <f>IF('Log_working_3-way'!$D414="","",'True_Odds_Calculator_3-way'!N415/'True_Odds_Calculator_3-way'!A415-1)</f>
        <v>9.3565483144511301</v>
      </c>
      <c r="I414" s="6">
        <f>IF('Log_working_3-way'!$D414="","",'True_Odds_Calculator_3-way'!O415/'True_Odds_Calculator_3-way'!B415-1)</f>
        <v>9.8488120687335741</v>
      </c>
      <c r="J414" s="6" t="e">
        <f>IF('Log_working_3-way'!$D414="","",'True_Odds_Calculator_3-way'!#REF!/'True_Odds_Calculator_3-way'!C415-1)</f>
        <v>#REF!</v>
      </c>
      <c r="K414" s="6">
        <f>IF('Log_working_3-way'!$D414="","",1/'True_Odds_Calculator_3-way'!A415+1/'True_Odds_Calculator_3-way'!B415+1/'True_Odds_Calculator_3-way'!C415-1)</f>
        <v>3.7971157463666749E-2</v>
      </c>
    </row>
    <row r="415" spans="4:11" x14ac:dyDescent="0.25">
      <c r="D415">
        <f>solve_for_c('True_Odds_Calculator_3-way'!A416,'True_Odds_Calculator_3-way'!B416,'True_Odds_Calculator_3-way'!C416,'Log_working_3-way'!B$1,'Log_working_3-way'!B$2)</f>
        <v>1.0439326924850552</v>
      </c>
      <c r="F415" s="6" t="e">
        <f>IF('Log_working_3-way'!D415="","",1/'True_Odds_Calculator_3-way'!N416+1/'True_Odds_Calculator_3-way'!O416+1/'True_Odds_Calculator_3-way'!#REF!-1)</f>
        <v>#REF!</v>
      </c>
      <c r="H415" s="6">
        <f>IF('Log_working_3-way'!$D415="","",'True_Odds_Calculator_3-way'!N416/'True_Odds_Calculator_3-way'!A416-1)</f>
        <v>28.927868663950058</v>
      </c>
      <c r="I415" s="6">
        <f>IF('Log_working_3-way'!$D415="","",'True_Odds_Calculator_3-way'!O416/'True_Odds_Calculator_3-way'!B416-1)</f>
        <v>7.393603514071847</v>
      </c>
      <c r="J415" s="6" t="e">
        <f>IF('Log_working_3-way'!$D415="","",'True_Odds_Calculator_3-way'!#REF!/'True_Odds_Calculator_3-way'!C416-1)</f>
        <v>#REF!</v>
      </c>
      <c r="K415" s="6">
        <f>IF('Log_working_3-way'!$D415="","",1/'True_Odds_Calculator_3-way'!A416+1/'True_Odds_Calculator_3-way'!B416+1/'True_Odds_Calculator_3-way'!C416-1)</f>
        <v>4.2841123180251905E-2</v>
      </c>
    </row>
    <row r="416" spans="4:11" x14ac:dyDescent="0.25">
      <c r="D416">
        <f>solve_for_c('True_Odds_Calculator_3-way'!A417,'True_Odds_Calculator_3-way'!B417,'True_Odds_Calculator_3-way'!C417,'Log_working_3-way'!B$1,'Log_working_3-way'!B$2)</f>
        <v>1.0377574020598024</v>
      </c>
      <c r="F416" s="6" t="e">
        <f>IF('Log_working_3-way'!D416="","",1/'True_Odds_Calculator_3-way'!N417+1/'True_Odds_Calculator_3-way'!O417+1/'True_Odds_Calculator_3-way'!#REF!-1)</f>
        <v>#REF!</v>
      </c>
      <c r="H416" s="6">
        <f>IF('Log_working_3-way'!$D416="","",'True_Odds_Calculator_3-way'!N417/'True_Odds_Calculator_3-way'!A417-1)</f>
        <v>17.825659404522693</v>
      </c>
      <c r="I416" s="6">
        <f>IF('Log_working_3-way'!$D416="","",'True_Odds_Calculator_3-way'!O417/'True_Odds_Calculator_3-way'!B417-1)</f>
        <v>8.8777467511649508</v>
      </c>
      <c r="J416" s="6" t="e">
        <f>IF('Log_working_3-way'!$D416="","",'True_Odds_Calculator_3-way'!#REF!/'True_Odds_Calculator_3-way'!C417-1)</f>
        <v>#REF!</v>
      </c>
      <c r="K416" s="6">
        <f>IF('Log_working_3-way'!$D416="","",1/'True_Odds_Calculator_3-way'!A417+1/'True_Odds_Calculator_3-way'!B417+1/'True_Odds_Calculator_3-way'!C417-1)</f>
        <v>3.9999006868322695E-2</v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>
        <f>solve_for_c('True_Odds_Calculator_3-way'!A419,'True_Odds_Calculator_3-way'!B419,'True_Odds_Calculator_3-way'!C419,'Log_working_3-way'!B$1,'Log_working_3-way'!B$2)</f>
        <v>1.0298069160788204</v>
      </c>
      <c r="F418" s="6" t="e">
        <f>IF('Log_working_3-way'!D418="","",1/'True_Odds_Calculator_3-way'!N419+1/'True_Odds_Calculator_3-way'!O419+1/'True_Odds_Calculator_3-way'!#REF!-1)</f>
        <v>#REF!</v>
      </c>
      <c r="H418" s="6">
        <f>IF('Log_working_3-way'!$D418="","",'True_Odds_Calculator_3-way'!N419/'True_Odds_Calculator_3-way'!A419-1)</f>
        <v>12.902664261730685</v>
      </c>
      <c r="I418" s="6">
        <f>IF('Log_working_3-way'!$D418="","",'True_Odds_Calculator_3-way'!O419/'True_Odds_Calculator_3-way'!B419-1)</f>
        <v>6.6027280589536383</v>
      </c>
      <c r="J418" s="6" t="e">
        <f>IF('Log_working_3-way'!$D418="","",'True_Odds_Calculator_3-way'!#REF!/'True_Odds_Calculator_3-way'!C419-1)</f>
        <v>#REF!</v>
      </c>
      <c r="K418" s="6">
        <f>IF('Log_working_3-way'!$D418="","",1/'True_Odds_Calculator_3-way'!A419+1/'True_Odds_Calculator_3-way'!B419+1/'True_Odds_Calculator_3-way'!C419-1)</f>
        <v>3.2034251964014882E-2</v>
      </c>
    </row>
    <row r="419" spans="4:11" x14ac:dyDescent="0.25">
      <c r="D419">
        <f>solve_for_c('True_Odds_Calculator_3-way'!A420,'True_Odds_Calculator_3-way'!B420,'True_Odds_Calculator_3-way'!C420,'Log_working_3-way'!B$1,'Log_working_3-way'!B$2)</f>
        <v>1.0384767813513505</v>
      </c>
      <c r="F419" s="6" t="e">
        <f>IF('Log_working_3-way'!D419="","",1/'True_Odds_Calculator_3-way'!N420+1/'True_Odds_Calculator_3-way'!O420+1/'True_Odds_Calculator_3-way'!#REF!-1)</f>
        <v>#REF!</v>
      </c>
      <c r="H419" s="6">
        <f>IF('Log_working_3-way'!$D419="","",'True_Odds_Calculator_3-way'!N420/'True_Odds_Calculator_3-way'!A420-1)</f>
        <v>4.2362254891379649</v>
      </c>
      <c r="I419" s="6">
        <f>IF('Log_working_3-way'!$D419="","",'True_Odds_Calculator_3-way'!O420/'True_Odds_Calculator_3-way'!B420-1)</f>
        <v>4.385824406588311</v>
      </c>
      <c r="J419" s="6" t="e">
        <f>IF('Log_working_3-way'!$D419="","",'True_Odds_Calculator_3-way'!#REF!/'True_Odds_Calculator_3-way'!C420-1)</f>
        <v>#REF!</v>
      </c>
      <c r="K419" s="6">
        <f>IF('Log_working_3-way'!$D419="","",1/'True_Odds_Calculator_3-way'!A420+1/'True_Odds_Calculator_3-way'!B420+1/'True_Odds_Calculator_3-way'!C420-1)</f>
        <v>3.7688670667394231E-2</v>
      </c>
    </row>
    <row r="420" spans="4:11" x14ac:dyDescent="0.25">
      <c r="D420">
        <f>solve_for_c('True_Odds_Calculator_3-way'!A421,'True_Odds_Calculator_3-way'!B421,'True_Odds_Calculator_3-way'!C421,'Log_working_3-way'!B$1,'Log_working_3-way'!B$2)</f>
        <v>1.0342986577135065</v>
      </c>
      <c r="F420" s="6" t="e">
        <f>IF('Log_working_3-way'!D420="","",1/'True_Odds_Calculator_3-way'!N421+1/'True_Odds_Calculator_3-way'!O421+1/'True_Odds_Calculator_3-way'!#REF!-1)</f>
        <v>#REF!</v>
      </c>
      <c r="H420" s="6">
        <f>IF('Log_working_3-way'!$D420="","",'True_Odds_Calculator_3-way'!N421/'True_Odds_Calculator_3-way'!A421-1)</f>
        <v>25.488604648575649</v>
      </c>
      <c r="I420" s="6">
        <f>IF('Log_working_3-way'!$D420="","",'True_Odds_Calculator_3-way'!O421/'True_Odds_Calculator_3-way'!B421-1)</f>
        <v>5.908481699395808</v>
      </c>
      <c r="J420" s="6" t="e">
        <f>IF('Log_working_3-way'!$D420="","",'True_Odds_Calculator_3-way'!#REF!/'True_Odds_Calculator_3-way'!C421-1)</f>
        <v>#REF!</v>
      </c>
      <c r="K420" s="6">
        <f>IF('Log_working_3-way'!$D420="","",1/'True_Odds_Calculator_3-way'!A421+1/'True_Odds_Calculator_3-way'!B421+1/'True_Odds_Calculator_3-way'!C421-1)</f>
        <v>3.4842327592859101E-2</v>
      </c>
    </row>
    <row r="421" spans="4:11" x14ac:dyDescent="0.25">
      <c r="D421">
        <f>solve_for_c('True_Odds_Calculator_3-way'!A422,'True_Odds_Calculator_3-way'!B422,'True_Odds_Calculator_3-way'!C422,'Log_working_3-way'!B$1,'Log_working_3-way'!B$2)</f>
        <v>1.0346740430461534</v>
      </c>
      <c r="F421" s="6" t="e">
        <f>IF('Log_working_3-way'!D421="","",1/'True_Odds_Calculator_3-way'!N422+1/'True_Odds_Calculator_3-way'!O422+1/'True_Odds_Calculator_3-way'!#REF!-1)</f>
        <v>#REF!</v>
      </c>
      <c r="H421" s="6">
        <f>IF('Log_working_3-way'!$D421="","",'True_Odds_Calculator_3-way'!N422/'True_Odds_Calculator_3-way'!A422-1)</f>
        <v>26.337868565333242</v>
      </c>
      <c r="I421" s="6">
        <f>IF('Log_working_3-way'!$D421="","",'True_Odds_Calculator_3-way'!O422/'True_Odds_Calculator_3-way'!B422-1)</f>
        <v>6.2925192200001367</v>
      </c>
      <c r="J421" s="6" t="e">
        <f>IF('Log_working_3-way'!$D421="","",'True_Odds_Calculator_3-way'!#REF!/'True_Odds_Calculator_3-way'!C422-1)</f>
        <v>#REF!</v>
      </c>
      <c r="K421" s="6">
        <f>IF('Log_working_3-way'!$D421="","",1/'True_Odds_Calculator_3-way'!A422+1/'True_Odds_Calculator_3-way'!B422+1/'True_Odds_Calculator_3-way'!C422-1)</f>
        <v>3.4950670625401026E-2</v>
      </c>
    </row>
    <row r="422" spans="4:11" x14ac:dyDescent="0.25">
      <c r="D422">
        <f>solve_for_c('True_Odds_Calculator_3-way'!A423,'True_Odds_Calculator_3-way'!B423,'True_Odds_Calculator_3-way'!C423,'Log_working_3-way'!B$1,'Log_working_3-way'!B$2)</f>
        <v>1.0419719590889331</v>
      </c>
      <c r="F422" s="6" t="e">
        <f>IF('Log_working_3-way'!D422="","",1/'True_Odds_Calculator_3-way'!N423+1/'True_Odds_Calculator_3-way'!O423+1/'True_Odds_Calculator_3-way'!#REF!-1)</f>
        <v>#REF!</v>
      </c>
      <c r="H422" s="6">
        <f>IF('Log_working_3-way'!$D422="","",'True_Odds_Calculator_3-way'!N423/'True_Odds_Calculator_3-way'!A423-1)</f>
        <v>36.621194970101129</v>
      </c>
      <c r="I422" s="6">
        <f>IF('Log_working_3-way'!$D422="","",'True_Odds_Calculator_3-way'!O423/'True_Odds_Calculator_3-way'!B423-1)</f>
        <v>4.9894067277852079</v>
      </c>
      <c r="J422" s="6" t="e">
        <f>IF('Log_working_3-way'!$D422="","",'True_Odds_Calculator_3-way'!#REF!/'True_Odds_Calculator_3-way'!C423-1)</f>
        <v>#REF!</v>
      </c>
      <c r="K422" s="6">
        <f>IF('Log_working_3-way'!$D422="","",1/'True_Odds_Calculator_3-way'!A423+1/'True_Odds_Calculator_3-way'!B423+1/'True_Odds_Calculator_3-way'!C423-1)</f>
        <v>3.831098483299944E-2</v>
      </c>
    </row>
    <row r="423" spans="4:11" x14ac:dyDescent="0.25">
      <c r="D423">
        <f>solve_for_c('True_Odds_Calculator_3-way'!A424,'True_Odds_Calculator_3-way'!B424,'True_Odds_Calculator_3-way'!C424,'Log_working_3-way'!B$1,'Log_working_3-way'!B$2)</f>
        <v>1.0316854303466911</v>
      </c>
      <c r="F423" s="6" t="e">
        <f>IF('Log_working_3-way'!D423="","",1/'True_Odds_Calculator_3-way'!N424+1/'True_Odds_Calculator_3-way'!O424+1/'True_Odds_Calculator_3-way'!#REF!-1)</f>
        <v>#REF!</v>
      </c>
      <c r="H423" s="6">
        <f>IF('Log_working_3-way'!$D423="","",'True_Odds_Calculator_3-way'!N424/'True_Odds_Calculator_3-way'!A424-1)</f>
        <v>16.514721913571886</v>
      </c>
      <c r="I423" s="6">
        <f>IF('Log_working_3-way'!$D423="","",'True_Odds_Calculator_3-way'!O424/'True_Odds_Calculator_3-way'!B424-1)</f>
        <v>7.1264483736778601</v>
      </c>
      <c r="J423" s="6" t="e">
        <f>IF('Log_working_3-way'!$D423="","",'True_Odds_Calculator_3-way'!#REF!/'True_Odds_Calculator_3-way'!C424-1)</f>
        <v>#REF!</v>
      </c>
      <c r="K423" s="6">
        <f>IF('Log_working_3-way'!$D423="","",1/'True_Odds_Calculator_3-way'!A424+1/'True_Odds_Calculator_3-way'!B424+1/'True_Odds_Calculator_3-way'!C424-1)</f>
        <v>3.3858324937003026E-2</v>
      </c>
    </row>
    <row r="424" spans="4:11" x14ac:dyDescent="0.25">
      <c r="D424">
        <f>solve_for_c('True_Odds_Calculator_3-way'!A425,'True_Odds_Calculator_3-way'!B425,'True_Odds_Calculator_3-way'!C425,'Log_working_3-way'!B$1,'Log_working_3-way'!B$2)</f>
        <v>1.0626656176859191</v>
      </c>
      <c r="F424" s="6" t="e">
        <f>IF('Log_working_3-way'!D424="","",1/'True_Odds_Calculator_3-way'!N425+1/'True_Odds_Calculator_3-way'!O425+1/'True_Odds_Calculator_3-way'!#REF!-1)</f>
        <v>#REF!</v>
      </c>
      <c r="H424" s="6">
        <f>IF('Log_working_3-way'!$D424="","",'True_Odds_Calculator_3-way'!N425/'True_Odds_Calculator_3-way'!A425-1)</f>
        <v>69.769092163893234</v>
      </c>
      <c r="I424" s="6">
        <f>IF('Log_working_3-way'!$D424="","",'True_Odds_Calculator_3-way'!O425/'True_Odds_Calculator_3-way'!B425-1)</f>
        <v>0.62969597088951512</v>
      </c>
      <c r="J424" s="6" t="e">
        <f>IF('Log_working_3-way'!$D424="","",'True_Odds_Calculator_3-way'!#REF!/'True_Odds_Calculator_3-way'!C425-1)</f>
        <v>#REF!</v>
      </c>
      <c r="K424" s="6">
        <f>IF('Log_working_3-way'!$D424="","",1/'True_Odds_Calculator_3-way'!A425+1/'True_Odds_Calculator_3-way'!B425+1/'True_Odds_Calculator_3-way'!C425-1)</f>
        <v>3.2249430774927479E-2</v>
      </c>
    </row>
    <row r="425" spans="4:11" x14ac:dyDescent="0.25">
      <c r="D425">
        <f>solve_for_c('True_Odds_Calculator_3-way'!A426,'True_Odds_Calculator_3-way'!B426,'True_Odds_Calculator_3-way'!C426,'Log_working_3-way'!B$1,'Log_working_3-way'!B$2)</f>
        <v>1.0660322228215071</v>
      </c>
      <c r="F425" s="6" t="e">
        <f>IF('Log_working_3-way'!D425="","",1/'True_Odds_Calculator_3-way'!N426+1/'True_Odds_Calculator_3-way'!O426+1/'True_Odds_Calculator_3-way'!#REF!-1)</f>
        <v>#REF!</v>
      </c>
      <c r="H425" s="6">
        <f>IF('Log_working_3-way'!$D425="","",'True_Odds_Calculator_3-way'!N426/'True_Odds_Calculator_3-way'!A426-1)</f>
        <v>-0.64821978518349033</v>
      </c>
      <c r="I425" s="6">
        <f>IF('Log_working_3-way'!$D425="","",'True_Odds_Calculator_3-way'!O426/'True_Odds_Calculator_3-way'!B426-1)</f>
        <v>0.78088733750858008</v>
      </c>
      <c r="J425" s="6" t="e">
        <f>IF('Log_working_3-way'!$D425="","",'True_Odds_Calculator_3-way'!#REF!/'True_Odds_Calculator_3-way'!C426-1)</f>
        <v>#REF!</v>
      </c>
      <c r="K425" s="6">
        <f>IF('Log_working_3-way'!$D425="","",1/'True_Odds_Calculator_3-way'!A426+1/'True_Odds_Calculator_3-way'!B426+1/'True_Odds_Calculator_3-way'!C426-1)</f>
        <v>3.6592173101124503E-2</v>
      </c>
    </row>
    <row r="426" spans="4:11" x14ac:dyDescent="0.25">
      <c r="D426">
        <f>solve_for_c('True_Odds_Calculator_3-way'!A427,'True_Odds_Calculator_3-way'!B427,'True_Odds_Calculator_3-way'!C427,'Log_working_3-way'!B$1,'Log_working_3-way'!B$2)</f>
        <v>1.0366839754413135</v>
      </c>
      <c r="F426" s="6" t="e">
        <f>IF('Log_working_3-way'!D426="","",1/'True_Odds_Calculator_3-way'!N427+1/'True_Odds_Calculator_3-way'!O427+1/'True_Odds_Calculator_3-way'!#REF!-1)</f>
        <v>#REF!</v>
      </c>
      <c r="H426" s="6">
        <f>IF('Log_working_3-way'!$D426="","",'True_Odds_Calculator_3-way'!N427/'True_Odds_Calculator_3-way'!A427-1)</f>
        <v>4.3134213456021806</v>
      </c>
      <c r="I426" s="6">
        <f>IF('Log_working_3-way'!$D426="","",'True_Odds_Calculator_3-way'!O427/'True_Odds_Calculator_3-way'!B427-1)</f>
        <v>6.1983222260630439</v>
      </c>
      <c r="J426" s="6" t="e">
        <f>IF('Log_working_3-way'!$D426="","",'True_Odds_Calculator_3-way'!#REF!/'True_Odds_Calculator_3-way'!C427-1)</f>
        <v>#REF!</v>
      </c>
      <c r="K426" s="6">
        <f>IF('Log_working_3-way'!$D426="","",1/'True_Odds_Calculator_3-way'!A427+1/'True_Odds_Calculator_3-way'!B427+1/'True_Odds_Calculator_3-way'!C427-1)</f>
        <v>3.7066356853934668E-2</v>
      </c>
    </row>
    <row r="427" spans="4:11" x14ac:dyDescent="0.25">
      <c r="D427">
        <f>solve_for_c('True_Odds_Calculator_3-way'!A428,'True_Odds_Calculator_3-way'!B428,'True_Odds_Calculator_3-way'!C428,'Log_working_3-way'!B$1,'Log_working_3-way'!B$2)</f>
        <v>1.0253246233351812</v>
      </c>
      <c r="F427" s="6" t="e">
        <f>IF('Log_working_3-way'!D427="","",1/'True_Odds_Calculator_3-way'!N428+1/'True_Odds_Calculator_3-way'!O428+1/'True_Odds_Calculator_3-way'!#REF!-1)</f>
        <v>#REF!</v>
      </c>
      <c r="H427" s="6">
        <f>IF('Log_working_3-way'!$D427="","",'True_Odds_Calculator_3-way'!N428/'True_Odds_Calculator_3-way'!A428-1)</f>
        <v>13.398379428390784</v>
      </c>
      <c r="I427" s="6">
        <f>IF('Log_working_3-way'!$D427="","",'True_Odds_Calculator_3-way'!O428/'True_Odds_Calculator_3-way'!B428-1)</f>
        <v>8.3874700952819818</v>
      </c>
      <c r="J427" s="6" t="e">
        <f>IF('Log_working_3-way'!$D427="","",'True_Odds_Calculator_3-way'!#REF!/'True_Odds_Calculator_3-way'!C428-1)</f>
        <v>#REF!</v>
      </c>
      <c r="K427" s="6">
        <f>IF('Log_working_3-way'!$D427="","",1/'True_Odds_Calculator_3-way'!A428+1/'True_Odds_Calculator_3-way'!B428+1/'True_Odds_Calculator_3-way'!C428-1)</f>
        <v>2.740030444782704E-2</v>
      </c>
    </row>
    <row r="428" spans="4:11" x14ac:dyDescent="0.25">
      <c r="D428">
        <f>solve_for_c('True_Odds_Calculator_3-way'!A429,'True_Odds_Calculator_3-way'!B429,'True_Odds_Calculator_3-way'!C429,'Log_working_3-way'!B$1,'Log_working_3-way'!B$2)</f>
        <v>1.0259820433520284</v>
      </c>
      <c r="F428" s="6" t="e">
        <f>IF('Log_working_3-way'!D428="","",1/'True_Odds_Calculator_3-way'!N429+1/'True_Odds_Calculator_3-way'!O429+1/'True_Odds_Calculator_3-way'!#REF!-1)</f>
        <v>#REF!</v>
      </c>
      <c r="H428" s="6">
        <f>IF('Log_working_3-way'!$D428="","",'True_Odds_Calculator_3-way'!N429/'True_Odds_Calculator_3-way'!A429-1)</f>
        <v>10.406595992310097</v>
      </c>
      <c r="I428" s="6">
        <f>IF('Log_working_3-way'!$D428="","",'True_Odds_Calculator_3-way'!O429/'True_Odds_Calculator_3-way'!B429-1)</f>
        <v>9.6636989681190322</v>
      </c>
      <c r="J428" s="6" t="e">
        <f>IF('Log_working_3-way'!$D428="","",'True_Odds_Calculator_3-way'!#REF!/'True_Odds_Calculator_3-way'!C429-1)</f>
        <v>#REF!</v>
      </c>
      <c r="K428" s="6">
        <f>IF('Log_working_3-way'!$D428="","",1/'True_Odds_Calculator_3-way'!A429+1/'True_Odds_Calculator_3-way'!B429+1/'True_Odds_Calculator_3-way'!C429-1)</f>
        <v>2.8201510317241274E-2</v>
      </c>
    </row>
    <row r="429" spans="4:11" x14ac:dyDescent="0.25">
      <c r="D429">
        <f>solve_for_c('True_Odds_Calculator_3-way'!A430,'True_Odds_Calculator_3-way'!B430,'True_Odds_Calculator_3-way'!C430,'Log_working_3-way'!B$1,'Log_working_3-way'!B$2)</f>
        <v>1.0248901456105985</v>
      </c>
      <c r="F429" s="6" t="e">
        <f>IF('Log_working_3-way'!D429="","",1/'True_Odds_Calculator_3-way'!N430+1/'True_Odds_Calculator_3-way'!O430+1/'True_Odds_Calculator_3-way'!#REF!-1)</f>
        <v>#REF!</v>
      </c>
      <c r="H429" s="6">
        <f>IF('Log_working_3-way'!$D429="","",'True_Odds_Calculator_3-way'!N430/'True_Odds_Calculator_3-way'!A430-1)</f>
        <v>10.820971559757236</v>
      </c>
      <c r="I429" s="6">
        <f>IF('Log_working_3-way'!$D429="","",'True_Odds_Calculator_3-way'!O430/'True_Odds_Calculator_3-way'!B430-1)</f>
        <v>9.5358553324710407</v>
      </c>
      <c r="J429" s="6" t="e">
        <f>IF('Log_working_3-way'!$D429="","",'True_Odds_Calculator_3-way'!#REF!/'True_Odds_Calculator_3-way'!C430-1)</f>
        <v>#REF!</v>
      </c>
      <c r="K429" s="6">
        <f>IF('Log_working_3-way'!$D429="","",1/'True_Odds_Calculator_3-way'!A430+1/'True_Odds_Calculator_3-way'!B430+1/'True_Odds_Calculator_3-way'!C430-1)</f>
        <v>2.70297738205314E-2</v>
      </c>
    </row>
    <row r="430" spans="4:11" x14ac:dyDescent="0.25">
      <c r="D430">
        <f>solve_for_c('True_Odds_Calculator_3-way'!A431,'True_Odds_Calculator_3-way'!B431,'True_Odds_Calculator_3-way'!C431,'Log_working_3-way'!B$1,'Log_working_3-way'!B$2)</f>
        <v>1.0374895803498712</v>
      </c>
      <c r="F430" s="6" t="e">
        <f>IF('Log_working_3-way'!D430="","",1/'True_Odds_Calculator_3-way'!N431+1/'True_Odds_Calculator_3-way'!O431+1/'True_Odds_Calculator_3-way'!#REF!-1)</f>
        <v>#REF!</v>
      </c>
      <c r="H430" s="6">
        <f>IF('Log_working_3-way'!$D430="","",'True_Odds_Calculator_3-way'!N431/'True_Odds_Calculator_3-way'!A431-1)</f>
        <v>17.832977605917169</v>
      </c>
      <c r="I430" s="6">
        <f>IF('Log_working_3-way'!$D430="","",'True_Odds_Calculator_3-way'!O431/'True_Odds_Calculator_3-way'!B431-1)</f>
        <v>9.9049321973928421</v>
      </c>
      <c r="J430" s="6" t="e">
        <f>IF('Log_working_3-way'!$D430="","",'True_Odds_Calculator_3-way'!#REF!/'True_Odds_Calculator_3-way'!C431-1)</f>
        <v>#REF!</v>
      </c>
      <c r="K430" s="6">
        <f>IF('Log_working_3-way'!$D430="","",1/'True_Odds_Calculator_3-way'!A431+1/'True_Odds_Calculator_3-way'!B431+1/'True_Odds_Calculator_3-way'!C431-1)</f>
        <v>3.9594879473198175E-2</v>
      </c>
    </row>
    <row r="431" spans="4:11" x14ac:dyDescent="0.25">
      <c r="D431">
        <f>solve_for_c('True_Odds_Calculator_3-way'!A432,'True_Odds_Calculator_3-way'!B432,'True_Odds_Calculator_3-way'!C432,'Log_working_3-way'!B$1,'Log_working_3-way'!B$2)</f>
        <v>1.036238067808247</v>
      </c>
      <c r="F431" s="6" t="e">
        <f>IF('Log_working_3-way'!D431="","",1/'True_Odds_Calculator_3-way'!N432+1/'True_Odds_Calculator_3-way'!O432+1/'True_Odds_Calculator_3-way'!#REF!-1)</f>
        <v>#REF!</v>
      </c>
      <c r="H431" s="6">
        <f>IF('Log_working_3-way'!$D431="","",'True_Odds_Calculator_3-way'!N432/'True_Odds_Calculator_3-way'!A432-1)</f>
        <v>24.896516598092209</v>
      </c>
      <c r="I431" s="6">
        <f>IF('Log_working_3-way'!$D431="","",'True_Odds_Calculator_3-way'!O432/'True_Odds_Calculator_3-way'!B432-1)</f>
        <v>7.911774159166459</v>
      </c>
      <c r="J431" s="6" t="e">
        <f>IF('Log_working_3-way'!$D431="","",'True_Odds_Calculator_3-way'!#REF!/'True_Odds_Calculator_3-way'!C432-1)</f>
        <v>#REF!</v>
      </c>
      <c r="K431" s="6">
        <f>IF('Log_working_3-way'!$D431="","",1/'True_Odds_Calculator_3-way'!A432+1/'True_Odds_Calculator_3-way'!B432+1/'True_Odds_Calculator_3-way'!C432-1)</f>
        <v>3.667835748517323E-2</v>
      </c>
    </row>
    <row r="432" spans="4:11" x14ac:dyDescent="0.25">
      <c r="D432">
        <f>solve_for_c('True_Odds_Calculator_3-way'!A433,'True_Odds_Calculator_3-way'!B433,'True_Odds_Calculator_3-way'!C433,'Log_working_3-way'!B$1,'Log_working_3-way'!B$2)</f>
        <v>1.0362590507256175</v>
      </c>
      <c r="F432" s="6" t="e">
        <f>IF('Log_working_3-way'!D432="","",1/'True_Odds_Calculator_3-way'!N433+1/'True_Odds_Calculator_3-way'!O433+1/'True_Odds_Calculator_3-way'!#REF!-1)</f>
        <v>#REF!</v>
      </c>
      <c r="H432" s="6">
        <f>IF('Log_working_3-way'!$D432="","",'True_Odds_Calculator_3-way'!N433/'True_Odds_Calculator_3-way'!A433-1)</f>
        <v>21.713507987648338</v>
      </c>
      <c r="I432" s="6">
        <f>IF('Log_working_3-way'!$D432="","",'True_Odds_Calculator_3-way'!O433/'True_Odds_Calculator_3-way'!B433-1)</f>
        <v>8.8385246860113398</v>
      </c>
      <c r="J432" s="6" t="e">
        <f>IF('Log_working_3-way'!$D432="","",'True_Odds_Calculator_3-way'!#REF!/'True_Odds_Calculator_3-way'!C433-1)</f>
        <v>#REF!</v>
      </c>
      <c r="K432" s="6">
        <f>IF('Log_working_3-way'!$D432="","",1/'True_Odds_Calculator_3-way'!A433+1/'True_Odds_Calculator_3-way'!B433+1/'True_Odds_Calculator_3-way'!C433-1)</f>
        <v>3.7483850630140925E-2</v>
      </c>
    </row>
    <row r="433" spans="4:11" x14ac:dyDescent="0.25">
      <c r="D433">
        <f>solve_for_c('True_Odds_Calculator_3-way'!A434,'True_Odds_Calculator_3-way'!B434,'True_Odds_Calculator_3-way'!C434,'Log_working_3-way'!B$1,'Log_working_3-way'!B$2)</f>
        <v>1.0413385874665273</v>
      </c>
      <c r="F433" s="6" t="e">
        <f>IF('Log_working_3-way'!D433="","",1/'True_Odds_Calculator_3-way'!N434+1/'True_Odds_Calculator_3-way'!O434+1/'True_Odds_Calculator_3-way'!#REF!-1)</f>
        <v>#REF!</v>
      </c>
      <c r="H433" s="6">
        <f>IF('Log_working_3-way'!$D433="","",'True_Odds_Calculator_3-way'!N434/'True_Odds_Calculator_3-way'!A434-1)</f>
        <v>33.114015576941433</v>
      </c>
      <c r="I433" s="6">
        <f>IF('Log_working_3-way'!$D433="","",'True_Odds_Calculator_3-way'!O434/'True_Odds_Calculator_3-way'!B434-1)</f>
        <v>6.9504721201908684</v>
      </c>
      <c r="J433" s="6" t="e">
        <f>IF('Log_working_3-way'!$D433="","",'True_Odds_Calculator_3-way'!#REF!/'True_Odds_Calculator_3-way'!C434-1)</f>
        <v>#REF!</v>
      </c>
      <c r="K433" s="6">
        <f>IF('Log_working_3-way'!$D433="","",1/'True_Odds_Calculator_3-way'!A434+1/'True_Odds_Calculator_3-way'!B434+1/'True_Odds_Calculator_3-way'!C434-1)</f>
        <v>3.8600657326785637E-2</v>
      </c>
    </row>
    <row r="434" spans="4:11" x14ac:dyDescent="0.25">
      <c r="D434">
        <f>solve_for_c('True_Odds_Calculator_3-way'!A435,'True_Odds_Calculator_3-way'!B435,'True_Odds_Calculator_3-way'!C435,'Log_working_3-way'!B$1,'Log_working_3-way'!B$2)</f>
        <v>1.0360914874586336</v>
      </c>
      <c r="F434" s="6" t="e">
        <f>IF('Log_working_3-way'!D434="","",1/'True_Odds_Calculator_3-way'!N435+1/'True_Odds_Calculator_3-way'!O435+1/'True_Odds_Calculator_3-way'!#REF!-1)</f>
        <v>#REF!</v>
      </c>
      <c r="H434" s="6">
        <f>IF('Log_working_3-way'!$D434="","",'True_Odds_Calculator_3-way'!N435/'True_Odds_Calculator_3-way'!A435-1)</f>
        <v>10.607313105842159</v>
      </c>
      <c r="I434" s="6">
        <f>IF('Log_working_3-way'!$D434="","",'True_Odds_Calculator_3-way'!O435/'True_Odds_Calculator_3-way'!B435-1)</f>
        <v>7.0886954694473587</v>
      </c>
      <c r="J434" s="6" t="e">
        <f>IF('Log_working_3-way'!$D434="","",'True_Odds_Calculator_3-way'!#REF!/'True_Odds_Calculator_3-way'!C435-1)</f>
        <v>#REF!</v>
      </c>
      <c r="K434" s="6">
        <f>IF('Log_working_3-way'!$D434="","",1/'True_Odds_Calculator_3-way'!A435+1/'True_Odds_Calculator_3-way'!B435+1/'True_Odds_Calculator_3-way'!C435-1)</f>
        <v>3.8683720388801524E-2</v>
      </c>
    </row>
    <row r="435" spans="4:11" x14ac:dyDescent="0.25">
      <c r="D435">
        <f>solve_for_c('True_Odds_Calculator_3-way'!A436,'True_Odds_Calculator_3-way'!B436,'True_Odds_Calculator_3-way'!C436,'Log_working_3-way'!B$1,'Log_working_3-way'!B$2)</f>
        <v>1.0325262506697124</v>
      </c>
      <c r="F435" s="6" t="e">
        <f>IF('Log_working_3-way'!D435="","",1/'True_Odds_Calculator_3-way'!N436+1/'True_Odds_Calculator_3-way'!O436+1/'True_Odds_Calculator_3-way'!#REF!-1)</f>
        <v>#REF!</v>
      </c>
      <c r="H435" s="6">
        <f>IF('Log_working_3-way'!$D435="","",'True_Odds_Calculator_3-way'!N436/'True_Odds_Calculator_3-way'!A436-1)</f>
        <v>16.803328249199922</v>
      </c>
      <c r="I435" s="6">
        <f>IF('Log_working_3-way'!$D435="","",'True_Odds_Calculator_3-way'!O436/'True_Odds_Calculator_3-way'!B436-1)</f>
        <v>6.2152414772075497</v>
      </c>
      <c r="J435" s="6" t="e">
        <f>IF('Log_working_3-way'!$D435="","",'True_Odds_Calculator_3-way'!#REF!/'True_Odds_Calculator_3-way'!C436-1)</f>
        <v>#REF!</v>
      </c>
      <c r="K435" s="6">
        <f>IF('Log_working_3-way'!$D435="","",1/'True_Odds_Calculator_3-way'!A436+1/'True_Odds_Calculator_3-way'!B436+1/'True_Odds_Calculator_3-way'!C436-1)</f>
        <v>3.4634506693332678E-2</v>
      </c>
    </row>
    <row r="436" spans="4:11" x14ac:dyDescent="0.25">
      <c r="D436">
        <f>solve_for_c('True_Odds_Calculator_3-way'!A437,'True_Odds_Calculator_3-way'!B437,'True_Odds_Calculator_3-way'!C437,'Log_working_3-way'!B$1,'Log_working_3-way'!B$2)</f>
        <v>1.042631726022206</v>
      </c>
      <c r="F436" s="6" t="e">
        <f>IF('Log_working_3-way'!D436="","",1/'True_Odds_Calculator_3-way'!N437+1/'True_Odds_Calculator_3-way'!O437+1/'True_Odds_Calculator_3-way'!#REF!-1)</f>
        <v>#REF!</v>
      </c>
      <c r="H436" s="6">
        <f>IF('Log_working_3-way'!$D436="","",'True_Odds_Calculator_3-way'!N437/'True_Odds_Calculator_3-way'!A437-1)</f>
        <v>40.722352663515473</v>
      </c>
      <c r="I436" s="6">
        <f>IF('Log_working_3-way'!$D436="","",'True_Odds_Calculator_3-way'!O437/'True_Odds_Calculator_3-way'!B437-1)</f>
        <v>3.6767511301299347</v>
      </c>
      <c r="J436" s="6" t="e">
        <f>IF('Log_working_3-way'!$D436="","",'True_Odds_Calculator_3-way'!#REF!/'True_Odds_Calculator_3-way'!C437-1)</f>
        <v>#REF!</v>
      </c>
      <c r="K436" s="6">
        <f>IF('Log_working_3-way'!$D436="","",1/'True_Odds_Calculator_3-way'!A437+1/'True_Odds_Calculator_3-way'!B437+1/'True_Odds_Calculator_3-way'!C437-1)</f>
        <v>3.7394722812530867E-2</v>
      </c>
    </row>
    <row r="437" spans="4:11" x14ac:dyDescent="0.25">
      <c r="D437">
        <f>solve_for_c('True_Odds_Calculator_3-way'!A438,'True_Odds_Calculator_3-way'!B438,'True_Odds_Calculator_3-way'!C438,'Log_working_3-way'!B$1,'Log_working_3-way'!B$2)</f>
        <v>1.0364028003972525</v>
      </c>
      <c r="F437" s="6" t="e">
        <f>IF('Log_working_3-way'!D437="","",1/'True_Odds_Calculator_3-way'!N438+1/'True_Odds_Calculator_3-way'!O438+1/'True_Odds_Calculator_3-way'!#REF!-1)</f>
        <v>#REF!</v>
      </c>
      <c r="H437" s="6">
        <f>IF('Log_working_3-way'!$D437="","",'True_Odds_Calculator_3-way'!N438/'True_Odds_Calculator_3-way'!A438-1)</f>
        <v>17.684183327974655</v>
      </c>
      <c r="I437" s="6">
        <f>IF('Log_working_3-way'!$D437="","",'True_Odds_Calculator_3-way'!O438/'True_Odds_Calculator_3-way'!B438-1)</f>
        <v>7.2797471874786606</v>
      </c>
      <c r="J437" s="6" t="e">
        <f>IF('Log_working_3-way'!$D437="","",'True_Odds_Calculator_3-way'!#REF!/'True_Odds_Calculator_3-way'!C438-1)</f>
        <v>#REF!</v>
      </c>
      <c r="K437" s="6">
        <f>IF('Log_working_3-way'!$D437="","",1/'True_Odds_Calculator_3-way'!A438+1/'True_Odds_Calculator_3-way'!B438+1/'True_Odds_Calculator_3-way'!C438-1)</f>
        <v>3.866181510653055E-2</v>
      </c>
    </row>
    <row r="438" spans="4:11" x14ac:dyDescent="0.25">
      <c r="D438">
        <f>solve_for_c('True_Odds_Calculator_3-way'!A439,'True_Odds_Calculator_3-way'!B439,'True_Odds_Calculator_3-way'!C439,'Log_working_3-way'!B$1,'Log_working_3-way'!B$2)</f>
        <v>1.0421807954731719</v>
      </c>
      <c r="F438" s="6" t="e">
        <f>IF('Log_working_3-way'!D438="","",1/'True_Odds_Calculator_3-way'!N439+1/'True_Odds_Calculator_3-way'!O439+1/'True_Odds_Calculator_3-way'!#REF!-1)</f>
        <v>#REF!</v>
      </c>
      <c r="H438" s="6">
        <f>IF('Log_working_3-way'!$D438="","",'True_Odds_Calculator_3-way'!N439/'True_Odds_Calculator_3-way'!A439-1)</f>
        <v>41.879695526769403</v>
      </c>
      <c r="I438" s="6">
        <f>IF('Log_working_3-way'!$D438="","",'True_Odds_Calculator_3-way'!O439/'True_Odds_Calculator_3-way'!B439-1)</f>
        <v>3.5397544212210157</v>
      </c>
      <c r="J438" s="6" t="e">
        <f>IF('Log_working_3-way'!$D438="","",'True_Odds_Calculator_3-way'!#REF!/'True_Odds_Calculator_3-way'!C439-1)</f>
        <v>#REF!</v>
      </c>
      <c r="K438" s="6">
        <f>IF('Log_working_3-way'!$D438="","",1/'True_Odds_Calculator_3-way'!A439+1/'True_Odds_Calculator_3-way'!B439+1/'True_Odds_Calculator_3-way'!C439-1)</f>
        <v>3.6491605139737482E-2</v>
      </c>
    </row>
    <row r="439" spans="4:11" x14ac:dyDescent="0.25">
      <c r="D439">
        <f>solve_for_c('True_Odds_Calculator_3-way'!A440,'True_Odds_Calculator_3-way'!B440,'True_Odds_Calculator_3-way'!C440,'Log_working_3-way'!B$1,'Log_working_3-way'!B$2)</f>
        <v>1.0350852846029273</v>
      </c>
      <c r="F439" s="6" t="e">
        <f>IF('Log_working_3-way'!D439="","",1/'True_Odds_Calculator_3-way'!N440+1/'True_Odds_Calculator_3-way'!O440+1/'True_Odds_Calculator_3-way'!#REF!-1)</f>
        <v>#REF!</v>
      </c>
      <c r="H439" s="6">
        <f>IF('Log_working_3-way'!$D439="","",'True_Odds_Calculator_3-way'!N440/'True_Odds_Calculator_3-way'!A440-1)</f>
        <v>5.035668664635943</v>
      </c>
      <c r="I439" s="6">
        <f>IF('Log_working_3-way'!$D439="","",'True_Odds_Calculator_3-way'!O440/'True_Odds_Calculator_3-way'!B440-1)</f>
        <v>5.3491583585913931</v>
      </c>
      <c r="J439" s="6" t="e">
        <f>IF('Log_working_3-way'!$D439="","",'True_Odds_Calculator_3-way'!#REF!/'True_Odds_Calculator_3-way'!C440-1)</f>
        <v>#REF!</v>
      </c>
      <c r="K439" s="6">
        <f>IF('Log_working_3-way'!$D439="","",1/'True_Odds_Calculator_3-way'!A440+1/'True_Odds_Calculator_3-way'!B440+1/'True_Odds_Calculator_3-way'!C440-1)</f>
        <v>3.5510785510785681E-2</v>
      </c>
    </row>
    <row r="440" spans="4:11" x14ac:dyDescent="0.25">
      <c r="D440">
        <f>solve_for_c('True_Odds_Calculator_3-way'!A441,'True_Odds_Calculator_3-way'!B441,'True_Odds_Calculator_3-way'!C441,'Log_working_3-way'!B$1,'Log_working_3-way'!B$2)</f>
        <v>1.0318102141683434</v>
      </c>
      <c r="F440" s="6" t="e">
        <f>IF('Log_working_3-way'!D440="","",1/'True_Odds_Calculator_3-way'!N441+1/'True_Odds_Calculator_3-way'!O441+1/'True_Odds_Calculator_3-way'!#REF!-1)</f>
        <v>#REF!</v>
      </c>
      <c r="H440" s="6">
        <f>IF('Log_working_3-way'!$D440="","",'True_Odds_Calculator_3-way'!N441/'True_Odds_Calculator_3-way'!A441-1)</f>
        <v>6.0309325585743716</v>
      </c>
      <c r="I440" s="6">
        <f>IF('Log_working_3-way'!$D440="","",'True_Odds_Calculator_3-way'!O441/'True_Odds_Calculator_3-way'!B441-1)</f>
        <v>7.1305993555533291</v>
      </c>
      <c r="J440" s="6" t="e">
        <f>IF('Log_working_3-way'!$D440="","",'True_Odds_Calculator_3-way'!#REF!/'True_Odds_Calculator_3-way'!C441-1)</f>
        <v>#REF!</v>
      </c>
      <c r="K440" s="6">
        <f>IF('Log_working_3-way'!$D440="","",1/'True_Odds_Calculator_3-way'!A441+1/'True_Odds_Calculator_3-way'!B441+1/'True_Odds_Calculator_3-way'!C441-1)</f>
        <v>3.3330500728608881E-2</v>
      </c>
    </row>
    <row r="441" spans="4:11" x14ac:dyDescent="0.25">
      <c r="D441">
        <f>solve_for_c('True_Odds_Calculator_3-way'!A442,'True_Odds_Calculator_3-way'!B442,'True_Odds_Calculator_3-way'!C442,'Log_working_3-way'!B$1,'Log_working_3-way'!B$2)</f>
        <v>1.0372324806628466</v>
      </c>
      <c r="F441" s="6" t="e">
        <f>IF('Log_working_3-way'!D441="","",1/'True_Odds_Calculator_3-way'!N442+1/'True_Odds_Calculator_3-way'!O442+1/'True_Odds_Calculator_3-way'!#REF!-1)</f>
        <v>#REF!</v>
      </c>
      <c r="H441" s="6">
        <f>IF('Log_working_3-way'!$D441="","",'True_Odds_Calculator_3-way'!N442/'True_Odds_Calculator_3-way'!A442-1)</f>
        <v>27.166788918354676</v>
      </c>
      <c r="I441" s="6">
        <f>IF('Log_working_3-way'!$D441="","",'True_Odds_Calculator_3-way'!O442/'True_Odds_Calculator_3-way'!B442-1)</f>
        <v>5.3379904716021631</v>
      </c>
      <c r="J441" s="6" t="e">
        <f>IF('Log_working_3-way'!$D441="","",'True_Odds_Calculator_3-way'!#REF!/'True_Odds_Calculator_3-way'!C442-1)</f>
        <v>#REF!</v>
      </c>
      <c r="K441" s="6">
        <f>IF('Log_working_3-way'!$D441="","",1/'True_Odds_Calculator_3-way'!A442+1/'True_Odds_Calculator_3-way'!B442+1/'True_Odds_Calculator_3-way'!C442-1)</f>
        <v>3.7335412335412377E-2</v>
      </c>
    </row>
    <row r="442" spans="4:11" x14ac:dyDescent="0.25">
      <c r="D442">
        <f>solve_for_c('True_Odds_Calculator_3-way'!A443,'True_Odds_Calculator_3-way'!B443,'True_Odds_Calculator_3-way'!C443,'Log_working_3-way'!B$1,'Log_working_3-way'!B$2)</f>
        <v>1.0276364820664612</v>
      </c>
      <c r="F442" s="6" t="e">
        <f>IF('Log_working_3-way'!D442="","",1/'True_Odds_Calculator_3-way'!N443+1/'True_Odds_Calculator_3-way'!O443+1/'True_Odds_Calculator_3-way'!#REF!-1)</f>
        <v>#REF!</v>
      </c>
      <c r="H442" s="6">
        <f>IF('Log_working_3-way'!$D442="","",'True_Odds_Calculator_3-way'!N443/'True_Odds_Calculator_3-way'!A443-1)</f>
        <v>5.0765064319566688</v>
      </c>
      <c r="I442" s="6">
        <f>IF('Log_working_3-way'!$D442="","",'True_Odds_Calculator_3-way'!O443/'True_Odds_Calculator_3-way'!B443-1)</f>
        <v>6.5437110909526384</v>
      </c>
      <c r="J442" s="6" t="e">
        <f>IF('Log_working_3-way'!$D442="","",'True_Odds_Calculator_3-way'!#REF!/'True_Odds_Calculator_3-way'!C443-1)</f>
        <v>#REF!</v>
      </c>
      <c r="K442" s="6">
        <f>IF('Log_working_3-way'!$D442="","",1/'True_Odds_Calculator_3-way'!A443+1/'True_Odds_Calculator_3-way'!B443+1/'True_Odds_Calculator_3-way'!C443-1)</f>
        <v>2.8551532033426197E-2</v>
      </c>
    </row>
    <row r="443" spans="4:11" x14ac:dyDescent="0.25">
      <c r="D443">
        <f>solve_for_c('True_Odds_Calculator_3-way'!A444,'True_Odds_Calculator_3-way'!B444,'True_Odds_Calculator_3-way'!C444,'Log_working_3-way'!B$1,'Log_working_3-way'!B$2)</f>
        <v>1.0275482688607851</v>
      </c>
      <c r="F443" s="6" t="e">
        <f>IF('Log_working_3-way'!D443="","",1/'True_Odds_Calculator_3-way'!N444+1/'True_Odds_Calculator_3-way'!O444+1/'True_Odds_Calculator_3-way'!#REF!-1)</f>
        <v>#REF!</v>
      </c>
      <c r="H443" s="6">
        <f>IF('Log_working_3-way'!$D443="","",'True_Odds_Calculator_3-way'!N444/'True_Odds_Calculator_3-way'!A444-1)</f>
        <v>24.843228989830255</v>
      </c>
      <c r="I443" s="6">
        <f>IF('Log_working_3-way'!$D443="","",'True_Odds_Calculator_3-way'!O444/'True_Odds_Calculator_3-way'!B444-1)</f>
        <v>6.631568441190212</v>
      </c>
      <c r="J443" s="6" t="e">
        <f>IF('Log_working_3-way'!$D443="","",'True_Odds_Calculator_3-way'!#REF!/'True_Odds_Calculator_3-way'!C444-1)</f>
        <v>#REF!</v>
      </c>
      <c r="K443" s="6">
        <f>IF('Log_working_3-way'!$D443="","",1/'True_Odds_Calculator_3-way'!A444+1/'True_Odds_Calculator_3-way'!B444+1/'True_Odds_Calculator_3-way'!C444-1)</f>
        <v>2.8134101878584117E-2</v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IF('Log_working_3-way'!D444="","",1/'True_Odds_Calculator_3-way'!N445+1/'True_Odds_Calculator_3-way'!O445+1/'True_Odds_Calculator_3-way'!#REF!-1)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IF('Log_working_3-way'!$D444="","",'True_Odds_Calculator_3-way'!#REF!/'True_Odds_Calculator_3-way'!C445-1)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>
        <f>solve_for_c('True_Odds_Calculator_3-way'!A446,'True_Odds_Calculator_3-way'!B446,'True_Odds_Calculator_3-way'!C446,'Log_working_3-way'!B$1,'Log_working_3-way'!B$2)</f>
        <v>1.0382808202056524</v>
      </c>
      <c r="F445" s="6" t="e">
        <f>IF('Log_working_3-way'!D445="","",1/'True_Odds_Calculator_3-way'!N446+1/'True_Odds_Calculator_3-way'!O446+1/'True_Odds_Calculator_3-way'!#REF!-1)</f>
        <v>#REF!</v>
      </c>
      <c r="H445" s="6">
        <f>IF('Log_working_3-way'!$D445="","",'True_Odds_Calculator_3-way'!N446/'True_Odds_Calculator_3-way'!A446-1)</f>
        <v>38.741813544755779</v>
      </c>
      <c r="I445" s="6">
        <f>IF('Log_working_3-way'!$D445="","",'True_Odds_Calculator_3-way'!O446/'True_Odds_Calculator_3-way'!B446-1)</f>
        <v>5.1364311328996211</v>
      </c>
      <c r="J445" s="6" t="e">
        <f>IF('Log_working_3-way'!$D445="","",'True_Odds_Calculator_3-way'!#REF!/'True_Odds_Calculator_3-way'!C446-1)</f>
        <v>#REF!</v>
      </c>
      <c r="K445" s="6">
        <f>IF('Log_working_3-way'!$D445="","",1/'True_Odds_Calculator_3-way'!A446+1/'True_Odds_Calculator_3-way'!B446+1/'True_Odds_Calculator_3-way'!C446-1)</f>
        <v>3.3958533345685993E-2</v>
      </c>
    </row>
    <row r="446" spans="4:11" x14ac:dyDescent="0.25">
      <c r="D446">
        <f>solve_for_c('True_Odds_Calculator_3-way'!A447,'True_Odds_Calculator_3-way'!B447,'True_Odds_Calculator_3-way'!C447,'Log_working_3-way'!B$1,'Log_working_3-way'!B$2)</f>
        <v>1.0262636053755514</v>
      </c>
      <c r="F446" s="6" t="e">
        <f>IF('Log_working_3-way'!D446="","",1/'True_Odds_Calculator_3-way'!N447+1/'True_Odds_Calculator_3-way'!O447+1/'True_Odds_Calculator_3-way'!#REF!-1)</f>
        <v>#REF!</v>
      </c>
      <c r="H446" s="6">
        <f>IF('Log_working_3-way'!$D446="","",'True_Odds_Calculator_3-way'!N447/'True_Odds_Calculator_3-way'!A447-1)</f>
        <v>15.606938285037636</v>
      </c>
      <c r="I446" s="6">
        <f>IF('Log_working_3-way'!$D446="","",'True_Odds_Calculator_3-way'!O447/'True_Odds_Calculator_3-way'!B447-1)</f>
        <v>9.3866967162730557</v>
      </c>
      <c r="J446" s="6" t="e">
        <f>IF('Log_working_3-way'!$D446="","",'True_Odds_Calculator_3-way'!#REF!/'True_Odds_Calculator_3-way'!C447-1)</f>
        <v>#REF!</v>
      </c>
      <c r="K446" s="6">
        <f>IF('Log_working_3-way'!$D446="","",1/'True_Odds_Calculator_3-way'!A447+1/'True_Odds_Calculator_3-way'!B447+1/'True_Odds_Calculator_3-way'!C447-1)</f>
        <v>2.8204964157128698E-2</v>
      </c>
    </row>
    <row r="447" spans="4:11" x14ac:dyDescent="0.25">
      <c r="D447">
        <f>solve_for_c('True_Odds_Calculator_3-way'!A448,'True_Odds_Calculator_3-way'!B448,'True_Odds_Calculator_3-way'!C448,'Log_working_3-way'!B$1,'Log_working_3-way'!B$2)</f>
        <v>1.0246687027350037</v>
      </c>
      <c r="F447" s="6" t="e">
        <f>IF('Log_working_3-way'!D447="","",1/'True_Odds_Calculator_3-way'!N448+1/'True_Odds_Calculator_3-way'!O448+1/'True_Odds_Calculator_3-way'!#REF!-1)</f>
        <v>#REF!</v>
      </c>
      <c r="H447" s="6">
        <f>IF('Log_working_3-way'!$D447="","",'True_Odds_Calculator_3-way'!N448/'True_Odds_Calculator_3-way'!A448-1)</f>
        <v>13.519783022062924</v>
      </c>
      <c r="I447" s="6">
        <f>IF('Log_working_3-way'!$D447="","",'True_Odds_Calculator_3-way'!O448/'True_Odds_Calculator_3-way'!B448-1)</f>
        <v>8.3939427964102737</v>
      </c>
      <c r="J447" s="6" t="e">
        <f>IF('Log_working_3-way'!$D447="","",'True_Odds_Calculator_3-way'!#REF!/'True_Odds_Calculator_3-way'!C448-1)</f>
        <v>#REF!</v>
      </c>
      <c r="K447" s="6">
        <f>IF('Log_working_3-way'!$D447="","",1/'True_Odds_Calculator_3-way'!A448+1/'True_Odds_Calculator_3-way'!B448+1/'True_Odds_Calculator_3-way'!C448-1)</f>
        <v>2.6692395611896291E-2</v>
      </c>
    </row>
    <row r="448" spans="4:11" x14ac:dyDescent="0.25">
      <c r="D448">
        <f>solve_for_c('True_Odds_Calculator_3-way'!A449,'True_Odds_Calculator_3-way'!B449,'True_Odds_Calculator_3-way'!C449,'Log_working_3-way'!B$1,'Log_working_3-way'!B$2)</f>
        <v>1.0263518167869774</v>
      </c>
      <c r="F448" s="6" t="e">
        <f>IF('Log_working_3-way'!D448="","",1/'True_Odds_Calculator_3-way'!N449+1/'True_Odds_Calculator_3-way'!O449+1/'True_Odds_Calculator_3-way'!#REF!-1)</f>
        <v>#REF!</v>
      </c>
      <c r="H448" s="6">
        <f>IF('Log_working_3-way'!$D448="","",'True_Odds_Calculator_3-way'!N449/'True_Odds_Calculator_3-way'!A449-1)</f>
        <v>19.10011006295019</v>
      </c>
      <c r="I448" s="6">
        <f>IF('Log_working_3-way'!$D448="","",'True_Odds_Calculator_3-way'!O449/'True_Odds_Calculator_3-way'!B449-1)</f>
        <v>7.3663309315089247</v>
      </c>
      <c r="J448" s="6" t="e">
        <f>IF('Log_working_3-way'!$D448="","",'True_Odds_Calculator_3-way'!#REF!/'True_Odds_Calculator_3-way'!C449-1)</f>
        <v>#REF!</v>
      </c>
      <c r="K448" s="6">
        <f>IF('Log_working_3-way'!$D448="","",1/'True_Odds_Calculator_3-way'!A449+1/'True_Odds_Calculator_3-way'!B449+1/'True_Odds_Calculator_3-way'!C449-1)</f>
        <v>2.7912631328191218E-2</v>
      </c>
    </row>
    <row r="449" spans="4:11" x14ac:dyDescent="0.25">
      <c r="D449">
        <f>solve_for_c('True_Odds_Calculator_3-way'!A450,'True_Odds_Calculator_3-way'!B450,'True_Odds_Calculator_3-way'!C450,'Log_working_3-way'!B$1,'Log_working_3-way'!B$2)</f>
        <v>1.0268740705934662</v>
      </c>
      <c r="F449" s="6" t="e">
        <f>IF('Log_working_3-way'!D449="","",1/'True_Odds_Calculator_3-way'!N450+1/'True_Odds_Calculator_3-way'!O450+1/'True_Odds_Calculator_3-way'!#REF!-1)</f>
        <v>#REF!</v>
      </c>
      <c r="H449" s="6">
        <f>IF('Log_working_3-way'!$D449="","",'True_Odds_Calculator_3-way'!N450/'True_Odds_Calculator_3-way'!A450-1)</f>
        <v>7.2631282072158854</v>
      </c>
      <c r="I449" s="6">
        <f>IF('Log_working_3-way'!$D449="","",'True_Odds_Calculator_3-way'!O450/'True_Odds_Calculator_3-way'!B450-1)</f>
        <v>7.6624973976452821</v>
      </c>
      <c r="J449" s="6" t="e">
        <f>IF('Log_working_3-way'!$D449="","",'True_Odds_Calculator_3-way'!#REF!/'True_Odds_Calculator_3-way'!C450-1)</f>
        <v>#REF!</v>
      </c>
      <c r="K449" s="6">
        <f>IF('Log_working_3-way'!$D449="","",1/'True_Odds_Calculator_3-way'!A450+1/'True_Odds_Calculator_3-way'!B450+1/'True_Odds_Calculator_3-way'!C450-1)</f>
        <v>2.8649143419010592E-2</v>
      </c>
    </row>
    <row r="450" spans="4:11" x14ac:dyDescent="0.25">
      <c r="D450">
        <f>solve_for_c('True_Odds_Calculator_3-way'!A451,'True_Odds_Calculator_3-way'!B451,'True_Odds_Calculator_3-way'!C451,'Log_working_3-way'!B$1,'Log_working_3-way'!B$2)</f>
        <v>1.0289807612077226</v>
      </c>
      <c r="F450" s="6" t="e">
        <f>IF('Log_working_3-way'!D450="","",1/'True_Odds_Calculator_3-way'!N451+1/'True_Odds_Calculator_3-way'!O451+1/'True_Odds_Calculator_3-way'!#REF!-1)</f>
        <v>#REF!</v>
      </c>
      <c r="H450" s="6">
        <f>IF('Log_working_3-way'!$D450="","",'True_Odds_Calculator_3-way'!N451/'True_Odds_Calculator_3-way'!A451-1)</f>
        <v>24.540533228202808</v>
      </c>
      <c r="I450" s="6">
        <f>IF('Log_working_3-way'!$D450="","",'True_Odds_Calculator_3-way'!O451/'True_Odds_Calculator_3-way'!B451-1)</f>
        <v>6.3298724188082023</v>
      </c>
      <c r="J450" s="6" t="e">
        <f>IF('Log_working_3-way'!$D450="","",'True_Odds_Calculator_3-way'!#REF!/'True_Odds_Calculator_3-way'!C451-1)</f>
        <v>#REF!</v>
      </c>
      <c r="K450" s="6">
        <f>IF('Log_working_3-way'!$D450="","",1/'True_Odds_Calculator_3-way'!A451+1/'True_Odds_Calculator_3-way'!B451+1/'True_Odds_Calculator_3-way'!C451-1)</f>
        <v>2.9676538151114595E-2</v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IF('Log_working_3-way'!D451="","",1/'True_Odds_Calculator_3-way'!N452+1/'True_Odds_Calculator_3-way'!O452+1/'True_Odds_Calculator_3-way'!#REF!-1)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IF('Log_working_3-way'!$D451="","",'True_Odds_Calculator_3-way'!#REF!/'True_Odds_Calculator_3-way'!C452-1)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IF('Log_working_3-way'!D452="","",1/'True_Odds_Calculator_3-way'!N453+1/'True_Odds_Calculator_3-way'!O453+1/'True_Odds_Calculator_3-way'!#REF!-1)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IF('Log_working_3-way'!$D452="","",'True_Odds_Calculator_3-way'!#REF!/'True_Odds_Calculator_3-way'!C453-1)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IF('Log_working_3-way'!D453="","",1/'True_Odds_Calculator_3-way'!N454+1/'True_Odds_Calculator_3-way'!O454+1/'True_Odds_Calculator_3-way'!#REF!-1)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IF('Log_working_3-way'!$D453="","",'True_Odds_Calculator_3-way'!#REF!/'True_Odds_Calculator_3-way'!C454-1)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>
        <f>solve_for_c('True_Odds_Calculator_3-way'!A455,'True_Odds_Calculator_3-way'!B455,'True_Odds_Calculator_3-way'!C455,'Log_working_3-way'!B$1,'Log_working_3-way'!B$2)</f>
        <v>1.0348369920418647</v>
      </c>
      <c r="F454" s="6" t="e">
        <f>IF('Log_working_3-way'!D454="","",1/'True_Odds_Calculator_3-way'!N455+1/'True_Odds_Calculator_3-way'!O455+1/'True_Odds_Calculator_3-way'!#REF!-1)</f>
        <v>#REF!</v>
      </c>
      <c r="H454" s="6">
        <f>IF('Log_working_3-way'!$D454="","",'True_Odds_Calculator_3-way'!N455/'True_Odds_Calculator_3-way'!A455-1)</f>
        <v>25.47494185986622</v>
      </c>
      <c r="I454" s="6">
        <f>IF('Log_working_3-way'!$D454="","",'True_Odds_Calculator_3-way'!O455/'True_Odds_Calculator_3-way'!B455-1)</f>
        <v>6.0550208472591631</v>
      </c>
      <c r="J454" s="6" t="e">
        <f>IF('Log_working_3-way'!$D454="","",'True_Odds_Calculator_3-way'!#REF!/'True_Odds_Calculator_3-way'!C455-1)</f>
        <v>#REF!</v>
      </c>
      <c r="K454" s="6">
        <f>IF('Log_working_3-way'!$D454="","",1/'True_Odds_Calculator_3-way'!A455+1/'True_Odds_Calculator_3-way'!B455+1/'True_Odds_Calculator_3-way'!C455-1)</f>
        <v>3.5376373414160778E-2</v>
      </c>
    </row>
    <row r="455" spans="4:11" x14ac:dyDescent="0.25">
      <c r="D455">
        <f>solve_for_c('True_Odds_Calculator_3-way'!A456,'True_Odds_Calculator_3-way'!B456,'True_Odds_Calculator_3-way'!C456,'Log_working_3-way'!B$1,'Log_working_3-way'!B$2)</f>
        <v>1.0382493542301363</v>
      </c>
      <c r="F455" s="6" t="e">
        <f>IF('Log_working_3-way'!D455="","",1/'True_Odds_Calculator_3-way'!N456+1/'True_Odds_Calculator_3-way'!O456+1/'True_Odds_Calculator_3-way'!#REF!-1)</f>
        <v>#REF!</v>
      </c>
      <c r="H455" s="6">
        <f>IF('Log_working_3-way'!$D455="","",'True_Odds_Calculator_3-way'!N456/'True_Odds_Calculator_3-way'!A456-1)</f>
        <v>31.218555730056757</v>
      </c>
      <c r="I455" s="6">
        <f>IF('Log_working_3-way'!$D455="","",'True_Odds_Calculator_3-way'!O456/'True_Odds_Calculator_3-way'!B456-1)</f>
        <v>4.9966614290014908</v>
      </c>
      <c r="J455" s="6" t="e">
        <f>IF('Log_working_3-way'!$D455="","",'True_Odds_Calculator_3-way'!#REF!/'True_Odds_Calculator_3-way'!C456-1)</f>
        <v>#REF!</v>
      </c>
      <c r="K455" s="6">
        <f>IF('Log_working_3-way'!$D455="","",1/'True_Odds_Calculator_3-way'!A456+1/'True_Odds_Calculator_3-way'!B456+1/'True_Odds_Calculator_3-way'!C456-1)</f>
        <v>3.7054846554437137E-2</v>
      </c>
    </row>
    <row r="456" spans="4:11" x14ac:dyDescent="0.25">
      <c r="D456">
        <f>solve_for_c('True_Odds_Calculator_3-way'!A457,'True_Odds_Calculator_3-way'!B457,'True_Odds_Calculator_3-way'!C457,'Log_working_3-way'!B$1,'Log_working_3-way'!B$2)</f>
        <v>1.0531024684925958</v>
      </c>
      <c r="F456" s="6" t="e">
        <f>IF('Log_working_3-way'!D456="","",1/'True_Odds_Calculator_3-way'!N457+1/'True_Odds_Calculator_3-way'!O457+1/'True_Odds_Calculator_3-way'!#REF!-1)</f>
        <v>#REF!</v>
      </c>
      <c r="H456" s="6">
        <f>IF('Log_working_3-way'!$D456="","",'True_Odds_Calculator_3-way'!N457/'True_Odds_Calculator_3-way'!A457-1)</f>
        <v>4.0469137361522023E-2</v>
      </c>
      <c r="I456" s="6">
        <f>IF('Log_working_3-way'!$D456="","",'True_Odds_Calculator_3-way'!O457/'True_Odds_Calculator_3-way'!B457-1)</f>
        <v>1.2084056922093867</v>
      </c>
      <c r="J456" s="6" t="e">
        <f>IF('Log_working_3-way'!$D456="","",'True_Odds_Calculator_3-way'!#REF!/'True_Odds_Calculator_3-way'!C457-1)</f>
        <v>#REF!</v>
      </c>
      <c r="K456" s="6">
        <f>IF('Log_working_3-way'!$D456="","",1/'True_Odds_Calculator_3-way'!A457+1/'True_Odds_Calculator_3-way'!B457+1/'True_Odds_Calculator_3-way'!C457-1)</f>
        <v>3.6378090325398293E-2</v>
      </c>
    </row>
    <row r="457" spans="4:11" x14ac:dyDescent="0.25">
      <c r="D457">
        <f>solve_for_c('True_Odds_Calculator_3-way'!A458,'True_Odds_Calculator_3-way'!B458,'True_Odds_Calculator_3-way'!C458,'Log_working_3-way'!B$1,'Log_working_3-way'!B$2)</f>
        <v>1.0320339837239345</v>
      </c>
      <c r="F457" s="6" t="e">
        <f>IF('Log_working_3-way'!D457="","",1/'True_Odds_Calculator_3-way'!N458+1/'True_Odds_Calculator_3-way'!O458+1/'True_Odds_Calculator_3-way'!#REF!-1)</f>
        <v>#REF!</v>
      </c>
      <c r="H457" s="6">
        <f>IF('Log_working_3-way'!$D457="","",'True_Odds_Calculator_3-way'!N458/'True_Odds_Calculator_3-way'!A458-1)</f>
        <v>6.5896478238886234</v>
      </c>
      <c r="I457" s="6">
        <f>IF('Log_working_3-way'!$D457="","",'True_Odds_Calculator_3-way'!O458/'True_Odds_Calculator_3-way'!B458-1)</f>
        <v>7.4170258308471109</v>
      </c>
      <c r="J457" s="6" t="e">
        <f>IF('Log_working_3-way'!$D457="","",'True_Odds_Calculator_3-way'!#REF!/'True_Odds_Calculator_3-way'!C458-1)</f>
        <v>#REF!</v>
      </c>
      <c r="K457" s="6">
        <f>IF('Log_working_3-way'!$D457="","",1/'True_Odds_Calculator_3-way'!A458+1/'True_Odds_Calculator_3-way'!B458+1/'True_Odds_Calculator_3-way'!C458-1)</f>
        <v>3.3812891885665497E-2</v>
      </c>
    </row>
    <row r="458" spans="4:11" x14ac:dyDescent="0.25">
      <c r="D458">
        <f>solve_for_c('True_Odds_Calculator_3-way'!A459,'True_Odds_Calculator_3-way'!B459,'True_Odds_Calculator_3-way'!C459,'Log_working_3-way'!B$1,'Log_working_3-way'!B$2)</f>
        <v>1.0452677931435428</v>
      </c>
      <c r="F458" s="6" t="e">
        <f>IF('Log_working_3-way'!D458="","",1/'True_Odds_Calculator_3-way'!N459+1/'True_Odds_Calculator_3-way'!O459+1/'True_Odds_Calculator_3-way'!#REF!-1)</f>
        <v>#REF!</v>
      </c>
      <c r="H458" s="6">
        <f>IF('Log_working_3-way'!$D458="","",'True_Odds_Calculator_3-way'!N459/'True_Odds_Calculator_3-way'!A459-1)</f>
        <v>3.1958070969223096</v>
      </c>
      <c r="I458" s="6">
        <f>IF('Log_working_3-way'!$D458="","",'True_Odds_Calculator_3-way'!O459/'True_Odds_Calculator_3-way'!B459-1)</f>
        <v>4.4606364097561348</v>
      </c>
      <c r="J458" s="6" t="e">
        <f>IF('Log_working_3-way'!$D458="","",'True_Odds_Calculator_3-way'!#REF!/'True_Odds_Calculator_3-way'!C459-1)</f>
        <v>#REF!</v>
      </c>
      <c r="K458" s="6">
        <f>IF('Log_working_3-way'!$D458="","",1/'True_Odds_Calculator_3-way'!A459+1/'True_Odds_Calculator_3-way'!B459+1/'True_Odds_Calculator_3-way'!C459-1)</f>
        <v>4.3106600645470783E-2</v>
      </c>
    </row>
    <row r="459" spans="4:11" x14ac:dyDescent="0.25">
      <c r="D459">
        <f>solve_for_c('True_Odds_Calculator_3-way'!A460,'True_Odds_Calculator_3-way'!B460,'True_Odds_Calculator_3-way'!C460,'Log_working_3-way'!B$1,'Log_working_3-way'!B$2)</f>
        <v>1.0251583906052413</v>
      </c>
      <c r="F459" s="6" t="e">
        <f>IF('Log_working_3-way'!D459="","",1/'True_Odds_Calculator_3-way'!N460+1/'True_Odds_Calculator_3-way'!O460+1/'True_Odds_Calculator_3-way'!#REF!-1)</f>
        <v>#REF!</v>
      </c>
      <c r="H459" s="6">
        <f>IF('Log_working_3-way'!$D459="","",'True_Odds_Calculator_3-way'!N460/'True_Odds_Calculator_3-way'!A460-1)</f>
        <v>10.736908141017732</v>
      </c>
      <c r="I459" s="6">
        <f>IF('Log_working_3-way'!$D459="","",'True_Odds_Calculator_3-way'!O460/'True_Odds_Calculator_3-way'!B460-1)</f>
        <v>7.8320702283402408</v>
      </c>
      <c r="J459" s="6" t="e">
        <f>IF('Log_working_3-way'!$D459="","",'True_Odds_Calculator_3-way'!#REF!/'True_Odds_Calculator_3-way'!C460-1)</f>
        <v>#REF!</v>
      </c>
      <c r="K459" s="6">
        <f>IF('Log_working_3-way'!$D459="","",1/'True_Odds_Calculator_3-way'!A460+1/'True_Odds_Calculator_3-way'!B460+1/'True_Odds_Calculator_3-way'!C460-1)</f>
        <v>2.7214920287209399E-2</v>
      </c>
    </row>
    <row r="460" spans="4:11" x14ac:dyDescent="0.25">
      <c r="D460">
        <f>solve_for_c('True_Odds_Calculator_3-way'!A461,'True_Odds_Calculator_3-way'!B461,'True_Odds_Calculator_3-way'!C461,'Log_working_3-way'!B$1,'Log_working_3-way'!B$2)</f>
        <v>1.0256412572390783</v>
      </c>
      <c r="F460" s="6" t="e">
        <f>IF('Log_working_3-way'!D460="","",1/'True_Odds_Calculator_3-way'!N461+1/'True_Odds_Calculator_3-way'!O461+1/'True_Odds_Calculator_3-way'!#REF!-1)</f>
        <v>#REF!</v>
      </c>
      <c r="H460" s="6">
        <f>IF('Log_working_3-way'!$D460="","",'True_Odds_Calculator_3-way'!N461/'True_Odds_Calculator_3-way'!A461-1)</f>
        <v>9.9571763419873101</v>
      </c>
      <c r="I460" s="6">
        <f>IF('Log_working_3-way'!$D460="","",'True_Odds_Calculator_3-way'!O461/'True_Odds_Calculator_3-way'!B461-1)</f>
        <v>7.9351798702832053</v>
      </c>
      <c r="J460" s="6" t="e">
        <f>IF('Log_working_3-way'!$D460="","",'True_Odds_Calculator_3-way'!#REF!/'True_Odds_Calculator_3-way'!C461-1)</f>
        <v>#REF!</v>
      </c>
      <c r="K460" s="6">
        <f>IF('Log_working_3-way'!$D460="","",1/'True_Odds_Calculator_3-way'!A461+1/'True_Odds_Calculator_3-way'!B461+1/'True_Odds_Calculator_3-way'!C461-1)</f>
        <v>2.7705831194719588E-2</v>
      </c>
    </row>
    <row r="461" spans="4:11" x14ac:dyDescent="0.25">
      <c r="D461">
        <f>solve_for_c('True_Odds_Calculator_3-way'!A462,'True_Odds_Calculator_3-way'!B462,'True_Odds_Calculator_3-way'!C462,'Log_working_3-way'!B$1,'Log_working_3-way'!B$2)</f>
        <v>1.0352444137384957</v>
      </c>
      <c r="F461" s="6" t="e">
        <f>IF('Log_working_3-way'!D461="","",1/'True_Odds_Calculator_3-way'!N462+1/'True_Odds_Calculator_3-way'!O462+1/'True_Odds_Calculator_3-way'!#REF!-1)</f>
        <v>#REF!</v>
      </c>
      <c r="H461" s="6">
        <f>IF('Log_working_3-way'!$D461="","",'True_Odds_Calculator_3-way'!N462/'True_Odds_Calculator_3-way'!A462-1)</f>
        <v>38.322862989805579</v>
      </c>
      <c r="I461" s="6">
        <f>IF('Log_working_3-way'!$D461="","",'True_Odds_Calculator_3-way'!O462/'True_Odds_Calculator_3-way'!B462-1)</f>
        <v>4.4686514397668589</v>
      </c>
      <c r="J461" s="6" t="e">
        <f>IF('Log_working_3-way'!$D461="","",'True_Odds_Calculator_3-way'!#REF!/'True_Odds_Calculator_3-way'!C462-1)</f>
        <v>#REF!</v>
      </c>
      <c r="K461" s="6">
        <f>IF('Log_working_3-way'!$D461="","",1/'True_Odds_Calculator_3-way'!A462+1/'True_Odds_Calculator_3-way'!B462+1/'True_Odds_Calculator_3-way'!C462-1)</f>
        <v>3.1705070773152766E-2</v>
      </c>
    </row>
    <row r="462" spans="4:11" x14ac:dyDescent="0.25">
      <c r="D462">
        <f>solve_for_c('True_Odds_Calculator_3-way'!A463,'True_Odds_Calculator_3-way'!B463,'True_Odds_Calculator_3-way'!C463,'Log_working_3-way'!B$1,'Log_working_3-way'!B$2)</f>
        <v>1.0264689724124598</v>
      </c>
      <c r="F462" s="6" t="e">
        <f>IF('Log_working_3-way'!D462="","",1/'True_Odds_Calculator_3-way'!N463+1/'True_Odds_Calculator_3-way'!O463+1/'True_Odds_Calculator_3-way'!#REF!-1)</f>
        <v>#REF!</v>
      </c>
      <c r="H462" s="6">
        <f>IF('Log_working_3-way'!$D462="","",'True_Odds_Calculator_3-way'!N463/'True_Odds_Calculator_3-way'!A463-1)</f>
        <v>20.243898933962175</v>
      </c>
      <c r="I462" s="6">
        <f>IF('Log_working_3-way'!$D462="","",'True_Odds_Calculator_3-way'!O463/'True_Odds_Calculator_3-way'!B463-1)</f>
        <v>7.0334720205751413</v>
      </c>
      <c r="J462" s="6" t="e">
        <f>IF('Log_working_3-way'!$D462="","",'True_Odds_Calculator_3-way'!#REF!/'True_Odds_Calculator_3-way'!C463-1)</f>
        <v>#REF!</v>
      </c>
      <c r="K462" s="6">
        <f>IF('Log_working_3-way'!$D462="","",1/'True_Odds_Calculator_3-way'!A463+1/'True_Odds_Calculator_3-way'!B463+1/'True_Odds_Calculator_3-way'!C463-1)</f>
        <v>2.7870085181095572E-2</v>
      </c>
    </row>
    <row r="463" spans="4:11" x14ac:dyDescent="0.25">
      <c r="D463">
        <f>solve_for_c('True_Odds_Calculator_3-way'!A464,'True_Odds_Calculator_3-way'!B464,'True_Odds_Calculator_3-way'!C464,'Log_working_3-way'!B$1,'Log_working_3-way'!B$2)</f>
        <v>1.0379370382295092</v>
      </c>
      <c r="F463" s="6" t="e">
        <f>IF('Log_working_3-way'!D463="","",1/'True_Odds_Calculator_3-way'!N464+1/'True_Odds_Calculator_3-way'!O464+1/'True_Odds_Calculator_3-way'!#REF!-1)</f>
        <v>#REF!</v>
      </c>
      <c r="H463" s="6">
        <f>IF('Log_working_3-way'!$D463="","",'True_Odds_Calculator_3-way'!N464/'True_Odds_Calculator_3-way'!A464-1)</f>
        <v>18.68731454648524</v>
      </c>
      <c r="I463" s="6">
        <f>IF('Log_working_3-way'!$D463="","",'True_Odds_Calculator_3-way'!O464/'True_Odds_Calculator_3-way'!B464-1)</f>
        <v>8.9414618310903098</v>
      </c>
      <c r="J463" s="6" t="e">
        <f>IF('Log_working_3-way'!$D463="","",'True_Odds_Calculator_3-way'!#REF!/'True_Odds_Calculator_3-way'!C464-1)</f>
        <v>#REF!</v>
      </c>
      <c r="K463" s="6">
        <f>IF('Log_working_3-way'!$D463="","",1/'True_Odds_Calculator_3-way'!A464+1/'True_Odds_Calculator_3-way'!B464+1/'True_Odds_Calculator_3-way'!C464-1)</f>
        <v>3.9989542951444745E-2</v>
      </c>
    </row>
    <row r="464" spans="4:11" x14ac:dyDescent="0.25">
      <c r="D464">
        <f>solve_for_c('True_Odds_Calculator_3-way'!A465,'True_Odds_Calculator_3-way'!B465,'True_Odds_Calculator_3-way'!C465,'Log_working_3-way'!B$1,'Log_working_3-way'!B$2)</f>
        <v>1.0369402118519666</v>
      </c>
      <c r="F464" s="6" t="e">
        <f>IF('Log_working_3-way'!D464="","",1/'True_Odds_Calculator_3-way'!N465+1/'True_Odds_Calculator_3-way'!O465+1/'True_Odds_Calculator_3-way'!#REF!-1)</f>
        <v>#REF!</v>
      </c>
      <c r="H464" s="6">
        <f>IF('Log_working_3-way'!$D464="","",'True_Odds_Calculator_3-way'!N465/'True_Odds_Calculator_3-way'!A465-1)</f>
        <v>15.025293466791926</v>
      </c>
      <c r="I464" s="6">
        <f>IF('Log_working_3-way'!$D464="","",'True_Odds_Calculator_3-way'!O465/'True_Odds_Calculator_3-way'!B465-1)</f>
        <v>7.6746046978887481</v>
      </c>
      <c r="J464" s="6" t="e">
        <f>IF('Log_working_3-way'!$D464="","",'True_Odds_Calculator_3-way'!#REF!/'True_Odds_Calculator_3-way'!C465-1)</f>
        <v>#REF!</v>
      </c>
      <c r="K464" s="6">
        <f>IF('Log_working_3-way'!$D464="","",1/'True_Odds_Calculator_3-way'!A465+1/'True_Odds_Calculator_3-way'!B465+1/'True_Odds_Calculator_3-way'!C465-1)</f>
        <v>3.9589393420992103E-2</v>
      </c>
    </row>
    <row r="465" spans="4:11" x14ac:dyDescent="0.25">
      <c r="D465">
        <f>solve_for_c('True_Odds_Calculator_3-way'!A466,'True_Odds_Calculator_3-way'!B466,'True_Odds_Calculator_3-way'!C466,'Log_working_3-way'!B$1,'Log_working_3-way'!B$2)</f>
        <v>1.0377864734652409</v>
      </c>
      <c r="F465" s="6" t="e">
        <f>IF('Log_working_3-way'!D465="","",1/'True_Odds_Calculator_3-way'!N466+1/'True_Odds_Calculator_3-way'!O466+1/'True_Odds_Calculator_3-way'!#REF!-1)</f>
        <v>#REF!</v>
      </c>
      <c r="H465" s="6">
        <f>IF('Log_working_3-way'!$D465="","",'True_Odds_Calculator_3-way'!N466/'True_Odds_Calculator_3-way'!A466-1)</f>
        <v>18.513635473735228</v>
      </c>
      <c r="I465" s="6">
        <f>IF('Log_working_3-way'!$D465="","",'True_Odds_Calculator_3-way'!O466/'True_Odds_Calculator_3-way'!B466-1)</f>
        <v>9.4063150394689981</v>
      </c>
      <c r="J465" s="6" t="e">
        <f>IF('Log_working_3-way'!$D465="","",'True_Odds_Calculator_3-way'!#REF!/'True_Odds_Calculator_3-way'!C466-1)</f>
        <v>#REF!</v>
      </c>
      <c r="K465" s="6">
        <f>IF('Log_working_3-way'!$D465="","",1/'True_Odds_Calculator_3-way'!A466+1/'True_Odds_Calculator_3-way'!B466+1/'True_Odds_Calculator_3-way'!C466-1)</f>
        <v>3.9814485538169686E-2</v>
      </c>
    </row>
    <row r="466" spans="4:11" x14ac:dyDescent="0.25">
      <c r="D466">
        <f>solve_for_c('True_Odds_Calculator_3-way'!A467,'True_Odds_Calculator_3-way'!B467,'True_Odds_Calculator_3-way'!C467,'Log_working_3-way'!B$1,'Log_working_3-way'!B$2)</f>
        <v>1.0362459878013783</v>
      </c>
      <c r="F466" s="6" t="e">
        <f>IF('Log_working_3-way'!D466="","",1/'True_Odds_Calculator_3-way'!N467+1/'True_Odds_Calculator_3-way'!O467+1/'True_Odds_Calculator_3-way'!#REF!-1)</f>
        <v>#REF!</v>
      </c>
      <c r="H466" s="6">
        <f>IF('Log_working_3-way'!$D466="","",'True_Odds_Calculator_3-way'!N467/'True_Odds_Calculator_3-way'!A467-1)</f>
        <v>9.9095458768426479</v>
      </c>
      <c r="I466" s="6">
        <f>IF('Log_working_3-way'!$D466="","",'True_Odds_Calculator_3-way'!O467/'True_Odds_Calculator_3-way'!B467-1)</f>
        <v>10.133325607969054</v>
      </c>
      <c r="J466" s="6" t="e">
        <f>IF('Log_working_3-way'!$D466="","",'True_Odds_Calculator_3-way'!#REF!/'True_Odds_Calculator_3-way'!C467-1)</f>
        <v>#REF!</v>
      </c>
      <c r="K466" s="6">
        <f>IF('Log_working_3-way'!$D466="","",1/'True_Odds_Calculator_3-way'!A467+1/'True_Odds_Calculator_3-way'!B467+1/'True_Odds_Calculator_3-way'!C467-1)</f>
        <v>3.9155231701815563E-2</v>
      </c>
    </row>
    <row r="467" spans="4:11" x14ac:dyDescent="0.25">
      <c r="D467">
        <f>solve_for_c('True_Odds_Calculator_3-way'!A468,'True_Odds_Calculator_3-way'!B468,'True_Odds_Calculator_3-way'!C468,'Log_working_3-way'!B$1,'Log_working_3-way'!B$2)</f>
        <v>1.040367886132425</v>
      </c>
      <c r="F467" s="6" t="e">
        <f>IF('Log_working_3-way'!D467="","",1/'True_Odds_Calculator_3-way'!N468+1/'True_Odds_Calculator_3-way'!O468+1/'True_Odds_Calculator_3-way'!#REF!-1)</f>
        <v>#REF!</v>
      </c>
      <c r="H467" s="6">
        <f>IF('Log_working_3-way'!$D467="","",'True_Odds_Calculator_3-way'!N468/'True_Odds_Calculator_3-way'!A468-1)</f>
        <v>28.359861987977393</v>
      </c>
      <c r="I467" s="6">
        <f>IF('Log_working_3-way'!$D467="","",'True_Odds_Calculator_3-way'!O468/'True_Odds_Calculator_3-way'!B468-1)</f>
        <v>7.3205747282709979</v>
      </c>
      <c r="J467" s="6" t="e">
        <f>IF('Log_working_3-way'!$D467="","",'True_Odds_Calculator_3-way'!#REF!/'True_Odds_Calculator_3-way'!C468-1)</f>
        <v>#REF!</v>
      </c>
      <c r="K467" s="6">
        <f>IF('Log_working_3-way'!$D467="","",1/'True_Odds_Calculator_3-way'!A468+1/'True_Odds_Calculator_3-way'!B468+1/'True_Odds_Calculator_3-way'!C468-1)</f>
        <v>3.9654027954320492E-2</v>
      </c>
    </row>
    <row r="468" spans="4:11" x14ac:dyDescent="0.25">
      <c r="D468">
        <f>solve_for_c('True_Odds_Calculator_3-way'!A469,'True_Odds_Calculator_3-way'!B469,'True_Odds_Calculator_3-way'!C469,'Log_working_3-way'!B$1,'Log_working_3-way'!B$2)</f>
        <v>1.0366481851853147</v>
      </c>
      <c r="F468" s="6" t="e">
        <f>IF('Log_working_3-way'!D468="","",1/'True_Odds_Calculator_3-way'!N469+1/'True_Odds_Calculator_3-way'!O469+1/'True_Odds_Calculator_3-way'!#REF!-1)</f>
        <v>#REF!</v>
      </c>
      <c r="H468" s="6">
        <f>IF('Log_working_3-way'!$D468="","",'True_Odds_Calculator_3-way'!N469/'True_Odds_Calculator_3-way'!A469-1)</f>
        <v>13.680326165735757</v>
      </c>
      <c r="I468" s="6">
        <f>IF('Log_working_3-way'!$D468="","",'True_Odds_Calculator_3-way'!O469/'True_Odds_Calculator_3-way'!B469-1)</f>
        <v>7.8884050923186102</v>
      </c>
      <c r="J468" s="6" t="e">
        <f>IF('Log_working_3-way'!$D468="","",'True_Odds_Calculator_3-way'!#REF!/'True_Odds_Calculator_3-way'!C469-1)</f>
        <v>#REF!</v>
      </c>
      <c r="K468" s="6">
        <f>IF('Log_working_3-way'!$D468="","",1/'True_Odds_Calculator_3-way'!A469+1/'True_Odds_Calculator_3-way'!B469+1/'True_Odds_Calculator_3-way'!C469-1)</f>
        <v>3.9403953988051521E-2</v>
      </c>
    </row>
    <row r="469" spans="4:11" x14ac:dyDescent="0.25">
      <c r="D469">
        <f>solve_for_c('True_Odds_Calculator_3-way'!A470,'True_Odds_Calculator_3-way'!B470,'True_Odds_Calculator_3-way'!C470,'Log_working_3-way'!B$1,'Log_working_3-way'!B$2)</f>
        <v>1.0374966984826723</v>
      </c>
      <c r="F469" s="6" t="e">
        <f>IF('Log_working_3-way'!D469="","",1/'True_Odds_Calculator_3-way'!N470+1/'True_Odds_Calculator_3-way'!O470+1/'True_Odds_Calculator_3-way'!#REF!-1)</f>
        <v>#REF!</v>
      </c>
      <c r="H469" s="6">
        <f>IF('Log_working_3-way'!$D469="","",'True_Odds_Calculator_3-way'!N470/'True_Odds_Calculator_3-way'!A470-1)</f>
        <v>11.900130345689437</v>
      </c>
      <c r="I469" s="6">
        <f>IF('Log_working_3-way'!$D469="","",'True_Odds_Calculator_3-way'!O470/'True_Odds_Calculator_3-way'!B470-1)</f>
        <v>6.5436748388287711</v>
      </c>
      <c r="J469" s="6" t="e">
        <f>IF('Log_working_3-way'!$D469="","",'True_Odds_Calculator_3-way'!#REF!/'True_Odds_Calculator_3-way'!C470-1)</f>
        <v>#REF!</v>
      </c>
      <c r="K469" s="6">
        <f>IF('Log_working_3-way'!$D469="","",1/'True_Odds_Calculator_3-way'!A470+1/'True_Odds_Calculator_3-way'!B470+1/'True_Odds_Calculator_3-way'!C470-1)</f>
        <v>4.0113198519868165E-2</v>
      </c>
    </row>
    <row r="470" spans="4:11" x14ac:dyDescent="0.25">
      <c r="D470">
        <f>solve_for_c('True_Odds_Calculator_3-way'!A471,'True_Odds_Calculator_3-way'!B471,'True_Odds_Calculator_3-way'!C471,'Log_working_3-way'!B$1,'Log_working_3-way'!B$2)</f>
        <v>1.037663545035622</v>
      </c>
      <c r="F470" s="6" t="e">
        <f>IF('Log_working_3-way'!D470="","",1/'True_Odds_Calculator_3-way'!N471+1/'True_Odds_Calculator_3-way'!O471+1/'True_Odds_Calculator_3-way'!#REF!-1)</f>
        <v>#REF!</v>
      </c>
      <c r="H470" s="6">
        <f>IF('Log_working_3-way'!$D470="","",'True_Odds_Calculator_3-way'!N471/'True_Odds_Calculator_3-way'!A471-1)</f>
        <v>18.165150136487714</v>
      </c>
      <c r="I470" s="6">
        <f>IF('Log_working_3-way'!$D470="","",'True_Odds_Calculator_3-way'!O471/'True_Odds_Calculator_3-way'!B471-1)</f>
        <v>7.467368500633162</v>
      </c>
      <c r="J470" s="6" t="e">
        <f>IF('Log_working_3-way'!$D470="","",'True_Odds_Calculator_3-way'!#REF!/'True_Odds_Calculator_3-way'!C471-1)</f>
        <v>#REF!</v>
      </c>
      <c r="K470" s="6">
        <f>IF('Log_working_3-way'!$D470="","",1/'True_Odds_Calculator_3-way'!A471+1/'True_Odds_Calculator_3-way'!B471+1/'True_Odds_Calculator_3-way'!C471-1)</f>
        <v>3.9900381517592232E-2</v>
      </c>
    </row>
    <row r="471" spans="4:11" x14ac:dyDescent="0.25">
      <c r="D471">
        <f>solve_for_c('True_Odds_Calculator_3-way'!A472,'True_Odds_Calculator_3-way'!B472,'True_Odds_Calculator_3-way'!C472,'Log_working_3-way'!B$1,'Log_working_3-way'!B$2)</f>
        <v>1.0320438628418602</v>
      </c>
      <c r="F471" s="6" t="e">
        <f>IF('Log_working_3-way'!D471="","",1/'True_Odds_Calculator_3-way'!N472+1/'True_Odds_Calculator_3-way'!O472+1/'True_Odds_Calculator_3-way'!#REF!-1)</f>
        <v>#REF!</v>
      </c>
      <c r="H471" s="6">
        <f>IF('Log_working_3-way'!$D471="","",'True_Odds_Calculator_3-way'!N472/'True_Odds_Calculator_3-way'!A472-1)</f>
        <v>20.323734038823655</v>
      </c>
      <c r="I471" s="6">
        <f>IF('Log_working_3-way'!$D471="","",'True_Odds_Calculator_3-way'!O472/'True_Odds_Calculator_3-way'!B472-1)</f>
        <v>6.6765442539765152</v>
      </c>
      <c r="J471" s="6" t="e">
        <f>IF('Log_working_3-way'!$D471="","",'True_Odds_Calculator_3-way'!#REF!/'True_Odds_Calculator_3-way'!C472-1)</f>
        <v>#REF!</v>
      </c>
      <c r="K471" s="6">
        <f>IF('Log_working_3-way'!$D471="","",1/'True_Odds_Calculator_3-way'!A472+1/'True_Odds_Calculator_3-way'!B472+1/'True_Odds_Calculator_3-way'!C472-1)</f>
        <v>3.3659584626402506E-2</v>
      </c>
    </row>
    <row r="472" spans="4:11" x14ac:dyDescent="0.25">
      <c r="D472">
        <f>solve_for_c('True_Odds_Calculator_3-way'!A473,'True_Odds_Calculator_3-way'!B473,'True_Odds_Calculator_3-way'!C473,'Log_working_3-way'!B$1,'Log_working_3-way'!B$2)</f>
        <v>1.0277035926197184</v>
      </c>
      <c r="F472" s="6" t="e">
        <f>IF('Log_working_3-way'!D472="","",1/'True_Odds_Calculator_3-way'!N473+1/'True_Odds_Calculator_3-way'!O473+1/'True_Odds_Calculator_3-way'!#REF!-1)</f>
        <v>#REF!</v>
      </c>
      <c r="H472" s="6">
        <f>IF('Log_working_3-way'!$D472="","",'True_Odds_Calculator_3-way'!N473/'True_Odds_Calculator_3-way'!A473-1)</f>
        <v>7.3510607672267341</v>
      </c>
      <c r="I472" s="6">
        <f>IF('Log_working_3-way'!$D472="","",'True_Odds_Calculator_3-way'!O473/'True_Odds_Calculator_3-way'!B473-1)</f>
        <v>9.577064308225685</v>
      </c>
      <c r="J472" s="6" t="e">
        <f>IF('Log_working_3-way'!$D472="","",'True_Odds_Calculator_3-way'!#REF!/'True_Odds_Calculator_3-way'!C473-1)</f>
        <v>#REF!</v>
      </c>
      <c r="K472" s="6">
        <f>IF('Log_working_3-way'!$D472="","",1/'True_Odds_Calculator_3-way'!A473+1/'True_Odds_Calculator_3-way'!B473+1/'True_Odds_Calculator_3-way'!C473-1)</f>
        <v>2.9792200305789773E-2</v>
      </c>
    </row>
    <row r="473" spans="4:11" x14ac:dyDescent="0.25">
      <c r="D473">
        <f>solve_for_c('True_Odds_Calculator_3-way'!A474,'True_Odds_Calculator_3-way'!B474,'True_Odds_Calculator_3-way'!C474,'Log_working_3-way'!B$1,'Log_working_3-way'!B$2)</f>
        <v>1.0244939190592348</v>
      </c>
      <c r="F473" s="6" t="e">
        <f>IF('Log_working_3-way'!D473="","",1/'True_Odds_Calculator_3-way'!N474+1/'True_Odds_Calculator_3-way'!O474+1/'True_Odds_Calculator_3-way'!#REF!-1)</f>
        <v>#REF!</v>
      </c>
      <c r="H473" s="6">
        <f>IF('Log_working_3-way'!$D473="","",'True_Odds_Calculator_3-way'!N474/'True_Odds_Calculator_3-way'!A474-1)</f>
        <v>2.4023323741489557</v>
      </c>
      <c r="I473" s="6">
        <f>IF('Log_working_3-way'!$D473="","",'True_Odds_Calculator_3-way'!O474/'True_Odds_Calculator_3-way'!B474-1)</f>
        <v>4.1895160322129303</v>
      </c>
      <c r="J473" s="6" t="e">
        <f>IF('Log_working_3-way'!$D473="","",'True_Odds_Calculator_3-way'!#REF!/'True_Odds_Calculator_3-way'!C474-1)</f>
        <v>#REF!</v>
      </c>
      <c r="K473" s="6">
        <f>IF('Log_working_3-way'!$D473="","",1/'True_Odds_Calculator_3-way'!A474+1/'True_Odds_Calculator_3-way'!B474+1/'True_Odds_Calculator_3-way'!C474-1)</f>
        <v>2.3042516783489342E-2</v>
      </c>
    </row>
    <row r="474" spans="4:11" x14ac:dyDescent="0.25">
      <c r="D474">
        <f>solve_for_c('True_Odds_Calculator_3-way'!A475,'True_Odds_Calculator_3-way'!B475,'True_Odds_Calculator_3-way'!C475,'Log_working_3-way'!B$1,'Log_working_3-way'!B$2)</f>
        <v>1.0429417547424489</v>
      </c>
      <c r="F474" s="6" t="e">
        <f>IF('Log_working_3-way'!D474="","",1/'True_Odds_Calculator_3-way'!N475+1/'True_Odds_Calculator_3-way'!O475+1/'True_Odds_Calculator_3-way'!#REF!-1)</f>
        <v>#REF!</v>
      </c>
      <c r="H474" s="6">
        <f>IF('Log_working_3-way'!$D474="","",'True_Odds_Calculator_3-way'!N475/'True_Odds_Calculator_3-way'!A475-1)</f>
        <v>15.327896658486832</v>
      </c>
      <c r="I474" s="6">
        <f>IF('Log_working_3-way'!$D474="","",'True_Odds_Calculator_3-way'!O475/'True_Odds_Calculator_3-way'!B475-1)</f>
        <v>10.448940265413759</v>
      </c>
      <c r="J474" s="6" t="e">
        <f>IF('Log_working_3-way'!$D474="","",'True_Odds_Calculator_3-way'!#REF!/'True_Odds_Calculator_3-way'!C475-1)</f>
        <v>#REF!</v>
      </c>
      <c r="K474" s="6">
        <f>IF('Log_working_3-way'!$D474="","",1/'True_Odds_Calculator_3-way'!A475+1/'True_Odds_Calculator_3-way'!B475+1/'True_Odds_Calculator_3-way'!C475-1)</f>
        <v>4.577685303094059E-2</v>
      </c>
    </row>
    <row r="475" spans="4:11" x14ac:dyDescent="0.25">
      <c r="D475">
        <f>solve_for_c('True_Odds_Calculator_3-way'!A476,'True_Odds_Calculator_3-way'!B476,'True_Odds_Calculator_3-way'!C476,'Log_working_3-way'!B$1,'Log_working_3-way'!B$2)</f>
        <v>1.0408776633320267</v>
      </c>
      <c r="F475" s="6" t="e">
        <f>IF('Log_working_3-way'!D475="","",1/'True_Odds_Calculator_3-way'!N476+1/'True_Odds_Calculator_3-way'!O476+1/'True_Odds_Calculator_3-way'!#REF!-1)</f>
        <v>#REF!</v>
      </c>
      <c r="H475" s="6">
        <f>IF('Log_working_3-way'!$D475="","",'True_Odds_Calculator_3-way'!N476/'True_Odds_Calculator_3-way'!A476-1)</f>
        <v>2.8926766193579869</v>
      </c>
      <c r="I475" s="6">
        <f>IF('Log_working_3-way'!$D475="","",'True_Odds_Calculator_3-way'!O476/'True_Odds_Calculator_3-way'!B476-1)</f>
        <v>6.3781367475003803</v>
      </c>
      <c r="J475" s="6" t="e">
        <f>IF('Log_working_3-way'!$D475="","",'True_Odds_Calculator_3-way'!#REF!/'True_Odds_Calculator_3-way'!C476-1)</f>
        <v>#REF!</v>
      </c>
      <c r="K475" s="6">
        <f>IF('Log_working_3-way'!$D475="","",1/'True_Odds_Calculator_3-way'!A476+1/'True_Odds_Calculator_3-way'!B476+1/'True_Odds_Calculator_3-way'!C476-1)</f>
        <v>4.0013306519060876E-2</v>
      </c>
    </row>
    <row r="476" spans="4:11" x14ac:dyDescent="0.25">
      <c r="D476">
        <f>solve_for_c('True_Odds_Calculator_3-way'!A477,'True_Odds_Calculator_3-way'!B477,'True_Odds_Calculator_3-way'!C477,'Log_working_3-way'!B$1,'Log_working_3-way'!B$2)</f>
        <v>1.0309466520865198</v>
      </c>
      <c r="F476" s="6" t="e">
        <f>IF('Log_working_3-way'!D476="","",1/'True_Odds_Calculator_3-way'!N477+1/'True_Odds_Calculator_3-way'!O477+1/'True_Odds_Calculator_3-way'!#REF!-1)</f>
        <v>#REF!</v>
      </c>
      <c r="H476" s="6">
        <f>IF('Log_working_3-way'!$D476="","",'True_Odds_Calculator_3-way'!N477/'True_Odds_Calculator_3-way'!A477-1)</f>
        <v>30.70002391991823</v>
      </c>
      <c r="I476" s="6">
        <f>IF('Log_working_3-way'!$D476="","",'True_Odds_Calculator_3-way'!O477/'True_Odds_Calculator_3-way'!B477-1)</f>
        <v>5.8668885280917262</v>
      </c>
      <c r="J476" s="6" t="e">
        <f>IF('Log_working_3-way'!$D476="","",'True_Odds_Calculator_3-way'!#REF!/'True_Odds_Calculator_3-way'!C477-1)</f>
        <v>#REF!</v>
      </c>
      <c r="K476" s="6">
        <f>IF('Log_working_3-way'!$D476="","",1/'True_Odds_Calculator_3-way'!A477+1/'True_Odds_Calculator_3-way'!B477+1/'True_Odds_Calculator_3-way'!C477-1)</f>
        <v>3.0064245597390293E-2</v>
      </c>
    </row>
    <row r="477" spans="4:11" x14ac:dyDescent="0.25">
      <c r="D477">
        <f>solve_for_c('True_Odds_Calculator_3-way'!A478,'True_Odds_Calculator_3-way'!B478,'True_Odds_Calculator_3-way'!C478,'Log_working_3-way'!B$1,'Log_working_3-way'!B$2)</f>
        <v>1.0748900725210806</v>
      </c>
      <c r="F477" s="6" t="e">
        <f>IF('Log_working_3-way'!D477="","",1/'True_Odds_Calculator_3-way'!N478+1/'True_Odds_Calculator_3-way'!O478+1/'True_Odds_Calculator_3-way'!#REF!-1)</f>
        <v>#REF!</v>
      </c>
      <c r="H477" s="6">
        <f>IF('Log_working_3-way'!$D477="","",'True_Odds_Calculator_3-way'!N478/'True_Odds_Calculator_3-way'!A478-1)</f>
        <v>79.344977501701791</v>
      </c>
      <c r="I477" s="6">
        <f>IF('Log_working_3-way'!$D477="","",'True_Odds_Calculator_3-way'!O478/'True_Odds_Calculator_3-way'!B478-1)</f>
        <v>-0.33708809640598947</v>
      </c>
      <c r="J477" s="6" t="e">
        <f>IF('Log_working_3-way'!$D477="","",'True_Odds_Calculator_3-way'!#REF!/'True_Odds_Calculator_3-way'!C478-1)</f>
        <v>#REF!</v>
      </c>
      <c r="K477" s="6">
        <f>IF('Log_working_3-way'!$D477="","",1/'True_Odds_Calculator_3-way'!A478+1/'True_Odds_Calculator_3-way'!B478+1/'True_Odds_Calculator_3-way'!C478-1)</f>
        <v>2.8622207249022313E-2</v>
      </c>
    </row>
    <row r="478" spans="4:11" x14ac:dyDescent="0.25">
      <c r="D478">
        <f>solve_for_c('True_Odds_Calculator_3-way'!A479,'True_Odds_Calculator_3-way'!B479,'True_Odds_Calculator_3-way'!C479,'Log_working_3-way'!B$1,'Log_working_3-way'!B$2)</f>
        <v>1.0252369364905731</v>
      </c>
      <c r="F478" s="6" t="e">
        <f>IF('Log_working_3-way'!D478="","",1/'True_Odds_Calculator_3-way'!N479+1/'True_Odds_Calculator_3-way'!O479+1/'True_Odds_Calculator_3-way'!#REF!-1)</f>
        <v>#REF!</v>
      </c>
      <c r="H478" s="6">
        <f>IF('Log_working_3-way'!$D478="","",'True_Odds_Calculator_3-way'!N479/'True_Odds_Calculator_3-way'!A479-1)</f>
        <v>17.248954482819048</v>
      </c>
      <c r="I478" s="6">
        <f>IF('Log_working_3-way'!$D478="","",'True_Odds_Calculator_3-way'!O479/'True_Odds_Calculator_3-way'!B479-1)</f>
        <v>6.2298588612114365</v>
      </c>
      <c r="J478" s="6" t="e">
        <f>IF('Log_working_3-way'!$D478="","",'True_Odds_Calculator_3-way'!#REF!/'True_Odds_Calculator_3-way'!C479-1)</f>
        <v>#REF!</v>
      </c>
      <c r="K478" s="6">
        <f>IF('Log_working_3-way'!$D478="","",1/'True_Odds_Calculator_3-way'!A479+1/'True_Odds_Calculator_3-way'!B479+1/'True_Odds_Calculator_3-way'!C479-1)</f>
        <v>2.6923405293258984E-2</v>
      </c>
    </row>
    <row r="479" spans="4:11" x14ac:dyDescent="0.25">
      <c r="D479">
        <f>solve_for_c('True_Odds_Calculator_3-way'!A480,'True_Odds_Calculator_3-way'!B480,'True_Odds_Calculator_3-way'!C480,'Log_working_3-way'!B$1,'Log_working_3-way'!B$2)</f>
        <v>1.0257266417595183</v>
      </c>
      <c r="F479" s="6" t="e">
        <f>IF('Log_working_3-way'!D479="","",1/'True_Odds_Calculator_3-way'!N480+1/'True_Odds_Calculator_3-way'!O480+1/'True_Odds_Calculator_3-way'!#REF!-1)</f>
        <v>#REF!</v>
      </c>
      <c r="H479" s="6">
        <f>IF('Log_working_3-way'!$D479="","",'True_Odds_Calculator_3-way'!N480/'True_Odds_Calculator_3-way'!A480-1)</f>
        <v>7.8848628514195358</v>
      </c>
      <c r="I479" s="6">
        <f>IF('Log_working_3-way'!$D479="","",'True_Odds_Calculator_3-way'!O480/'True_Odds_Calculator_3-way'!B480-1)</f>
        <v>6.3468969543561755</v>
      </c>
      <c r="J479" s="6" t="e">
        <f>IF('Log_working_3-way'!$D479="","",'True_Odds_Calculator_3-way'!#REF!/'True_Odds_Calculator_3-way'!C480-1)</f>
        <v>#REF!</v>
      </c>
      <c r="K479" s="6">
        <f>IF('Log_working_3-way'!$D479="","",1/'True_Odds_Calculator_3-way'!A480+1/'True_Odds_Calculator_3-way'!B480+1/'True_Odds_Calculator_3-way'!C480-1)</f>
        <v>2.729052880110272E-2</v>
      </c>
    </row>
    <row r="480" spans="4:11" x14ac:dyDescent="0.25">
      <c r="D480">
        <f>solve_for_c('True_Odds_Calculator_3-way'!A481,'True_Odds_Calculator_3-way'!B481,'True_Odds_Calculator_3-way'!C481,'Log_working_3-way'!B$1,'Log_working_3-way'!B$2)</f>
        <v>1.0246481648605537</v>
      </c>
      <c r="F480" s="6" t="e">
        <f>IF('Log_working_3-way'!D480="","",1/'True_Odds_Calculator_3-way'!N481+1/'True_Odds_Calculator_3-way'!O481+1/'True_Odds_Calculator_3-way'!#REF!-1)</f>
        <v>#REF!</v>
      </c>
      <c r="H480" s="6">
        <f>IF('Log_working_3-way'!$D480="","",'True_Odds_Calculator_3-way'!N481/'True_Odds_Calculator_3-way'!A481-1)</f>
        <v>14.711137853929703</v>
      </c>
      <c r="I480" s="6">
        <f>IF('Log_working_3-way'!$D480="","",'True_Odds_Calculator_3-way'!O481/'True_Odds_Calculator_3-way'!B481-1)</f>
        <v>7.7845165713596103</v>
      </c>
      <c r="J480" s="6" t="e">
        <f>IF('Log_working_3-way'!$D480="","",'True_Odds_Calculator_3-way'!#REF!/'True_Odds_Calculator_3-way'!C481-1)</f>
        <v>#REF!</v>
      </c>
      <c r="K480" s="6">
        <f>IF('Log_working_3-way'!$D480="","",1/'True_Odds_Calculator_3-way'!A481+1/'True_Odds_Calculator_3-way'!B481+1/'True_Odds_Calculator_3-way'!C481-1)</f>
        <v>2.658205067843622E-2</v>
      </c>
    </row>
    <row r="481" spans="4:11" x14ac:dyDescent="0.25">
      <c r="D481">
        <f>solve_for_c('True_Odds_Calculator_3-way'!A482,'True_Odds_Calculator_3-way'!B482,'True_Odds_Calculator_3-way'!C482,'Log_working_3-way'!B$1,'Log_working_3-way'!B$2)</f>
        <v>1.0326277608242256</v>
      </c>
      <c r="F481" s="6" t="e">
        <f>IF('Log_working_3-way'!D481="","",1/'True_Odds_Calculator_3-way'!N482+1/'True_Odds_Calculator_3-way'!O482+1/'True_Odds_Calculator_3-way'!#REF!-1)</f>
        <v>#REF!</v>
      </c>
      <c r="H481" s="6">
        <f>IF('Log_working_3-way'!$D481="","",'True_Odds_Calculator_3-way'!N482/'True_Odds_Calculator_3-way'!A482-1)</f>
        <v>54.218057421070043</v>
      </c>
      <c r="I481" s="6">
        <f>IF('Log_working_3-way'!$D481="","",'True_Odds_Calculator_3-way'!O482/'True_Odds_Calculator_3-way'!B482-1)</f>
        <v>1.8836227067503564</v>
      </c>
      <c r="J481" s="6" t="e">
        <f>IF('Log_working_3-way'!$D481="","",'True_Odds_Calculator_3-way'!#REF!/'True_Odds_Calculator_3-way'!C482-1)</f>
        <v>#REF!</v>
      </c>
      <c r="K481" s="6">
        <f>IF('Log_working_3-way'!$D481="","",1/'True_Odds_Calculator_3-way'!A482+1/'True_Odds_Calculator_3-way'!B482+1/'True_Odds_Calculator_3-way'!C482-1)</f>
        <v>2.3801105190144778E-2</v>
      </c>
    </row>
    <row r="482" spans="4:11" x14ac:dyDescent="0.25">
      <c r="D482">
        <f>solve_for_c('True_Odds_Calculator_3-way'!A483,'True_Odds_Calculator_3-way'!B483,'True_Odds_Calculator_3-way'!C483,'Log_working_3-way'!B$1,'Log_working_3-way'!B$2)</f>
        <v>1.0600652602105358</v>
      </c>
      <c r="F482" s="6" t="e">
        <f>IF('Log_working_3-way'!D482="","",1/'True_Odds_Calculator_3-way'!N483+1/'True_Odds_Calculator_3-way'!O483+1/'True_Odds_Calculator_3-way'!#REF!-1)</f>
        <v>#REF!</v>
      </c>
      <c r="H482" s="6">
        <f>IF('Log_working_3-way'!$D482="","",'True_Odds_Calculator_3-way'!N483/'True_Odds_Calculator_3-way'!A483-1)</f>
        <v>44.969202898550741</v>
      </c>
      <c r="I482" s="6">
        <f>IF('Log_working_3-way'!$D482="","",'True_Odds_Calculator_3-way'!O483/'True_Odds_Calculator_3-way'!B483-1)</f>
        <v>4.1076892109500802</v>
      </c>
      <c r="J482" s="6" t="e">
        <f>IF('Log_working_3-way'!$D482="","",'True_Odds_Calculator_3-way'!#REF!/'True_Odds_Calculator_3-way'!C483-1)</f>
        <v>#REF!</v>
      </c>
      <c r="K482" s="6">
        <f>IF('Log_working_3-way'!$D482="","",1/'True_Odds_Calculator_3-way'!A483+1/'True_Odds_Calculator_3-way'!B483+1/'True_Odds_Calculator_3-way'!C483-1)</f>
        <v>4.9078635285531691E-2</v>
      </c>
    </row>
    <row r="483" spans="4:11" x14ac:dyDescent="0.25">
      <c r="D483">
        <f>solve_for_c('True_Odds_Calculator_3-way'!A484,'True_Odds_Calculator_3-way'!B484,'True_Odds_Calculator_3-way'!C484,'Log_working_3-way'!B$1,'Log_working_3-way'!B$2)</f>
        <v>1.0793551728189983</v>
      </c>
      <c r="F483" s="6" t="e">
        <f>IF('Log_working_3-way'!D483="","",1/'True_Odds_Calculator_3-way'!N484+1/'True_Odds_Calculator_3-way'!O484+1/'True_Odds_Calculator_3-way'!#REF!-1)</f>
        <v>#REF!</v>
      </c>
      <c r="H483" s="6">
        <f>IF('Log_working_3-way'!$D483="","",'True_Odds_Calculator_3-way'!N484/'True_Odds_Calculator_3-way'!A484-1)</f>
        <v>64.265205432747578</v>
      </c>
      <c r="I483" s="6">
        <f>IF('Log_working_3-way'!$D483="","",'True_Odds_Calculator_3-way'!O484/'True_Odds_Calculator_3-way'!B484-1)</f>
        <v>1.2409186315036904</v>
      </c>
      <c r="J483" s="6" t="e">
        <f>IF('Log_working_3-way'!$D483="","",'True_Odds_Calculator_3-way'!#REF!/'True_Odds_Calculator_3-way'!C484-1)</f>
        <v>#REF!</v>
      </c>
      <c r="K483" s="6">
        <f>IF('Log_working_3-way'!$D483="","",1/'True_Odds_Calculator_3-way'!A484+1/'True_Odds_Calculator_3-way'!B484+1/'True_Odds_Calculator_3-way'!C484-1)</f>
        <v>4.6520042090238745E-2</v>
      </c>
    </row>
    <row r="484" spans="4:11" x14ac:dyDescent="0.25">
      <c r="D484">
        <f>solve_for_c('True_Odds_Calculator_3-way'!A485,'True_Odds_Calculator_3-way'!B485,'True_Odds_Calculator_3-way'!C485,'Log_working_3-way'!B$1,'Log_working_3-way'!B$2)</f>
        <v>1.0293798112529493</v>
      </c>
      <c r="F484" s="6" t="e">
        <f>IF('Log_working_3-way'!D484="","",1/'True_Odds_Calculator_3-way'!N485+1/'True_Odds_Calculator_3-way'!O485+1/'True_Odds_Calculator_3-way'!#REF!-1)</f>
        <v>#REF!</v>
      </c>
      <c r="H484" s="6">
        <f>IF('Log_working_3-way'!$D484="","",'True_Odds_Calculator_3-way'!N485/'True_Odds_Calculator_3-way'!A485-1)</f>
        <v>4.04094400235424</v>
      </c>
      <c r="I484" s="6">
        <f>IF('Log_working_3-way'!$D484="","",'True_Odds_Calculator_3-way'!O485/'True_Odds_Calculator_3-way'!B485-1)</f>
        <v>5.3222079932691546</v>
      </c>
      <c r="J484" s="6" t="e">
        <f>IF('Log_working_3-way'!$D484="","",'True_Odds_Calculator_3-way'!#REF!/'True_Odds_Calculator_3-way'!C485-1)</f>
        <v>#REF!</v>
      </c>
      <c r="K484" s="6">
        <f>IF('Log_working_3-way'!$D484="","",1/'True_Odds_Calculator_3-way'!A485+1/'True_Odds_Calculator_3-way'!B485+1/'True_Odds_Calculator_3-way'!C485-1)</f>
        <v>2.934056104984295E-2</v>
      </c>
    </row>
    <row r="485" spans="4:11" x14ac:dyDescent="0.25">
      <c r="D485">
        <f>solve_for_c('True_Odds_Calculator_3-way'!A486,'True_Odds_Calculator_3-way'!B486,'True_Odds_Calculator_3-way'!C486,'Log_working_3-way'!B$1,'Log_working_3-way'!B$2)</f>
        <v>1.0412144147970699</v>
      </c>
      <c r="F485" s="6" t="e">
        <f>IF('Log_working_3-way'!D485="","",1/'True_Odds_Calculator_3-way'!N486+1/'True_Odds_Calculator_3-way'!O486+1/'True_Odds_Calculator_3-way'!#REF!-1)</f>
        <v>#REF!</v>
      </c>
      <c r="H485" s="6">
        <f>IF('Log_working_3-way'!$D485="","",'True_Odds_Calculator_3-way'!N486/'True_Odds_Calculator_3-way'!A486-1)</f>
        <v>0.40528014384856892</v>
      </c>
      <c r="I485" s="6">
        <f>IF('Log_working_3-way'!$D485="","",'True_Odds_Calculator_3-way'!O486/'True_Odds_Calculator_3-way'!B486-1)</f>
        <v>2.9993451777103548</v>
      </c>
      <c r="J485" s="6" t="e">
        <f>IF('Log_working_3-way'!$D485="","",'True_Odds_Calculator_3-way'!#REF!/'True_Odds_Calculator_3-way'!C486-1)</f>
        <v>#REF!</v>
      </c>
      <c r="K485" s="6">
        <f>IF('Log_working_3-way'!$D485="","",1/'True_Odds_Calculator_3-way'!A486+1/'True_Odds_Calculator_3-way'!B486+1/'True_Odds_Calculator_3-way'!C486-1)</f>
        <v>3.2953818387196909E-2</v>
      </c>
    </row>
    <row r="486" spans="4:11" x14ac:dyDescent="0.25">
      <c r="D486">
        <f>solve_for_c('True_Odds_Calculator_3-way'!A487,'True_Odds_Calculator_3-way'!B487,'True_Odds_Calculator_3-way'!C487,'Log_working_3-way'!B$1,'Log_working_3-way'!B$2)</f>
        <v>1.0363994173511051</v>
      </c>
      <c r="F486" s="6" t="e">
        <f>IF('Log_working_3-way'!D486="","",1/'True_Odds_Calculator_3-way'!N487+1/'True_Odds_Calculator_3-way'!O487+1/'True_Odds_Calculator_3-way'!#REF!-1)</f>
        <v>#REF!</v>
      </c>
      <c r="H486" s="6">
        <f>IF('Log_working_3-way'!$D486="","",'True_Odds_Calculator_3-way'!N487/'True_Odds_Calculator_3-way'!A487-1)</f>
        <v>41.520686846879251</v>
      </c>
      <c r="I486" s="6">
        <f>IF('Log_working_3-way'!$D486="","",'True_Odds_Calculator_3-way'!O487/'True_Odds_Calculator_3-way'!B487-1)</f>
        <v>4.2191481570173188</v>
      </c>
      <c r="J486" s="6" t="e">
        <f>IF('Log_working_3-way'!$D486="","",'True_Odds_Calculator_3-way'!#REF!/'True_Odds_Calculator_3-way'!C487-1)</f>
        <v>#REF!</v>
      </c>
      <c r="K486" s="6">
        <f>IF('Log_working_3-way'!$D486="","",1/'True_Odds_Calculator_3-way'!A487+1/'True_Odds_Calculator_3-way'!B487+1/'True_Odds_Calculator_3-way'!C487-1)</f>
        <v>3.1444428362343402E-2</v>
      </c>
    </row>
    <row r="487" spans="4:11" x14ac:dyDescent="0.25">
      <c r="D487">
        <f>solve_for_c('True_Odds_Calculator_3-way'!A488,'True_Odds_Calculator_3-way'!B488,'True_Odds_Calculator_3-way'!C488,'Log_working_3-way'!B$1,'Log_working_3-way'!B$2)</f>
        <v>1.0259202780354648</v>
      </c>
      <c r="F487" s="6" t="e">
        <f>IF('Log_working_3-way'!D487="","",1/'True_Odds_Calculator_3-way'!N488+1/'True_Odds_Calculator_3-way'!O488+1/'True_Odds_Calculator_3-way'!#REF!-1)</f>
        <v>#REF!</v>
      </c>
      <c r="H487" s="6">
        <f>IF('Log_working_3-way'!$D487="","",'True_Odds_Calculator_3-way'!N488/'True_Odds_Calculator_3-way'!A488-1)</f>
        <v>12.052713727882519</v>
      </c>
      <c r="I487" s="6">
        <f>IF('Log_working_3-way'!$D487="","",'True_Odds_Calculator_3-way'!O488/'True_Odds_Calculator_3-way'!B488-1)</f>
        <v>6.9412710320437254</v>
      </c>
      <c r="J487" s="6" t="e">
        <f>IF('Log_working_3-way'!$D487="","",'True_Odds_Calculator_3-way'!#REF!/'True_Odds_Calculator_3-way'!C488-1)</f>
        <v>#REF!</v>
      </c>
      <c r="K487" s="6">
        <f>IF('Log_working_3-way'!$D487="","",1/'True_Odds_Calculator_3-way'!A488+1/'True_Odds_Calculator_3-way'!B488+1/'True_Odds_Calculator_3-way'!C488-1)</f>
        <v>2.7954501638712159E-2</v>
      </c>
    </row>
    <row r="488" spans="4:11" x14ac:dyDescent="0.25">
      <c r="D488">
        <f>solve_for_c('True_Odds_Calculator_3-way'!A489,'True_Odds_Calculator_3-way'!B489,'True_Odds_Calculator_3-way'!C489,'Log_working_3-way'!B$1,'Log_working_3-way'!B$2)</f>
        <v>1.0388588344852105</v>
      </c>
      <c r="F488" s="6" t="e">
        <f>IF('Log_working_3-way'!D488="","",1/'True_Odds_Calculator_3-way'!N489+1/'True_Odds_Calculator_3-way'!O489+1/'True_Odds_Calculator_3-way'!#REF!-1)</f>
        <v>#REF!</v>
      </c>
      <c r="H488" s="6">
        <f>IF('Log_working_3-way'!$D488="","",'True_Odds_Calculator_3-way'!N489/'True_Odds_Calculator_3-way'!A489-1)</f>
        <v>21.001289322868921</v>
      </c>
      <c r="I488" s="6">
        <f>IF('Log_working_3-way'!$D488="","",'True_Odds_Calculator_3-way'!O489/'True_Odds_Calculator_3-way'!B489-1)</f>
        <v>5.9447213472094838</v>
      </c>
      <c r="J488" s="6" t="e">
        <f>IF('Log_working_3-way'!$D488="","",'True_Odds_Calculator_3-way'!#REF!/'True_Odds_Calculator_3-way'!C489-1)</f>
        <v>#REF!</v>
      </c>
      <c r="K488" s="6">
        <f>IF('Log_working_3-way'!$D488="","",1/'True_Odds_Calculator_3-way'!A489+1/'True_Odds_Calculator_3-way'!B489+1/'True_Odds_Calculator_3-way'!C489-1)</f>
        <v>4.0541235787415753E-2</v>
      </c>
    </row>
    <row r="489" spans="4:11" x14ac:dyDescent="0.25">
      <c r="D489">
        <f>solve_for_c('True_Odds_Calculator_3-way'!A490,'True_Odds_Calculator_3-way'!B490,'True_Odds_Calculator_3-way'!C490,'Log_working_3-way'!B$1,'Log_working_3-way'!B$2)</f>
        <v>1.0403466327878086</v>
      </c>
      <c r="F489" s="6" t="e">
        <f>IF('Log_working_3-way'!D489="","",1/'True_Odds_Calculator_3-way'!N490+1/'True_Odds_Calculator_3-way'!O490+1/'True_Odds_Calculator_3-way'!#REF!-1)</f>
        <v>#REF!</v>
      </c>
      <c r="H489" s="6">
        <f>IF('Log_working_3-way'!$D489="","",'True_Odds_Calculator_3-way'!N490/'True_Odds_Calculator_3-way'!A490-1)</f>
        <v>3.9891960654248324</v>
      </c>
      <c r="I489" s="6">
        <f>IF('Log_working_3-way'!$D489="","",'True_Odds_Calculator_3-way'!O490/'True_Odds_Calculator_3-way'!B490-1)</f>
        <v>5.4869141840090325</v>
      </c>
      <c r="J489" s="6" t="e">
        <f>IF('Log_working_3-way'!$D489="","",'True_Odds_Calculator_3-way'!#REF!/'True_Odds_Calculator_3-way'!C490-1)</f>
        <v>#REF!</v>
      </c>
      <c r="K489" s="6">
        <f>IF('Log_working_3-way'!$D489="","",1/'True_Odds_Calculator_3-way'!A490+1/'True_Odds_Calculator_3-way'!B490+1/'True_Odds_Calculator_3-way'!C490-1)</f>
        <v>4.0016880387385934E-2</v>
      </c>
    </row>
    <row r="490" spans="4:11" x14ac:dyDescent="0.25">
      <c r="D490">
        <f>solve_for_c('True_Odds_Calculator_3-way'!A491,'True_Odds_Calculator_3-way'!B491,'True_Odds_Calculator_3-way'!C491,'Log_working_3-way'!B$1,'Log_working_3-way'!B$2)</f>
        <v>1.048667662865379</v>
      </c>
      <c r="F490" s="6" t="e">
        <f>IF('Log_working_3-way'!D490="","",1/'True_Odds_Calculator_3-way'!N491+1/'True_Odds_Calculator_3-way'!O491+1/'True_Odds_Calculator_3-way'!#REF!-1)</f>
        <v>#REF!</v>
      </c>
      <c r="H490" s="6">
        <f>IF('Log_working_3-way'!$D490="","",'True_Odds_Calculator_3-way'!N491/'True_Odds_Calculator_3-way'!A491-1)</f>
        <v>1.6287147890571672</v>
      </c>
      <c r="I490" s="6">
        <f>IF('Log_working_3-way'!$D490="","",'True_Odds_Calculator_3-way'!O491/'True_Odds_Calculator_3-way'!B491-1)</f>
        <v>3.611982602746421</v>
      </c>
      <c r="J490" s="6" t="e">
        <f>IF('Log_working_3-way'!$D490="","",'True_Odds_Calculator_3-way'!#REF!/'True_Odds_Calculator_3-way'!C491-1)</f>
        <v>#REF!</v>
      </c>
      <c r="K490" s="6">
        <f>IF('Log_working_3-way'!$D490="","",1/'True_Odds_Calculator_3-way'!A491+1/'True_Odds_Calculator_3-way'!B491+1/'True_Odds_Calculator_3-way'!C491-1)</f>
        <v>4.2755896363425139E-2</v>
      </c>
    </row>
    <row r="491" spans="4:11" x14ac:dyDescent="0.25">
      <c r="D491">
        <f>solve_for_c('True_Odds_Calculator_3-way'!A492,'True_Odds_Calculator_3-way'!B492,'True_Odds_Calculator_3-way'!C492,'Log_working_3-way'!B$1,'Log_working_3-way'!B$2)</f>
        <v>1.0349895948514107</v>
      </c>
      <c r="F491" s="6" t="e">
        <f>IF('Log_working_3-way'!D491="","",1/'True_Odds_Calculator_3-way'!N492+1/'True_Odds_Calculator_3-way'!O492+1/'True_Odds_Calculator_3-way'!#REF!-1)</f>
        <v>#REF!</v>
      </c>
      <c r="H491" s="6">
        <f>IF('Log_working_3-way'!$D491="","",'True_Odds_Calculator_3-way'!N492/'True_Odds_Calculator_3-way'!A492-1)</f>
        <v>33.704838245657342</v>
      </c>
      <c r="I491" s="6">
        <f>IF('Log_working_3-way'!$D491="","",'True_Odds_Calculator_3-way'!O492/'True_Odds_Calculator_3-way'!B492-1)</f>
        <v>4.4608314883866464</v>
      </c>
      <c r="J491" s="6" t="e">
        <f>IF('Log_working_3-way'!$D491="","",'True_Odds_Calculator_3-way'!#REF!/'True_Odds_Calculator_3-way'!C492-1)</f>
        <v>#REF!</v>
      </c>
      <c r="K491" s="6">
        <f>IF('Log_working_3-way'!$D491="","",1/'True_Odds_Calculator_3-way'!A492+1/'True_Odds_Calculator_3-way'!B492+1/'True_Odds_Calculator_3-way'!C492-1)</f>
        <v>3.318248012176972E-2</v>
      </c>
    </row>
    <row r="492" spans="4:11" x14ac:dyDescent="0.25">
      <c r="D492">
        <f>solve_for_c('True_Odds_Calculator_3-way'!A493,'True_Odds_Calculator_3-way'!B493,'True_Odds_Calculator_3-way'!C493,'Log_working_3-way'!B$1,'Log_working_3-way'!B$2)</f>
        <v>1.032107287593196</v>
      </c>
      <c r="F492" s="6" t="e">
        <f>IF('Log_working_3-way'!D492="","",1/'True_Odds_Calculator_3-way'!N493+1/'True_Odds_Calculator_3-way'!O493+1/'True_Odds_Calculator_3-way'!#REF!-1)</f>
        <v>#REF!</v>
      </c>
      <c r="H492" s="6">
        <f>IF('Log_working_3-way'!$D492="","",'True_Odds_Calculator_3-way'!N493/'True_Odds_Calculator_3-way'!A493-1)</f>
        <v>13.083620880674765</v>
      </c>
      <c r="I492" s="6">
        <f>IF('Log_working_3-way'!$D492="","",'True_Odds_Calculator_3-way'!O493/'True_Odds_Calculator_3-way'!B493-1)</f>
        <v>6.1776913610839683</v>
      </c>
      <c r="J492" s="6" t="e">
        <f>IF('Log_working_3-way'!$D492="","",'True_Odds_Calculator_3-way'!#REF!/'True_Odds_Calculator_3-way'!C493-1)</f>
        <v>#REF!</v>
      </c>
      <c r="K492" s="6">
        <f>IF('Log_working_3-way'!$D492="","",1/'True_Odds_Calculator_3-way'!A493+1/'True_Odds_Calculator_3-way'!B493+1/'True_Odds_Calculator_3-way'!C493-1)</f>
        <v>3.4387090227804062E-2</v>
      </c>
    </row>
    <row r="493" spans="4:11" x14ac:dyDescent="0.25">
      <c r="D493">
        <f>solve_for_c('True_Odds_Calculator_3-way'!A494,'True_Odds_Calculator_3-way'!B494,'True_Odds_Calculator_3-way'!C494,'Log_working_3-way'!B$1,'Log_working_3-way'!B$2)</f>
        <v>1.0304984232371039</v>
      </c>
      <c r="F493" s="6" t="e">
        <f>IF('Log_working_3-way'!D493="","",1/'True_Odds_Calculator_3-way'!N494+1/'True_Odds_Calculator_3-way'!O494+1/'True_Odds_Calculator_3-way'!#REF!-1)</f>
        <v>#REF!</v>
      </c>
      <c r="H493" s="6">
        <f>IF('Log_working_3-way'!$D493="","",'True_Odds_Calculator_3-way'!N494/'True_Odds_Calculator_3-way'!A494-1)</f>
        <v>16.839162888209255</v>
      </c>
      <c r="I493" s="6">
        <f>IF('Log_working_3-way'!$D493="","",'True_Odds_Calculator_3-way'!O494/'True_Odds_Calculator_3-way'!B494-1)</f>
        <v>6.8608965352391023</v>
      </c>
      <c r="J493" s="6" t="e">
        <f>IF('Log_working_3-way'!$D493="","",'True_Odds_Calculator_3-way'!#REF!/'True_Odds_Calculator_3-way'!C494-1)</f>
        <v>#REF!</v>
      </c>
      <c r="K493" s="6">
        <f>IF('Log_working_3-way'!$D493="","",1/'True_Odds_Calculator_3-way'!A494+1/'True_Odds_Calculator_3-way'!B494+1/'True_Odds_Calculator_3-way'!C494-1)</f>
        <v>3.2556171836125802E-2</v>
      </c>
    </row>
    <row r="494" spans="4:11" x14ac:dyDescent="0.25">
      <c r="D494">
        <f>solve_for_c('True_Odds_Calculator_3-way'!A495,'True_Odds_Calculator_3-way'!B495,'True_Odds_Calculator_3-way'!C495,'Log_working_3-way'!B$1,'Log_working_3-way'!B$2)</f>
        <v>1.0313716947308462</v>
      </c>
      <c r="F494" s="6" t="e">
        <f>IF('Log_working_3-way'!D494="","",1/'True_Odds_Calculator_3-way'!N495+1/'True_Odds_Calculator_3-way'!O495+1/'True_Odds_Calculator_3-way'!#REF!-1)</f>
        <v>#REF!</v>
      </c>
      <c r="H494" s="6">
        <f>IF('Log_working_3-way'!$D494="","",'True_Odds_Calculator_3-way'!N495/'True_Odds_Calculator_3-way'!A495-1)</f>
        <v>16.224922498319835</v>
      </c>
      <c r="I494" s="6">
        <f>IF('Log_working_3-way'!$D494="","",'True_Odds_Calculator_3-way'!O495/'True_Odds_Calculator_3-way'!B495-1)</f>
        <v>8.1598264786568233</v>
      </c>
      <c r="J494" s="6" t="e">
        <f>IF('Log_working_3-way'!$D494="","",'True_Odds_Calculator_3-way'!#REF!/'True_Odds_Calculator_3-way'!C495-1)</f>
        <v>#REF!</v>
      </c>
      <c r="K494" s="6">
        <f>IF('Log_working_3-way'!$D494="","",1/'True_Odds_Calculator_3-way'!A495+1/'True_Odds_Calculator_3-way'!B495+1/'True_Odds_Calculator_3-way'!C495-1)</f>
        <v>3.3584603743504804E-2</v>
      </c>
    </row>
    <row r="495" spans="4:11" x14ac:dyDescent="0.25">
      <c r="D495">
        <f>solve_for_c('True_Odds_Calculator_3-way'!A496,'True_Odds_Calculator_3-way'!B496,'True_Odds_Calculator_3-way'!C496,'Log_working_3-way'!B$1,'Log_working_3-way'!B$2)</f>
        <v>1.0298731483786847</v>
      </c>
      <c r="F495" s="6" t="e">
        <f>IF('Log_working_3-way'!D495="","",1/'True_Odds_Calculator_3-way'!N496+1/'True_Odds_Calculator_3-way'!O496+1/'True_Odds_Calculator_3-way'!#REF!-1)</f>
        <v>#REF!</v>
      </c>
      <c r="H495" s="6">
        <f>IF('Log_working_3-way'!$D495="","",'True_Odds_Calculator_3-way'!N496/'True_Odds_Calculator_3-way'!A496-1)</f>
        <v>12.90111564046061</v>
      </c>
      <c r="I495" s="6">
        <f>IF('Log_working_3-way'!$D495="","",'True_Odds_Calculator_3-way'!O496/'True_Odds_Calculator_3-way'!B496-1)</f>
        <v>6.9089971892044293</v>
      </c>
      <c r="J495" s="6" t="e">
        <f>IF('Log_working_3-way'!$D495="","",'True_Odds_Calculator_3-way'!#REF!/'True_Odds_Calculator_3-way'!C496-1)</f>
        <v>#REF!</v>
      </c>
      <c r="K495" s="6">
        <f>IF('Log_working_3-way'!$D495="","",1/'True_Odds_Calculator_3-way'!A496+1/'True_Odds_Calculator_3-way'!B496+1/'True_Odds_Calculator_3-way'!C496-1)</f>
        <v>3.2149223325693921E-2</v>
      </c>
    </row>
    <row r="496" spans="4:11" x14ac:dyDescent="0.25">
      <c r="D496">
        <f>solve_for_c('True_Odds_Calculator_3-way'!A497,'True_Odds_Calculator_3-way'!B497,'True_Odds_Calculator_3-way'!C497,'Log_working_3-way'!B$1,'Log_working_3-way'!B$2)</f>
        <v>1.0371188226064691</v>
      </c>
      <c r="F496" s="6" t="e">
        <f>IF('Log_working_3-way'!D496="","",1/'True_Odds_Calculator_3-way'!N497+1/'True_Odds_Calculator_3-way'!O497+1/'True_Odds_Calculator_3-way'!#REF!-1)</f>
        <v>#REF!</v>
      </c>
      <c r="H496" s="6">
        <f>IF('Log_working_3-way'!$D496="","",'True_Odds_Calculator_3-way'!N497/'True_Odds_Calculator_3-way'!A497-1)</f>
        <v>34.929625859737577</v>
      </c>
      <c r="I496" s="6">
        <f>IF('Log_working_3-way'!$D496="","",'True_Odds_Calculator_3-way'!O497/'True_Odds_Calculator_3-way'!B497-1)</f>
        <v>3.9464753850428016</v>
      </c>
      <c r="J496" s="6" t="e">
        <f>IF('Log_working_3-way'!$D496="","",'True_Odds_Calculator_3-way'!#REF!/'True_Odds_Calculator_3-way'!C497-1)</f>
        <v>#REF!</v>
      </c>
      <c r="K496" s="6">
        <f>IF('Log_working_3-way'!$D496="","",1/'True_Odds_Calculator_3-way'!A497+1/'True_Odds_Calculator_3-way'!B497+1/'True_Odds_Calculator_3-way'!C497-1)</f>
        <v>3.4807598510032456E-2</v>
      </c>
    </row>
    <row r="497" spans="4:11" x14ac:dyDescent="0.25">
      <c r="D497">
        <f>solve_for_c('True_Odds_Calculator_3-way'!A498,'True_Odds_Calculator_3-way'!B498,'True_Odds_Calculator_3-way'!C498,'Log_working_3-way'!B$1,'Log_working_3-way'!B$2)</f>
        <v>1.0428821011098586</v>
      </c>
      <c r="F497" s="6" t="e">
        <f>IF('Log_working_3-way'!D497="","",1/'True_Odds_Calculator_3-way'!N498+1/'True_Odds_Calculator_3-way'!O498+1/'True_Odds_Calculator_3-way'!#REF!-1)</f>
        <v>#REF!</v>
      </c>
      <c r="H497" s="6">
        <f>IF('Log_working_3-way'!$D497="","",'True_Odds_Calculator_3-way'!N498/'True_Odds_Calculator_3-way'!A498-1)</f>
        <v>33.880207782762717</v>
      </c>
      <c r="I497" s="6">
        <f>IF('Log_working_3-way'!$D497="","",'True_Odds_Calculator_3-way'!O498/'True_Odds_Calculator_3-way'!B498-1)</f>
        <v>4.8888773506384746</v>
      </c>
      <c r="J497" s="6" t="e">
        <f>IF('Log_working_3-way'!$D497="","",'True_Odds_Calculator_3-way'!#REF!/'True_Odds_Calculator_3-way'!C498-1)</f>
        <v>#REF!</v>
      </c>
      <c r="K497" s="6">
        <f>IF('Log_working_3-way'!$D497="","",1/'True_Odds_Calculator_3-way'!A498+1/'True_Odds_Calculator_3-way'!B498+1/'True_Odds_Calculator_3-way'!C498-1)</f>
        <v>4.0410581505654797E-2</v>
      </c>
    </row>
    <row r="498" spans="4:11" x14ac:dyDescent="0.25">
      <c r="D498">
        <f>solve_for_c('True_Odds_Calculator_3-way'!A499,'True_Odds_Calculator_3-way'!B499,'True_Odds_Calculator_3-way'!C499,'Log_working_3-way'!B$1,'Log_working_3-way'!B$2)</f>
        <v>1.0382370290773668</v>
      </c>
      <c r="F498" s="6" t="e">
        <f>IF('Log_working_3-way'!D498="","",1/'True_Odds_Calculator_3-way'!N499+1/'True_Odds_Calculator_3-way'!O499+1/'True_Odds_Calculator_3-way'!#REF!-1)</f>
        <v>#REF!</v>
      </c>
      <c r="H498" s="6">
        <f>IF('Log_working_3-way'!$D498="","",'True_Odds_Calculator_3-way'!N499/'True_Odds_Calculator_3-way'!A499-1)</f>
        <v>14.873827635227777</v>
      </c>
      <c r="I498" s="6">
        <f>IF('Log_working_3-way'!$D498="","",'True_Odds_Calculator_3-way'!O499/'True_Odds_Calculator_3-way'!B499-1)</f>
        <v>8.0946324560799425</v>
      </c>
      <c r="J498" s="6" t="e">
        <f>IF('Log_working_3-way'!$D498="","",'True_Odds_Calculator_3-way'!#REF!/'True_Odds_Calculator_3-way'!C499-1)</f>
        <v>#REF!</v>
      </c>
      <c r="K498" s="6">
        <f>IF('Log_working_3-way'!$D498="","",1/'True_Odds_Calculator_3-way'!A499+1/'True_Odds_Calculator_3-way'!B499+1/'True_Odds_Calculator_3-way'!C499-1)</f>
        <v>4.0993758353873089E-2</v>
      </c>
    </row>
    <row r="499" spans="4:11" x14ac:dyDescent="0.25">
      <c r="D499">
        <f>solve_for_c('True_Odds_Calculator_3-way'!A500,'True_Odds_Calculator_3-way'!B500,'True_Odds_Calculator_3-way'!C500,'Log_working_3-way'!B$1,'Log_working_3-way'!B$2)</f>
        <v>1.0361851030011262</v>
      </c>
      <c r="F499" s="6" t="e">
        <f>IF('Log_working_3-way'!D499="","",1/'True_Odds_Calculator_3-way'!N500+1/'True_Odds_Calculator_3-way'!O500+1/'True_Odds_Calculator_3-way'!#REF!-1)</f>
        <v>#REF!</v>
      </c>
      <c r="H499" s="6">
        <f>IF('Log_working_3-way'!$D499="","",'True_Odds_Calculator_3-way'!N500/'True_Odds_Calculator_3-way'!A500-1)</f>
        <v>17.688223033928871</v>
      </c>
      <c r="I499" s="6">
        <f>IF('Log_working_3-way'!$D499="","",'True_Odds_Calculator_3-way'!O500/'True_Odds_Calculator_3-way'!B500-1)</f>
        <v>7.580846021076594</v>
      </c>
      <c r="J499" s="6" t="e">
        <f>IF('Log_working_3-way'!$D499="","",'True_Odds_Calculator_3-way'!#REF!/'True_Odds_Calculator_3-way'!C500-1)</f>
        <v>#REF!</v>
      </c>
      <c r="K499" s="6">
        <f>IF('Log_working_3-way'!$D499="","",1/'True_Odds_Calculator_3-way'!A500+1/'True_Odds_Calculator_3-way'!B500+1/'True_Odds_Calculator_3-way'!C500-1)</f>
        <v>3.8437294652591047E-2</v>
      </c>
    </row>
    <row r="500" spans="4:11" x14ac:dyDescent="0.25">
      <c r="D500">
        <f>solve_for_c('True_Odds_Calculator_3-way'!A501,'True_Odds_Calculator_3-way'!B501,'True_Odds_Calculator_3-way'!C501,'Log_working_3-way'!B$1,'Log_working_3-way'!B$2)</f>
        <v>1.0347171410770664</v>
      </c>
      <c r="F500" s="6" t="e">
        <f>IF('Log_working_3-way'!D500="","",1/'True_Odds_Calculator_3-way'!N501+1/'True_Odds_Calculator_3-way'!O501+1/'True_Odds_Calculator_3-way'!#REF!-1)</f>
        <v>#REF!</v>
      </c>
      <c r="H500" s="6">
        <f>IF('Log_working_3-way'!$D500="","",'True_Odds_Calculator_3-way'!N501/'True_Odds_Calculator_3-way'!A501-1)</f>
        <v>39.375428347861366</v>
      </c>
      <c r="I500" s="6">
        <f>IF('Log_working_3-way'!$D500="","",'True_Odds_Calculator_3-way'!O501/'True_Odds_Calculator_3-way'!B501-1)</f>
        <v>4.1737417451550192</v>
      </c>
      <c r="J500" s="6" t="e">
        <f>IF('Log_working_3-way'!$D500="","",'True_Odds_Calculator_3-way'!#REF!/'True_Odds_Calculator_3-way'!C501-1)</f>
        <v>#REF!</v>
      </c>
      <c r="K500" s="6">
        <f>IF('Log_working_3-way'!$D500="","",1/'True_Odds_Calculator_3-way'!A501+1/'True_Odds_Calculator_3-way'!B501+1/'True_Odds_Calculator_3-way'!C501-1)</f>
        <v>3.0906934149577792E-2</v>
      </c>
    </row>
    <row r="501" spans="4:11" x14ac:dyDescent="0.25">
      <c r="D501">
        <f>solve_for_c('True_Odds_Calculator_3-way'!A502,'True_Odds_Calculator_3-way'!B502,'True_Odds_Calculator_3-way'!C502,'Log_working_3-way'!B$1,'Log_working_3-way'!B$2)</f>
        <v>1.0333211896112977</v>
      </c>
      <c r="F501" s="6" t="e">
        <f>IF('Log_working_3-way'!D501="","",1/'True_Odds_Calculator_3-way'!N502+1/'True_Odds_Calculator_3-way'!O502+1/'True_Odds_Calculator_3-way'!#REF!-1)</f>
        <v>#REF!</v>
      </c>
      <c r="H501" s="6">
        <f>IF('Log_working_3-way'!$D501="","",'True_Odds_Calculator_3-way'!N502/'True_Odds_Calculator_3-way'!A502-1)</f>
        <v>34.618670701897337</v>
      </c>
      <c r="I501" s="6">
        <f>IF('Log_working_3-way'!$D501="","",'True_Odds_Calculator_3-way'!O502/'True_Odds_Calculator_3-way'!B502-1)</f>
        <v>4.9120153016866634</v>
      </c>
      <c r="J501" s="6" t="e">
        <f>IF('Log_working_3-way'!$D501="","",'True_Odds_Calculator_3-way'!#REF!/'True_Odds_Calculator_3-way'!C502-1)</f>
        <v>#REF!</v>
      </c>
      <c r="K501" s="6">
        <f>IF('Log_working_3-way'!$D501="","",1/'True_Odds_Calculator_3-way'!A502+1/'True_Odds_Calculator_3-way'!B502+1/'True_Odds_Calculator_3-way'!C502-1)</f>
        <v>3.1227305737109745E-2</v>
      </c>
    </row>
    <row r="502" spans="4:11" x14ac:dyDescent="0.25">
      <c r="D502">
        <f>solve_for_c('True_Odds_Calculator_3-way'!A503,'True_Odds_Calculator_3-way'!B503,'True_Odds_Calculator_3-way'!C503,'Log_working_3-way'!B$1,'Log_working_3-way'!B$2)</f>
        <v>1.0586879727084064</v>
      </c>
      <c r="F502" s="6" t="e">
        <f>IF('Log_working_3-way'!D502="","",1/'True_Odds_Calculator_3-way'!N503+1/'True_Odds_Calculator_3-way'!O503+1/'True_Odds_Calculator_3-way'!#REF!-1)</f>
        <v>#REF!</v>
      </c>
      <c r="H502" s="6">
        <f>IF('Log_working_3-way'!$D502="","",'True_Odds_Calculator_3-way'!N503/'True_Odds_Calculator_3-way'!A503-1)</f>
        <v>55.822574410514122</v>
      </c>
      <c r="I502" s="6">
        <f>IF('Log_working_3-way'!$D502="","",'True_Odds_Calculator_3-way'!O503/'True_Odds_Calculator_3-way'!B503-1)</f>
        <v>1.7774929067104237</v>
      </c>
      <c r="J502" s="6" t="e">
        <f>IF('Log_working_3-way'!$D502="","",'True_Odds_Calculator_3-way'!#REF!/'True_Odds_Calculator_3-way'!C503-1)</f>
        <v>#REF!</v>
      </c>
      <c r="K502" s="6">
        <f>IF('Log_working_3-way'!$D502="","",1/'True_Odds_Calculator_3-way'!A503+1/'True_Odds_Calculator_3-way'!B503+1/'True_Odds_Calculator_3-way'!C503-1)</f>
        <v>4.1339612768183986E-2</v>
      </c>
    </row>
    <row r="503" spans="4:11" x14ac:dyDescent="0.25">
      <c r="D503">
        <f>solve_for_c('True_Odds_Calculator_3-way'!A504,'True_Odds_Calculator_3-way'!B504,'True_Odds_Calculator_3-way'!C504,'Log_working_3-way'!B$1,'Log_working_3-way'!B$2)</f>
        <v>1.0358851797162956</v>
      </c>
      <c r="F503" s="6" t="e">
        <f>IF('Log_working_3-way'!D503="","",1/'True_Odds_Calculator_3-way'!N504+1/'True_Odds_Calculator_3-way'!O504+1/'True_Odds_Calculator_3-way'!#REF!-1)</f>
        <v>#REF!</v>
      </c>
      <c r="H503" s="6">
        <f>IF('Log_working_3-way'!$D503="","",'True_Odds_Calculator_3-way'!N504/'True_Odds_Calculator_3-way'!A504-1)</f>
        <v>39.86232781747627</v>
      </c>
      <c r="I503" s="6">
        <f>IF('Log_working_3-way'!$D503="","",'True_Odds_Calculator_3-way'!O504/'True_Odds_Calculator_3-way'!B504-1)</f>
        <v>3.6199107879296113</v>
      </c>
      <c r="J503" s="6" t="e">
        <f>IF('Log_working_3-way'!$D503="","",'True_Odds_Calculator_3-way'!#REF!/'True_Odds_Calculator_3-way'!C504-1)</f>
        <v>#REF!</v>
      </c>
      <c r="K503" s="6">
        <f>IF('Log_working_3-way'!$D503="","",1/'True_Odds_Calculator_3-way'!A504+1/'True_Odds_Calculator_3-way'!B504+1/'True_Odds_Calculator_3-way'!C504-1)</f>
        <v>3.189487318383577E-2</v>
      </c>
    </row>
    <row r="504" spans="4:11" x14ac:dyDescent="0.25">
      <c r="D504">
        <f>solve_for_c('True_Odds_Calculator_3-way'!A505,'True_Odds_Calculator_3-way'!B505,'True_Odds_Calculator_3-way'!C505,'Log_working_3-way'!B$1,'Log_working_3-way'!B$2)</f>
        <v>1.0380272821213863</v>
      </c>
      <c r="F504" s="6" t="e">
        <f>IF('Log_working_3-way'!D504="","",1/'True_Odds_Calculator_3-way'!N505+1/'True_Odds_Calculator_3-way'!O505+1/'True_Odds_Calculator_3-way'!#REF!-1)</f>
        <v>#REF!</v>
      </c>
      <c r="H504" s="6">
        <f>IF('Log_working_3-way'!$D504="","",'True_Odds_Calculator_3-way'!N505/'True_Odds_Calculator_3-way'!A505-1)</f>
        <v>13.10263885227732</v>
      </c>
      <c r="I504" s="6">
        <f>IF('Log_working_3-way'!$D504="","",'True_Odds_Calculator_3-way'!O505/'True_Odds_Calculator_3-way'!B505-1)</f>
        <v>8.2655169674779447</v>
      </c>
      <c r="J504" s="6" t="e">
        <f>IF('Log_working_3-way'!$D504="","",'True_Odds_Calculator_3-way'!#REF!/'True_Odds_Calculator_3-way'!C505-1)</f>
        <v>#REF!</v>
      </c>
      <c r="K504" s="6">
        <f>IF('Log_working_3-way'!$D504="","",1/'True_Odds_Calculator_3-way'!A505+1/'True_Odds_Calculator_3-way'!B505+1/'True_Odds_Calculator_3-way'!C505-1)</f>
        <v>4.0922990885509769E-2</v>
      </c>
    </row>
    <row r="505" spans="4:11" x14ac:dyDescent="0.25">
      <c r="D505">
        <f>solve_for_c('True_Odds_Calculator_3-way'!A506,'True_Odds_Calculator_3-way'!B506,'True_Odds_Calculator_3-way'!C506,'Log_working_3-way'!B$1,'Log_working_3-way'!B$2)</f>
        <v>1.0471195084456106</v>
      </c>
      <c r="F505" s="6" t="e">
        <f>IF('Log_working_3-way'!D505="","",1/'True_Odds_Calculator_3-way'!N506+1/'True_Odds_Calculator_3-way'!O506+1/'True_Odds_Calculator_3-way'!#REF!-1)</f>
        <v>#REF!</v>
      </c>
      <c r="H505" s="6">
        <f>IF('Log_working_3-way'!$D505="","",'True_Odds_Calculator_3-way'!N506/'True_Odds_Calculator_3-way'!A506-1)</f>
        <v>36.45973486202152</v>
      </c>
      <c r="I505" s="6">
        <f>IF('Log_working_3-way'!$D505="","",'True_Odds_Calculator_3-way'!O506/'True_Odds_Calculator_3-way'!B506-1)</f>
        <v>5.5717031637547718</v>
      </c>
      <c r="J505" s="6" t="e">
        <f>IF('Log_working_3-way'!$D505="","",'True_Odds_Calculator_3-way'!#REF!/'True_Odds_Calculator_3-way'!C506-1)</f>
        <v>#REF!</v>
      </c>
      <c r="K505" s="6">
        <f>IF('Log_working_3-way'!$D505="","",1/'True_Odds_Calculator_3-way'!A506+1/'True_Odds_Calculator_3-way'!B506+1/'True_Odds_Calculator_3-way'!C506-1)</f>
        <v>4.2786344961651901E-2</v>
      </c>
    </row>
    <row r="506" spans="4:11" x14ac:dyDescent="0.25">
      <c r="D506">
        <f>solve_for_c('True_Odds_Calculator_3-way'!A507,'True_Odds_Calculator_3-way'!B507,'True_Odds_Calculator_3-way'!C507,'Log_working_3-way'!B$1,'Log_working_3-way'!B$2)</f>
        <v>1.0472190609456453</v>
      </c>
      <c r="F506" s="6" t="e">
        <f>IF('Log_working_3-way'!D506="","",1/'True_Odds_Calculator_3-way'!N507+1/'True_Odds_Calculator_3-way'!O507+1/'True_Odds_Calculator_3-way'!#REF!-1)</f>
        <v>#REF!</v>
      </c>
      <c r="H506" s="6">
        <f>IF('Log_working_3-way'!$D506="","",'True_Odds_Calculator_3-way'!N507/'True_Odds_Calculator_3-way'!A507-1)</f>
        <v>37.931472061221058</v>
      </c>
      <c r="I506" s="6">
        <f>IF('Log_working_3-way'!$D506="","",'True_Odds_Calculator_3-way'!O507/'True_Odds_Calculator_3-way'!B507-1)</f>
        <v>5.5078522056548254</v>
      </c>
      <c r="J506" s="6" t="e">
        <f>IF('Log_working_3-way'!$D506="","",'True_Odds_Calculator_3-way'!#REF!/'True_Odds_Calculator_3-way'!C507-1)</f>
        <v>#REF!</v>
      </c>
      <c r="K506" s="6">
        <f>IF('Log_working_3-way'!$D506="","",1/'True_Odds_Calculator_3-way'!A507+1/'True_Odds_Calculator_3-way'!B507+1/'True_Odds_Calculator_3-way'!C507-1)</f>
        <v>4.2077142115337862E-2</v>
      </c>
    </row>
    <row r="507" spans="4:11" x14ac:dyDescent="0.25">
      <c r="D507">
        <f>solve_for_c('True_Odds_Calculator_3-way'!A508,'True_Odds_Calculator_3-way'!B508,'True_Odds_Calculator_3-way'!C508,'Log_working_3-way'!B$1,'Log_working_3-way'!B$2)</f>
        <v>1.0375574548837303</v>
      </c>
      <c r="F507" s="6" t="e">
        <f>IF('Log_working_3-way'!D507="","",1/'True_Odds_Calculator_3-way'!N508+1/'True_Odds_Calculator_3-way'!O508+1/'True_Odds_Calculator_3-way'!#REF!-1)</f>
        <v>#REF!</v>
      </c>
      <c r="H507" s="6">
        <f>IF('Log_working_3-way'!$D507="","",'True_Odds_Calculator_3-way'!N508/'True_Odds_Calculator_3-way'!A508-1)</f>
        <v>11.435616441186697</v>
      </c>
      <c r="I507" s="6">
        <f>IF('Log_working_3-way'!$D507="","",'True_Odds_Calculator_3-way'!O508/'True_Odds_Calculator_3-way'!B508-1)</f>
        <v>8.7475980875560104</v>
      </c>
      <c r="J507" s="6" t="e">
        <f>IF('Log_working_3-way'!$D507="","",'True_Odds_Calculator_3-way'!#REF!/'True_Odds_Calculator_3-way'!C508-1)</f>
        <v>#REF!</v>
      </c>
      <c r="K507" s="6">
        <f>IF('Log_working_3-way'!$D507="","",1/'True_Odds_Calculator_3-way'!A508+1/'True_Odds_Calculator_3-way'!B508+1/'True_Odds_Calculator_3-way'!C508-1)</f>
        <v>4.0502408375155508E-2</v>
      </c>
    </row>
    <row r="508" spans="4:11" x14ac:dyDescent="0.25">
      <c r="D508">
        <f>solve_for_c('True_Odds_Calculator_3-way'!A509,'True_Odds_Calculator_3-way'!B509,'True_Odds_Calculator_3-way'!C509,'Log_working_3-way'!B$1,'Log_working_3-way'!B$2)</f>
        <v>1.0376211843143257</v>
      </c>
      <c r="F508" s="6" t="e">
        <f>IF('Log_working_3-way'!D508="","",1/'True_Odds_Calculator_3-way'!N509+1/'True_Odds_Calculator_3-way'!O509+1/'True_Odds_Calculator_3-way'!#REF!-1)</f>
        <v>#REF!</v>
      </c>
      <c r="H508" s="6">
        <f>IF('Log_working_3-way'!$D508="","",'True_Odds_Calculator_3-way'!N509/'True_Odds_Calculator_3-way'!A509-1)</f>
        <v>10.587278950370795</v>
      </c>
      <c r="I508" s="6">
        <f>IF('Log_working_3-way'!$D508="","",'True_Odds_Calculator_3-way'!O509/'True_Odds_Calculator_3-way'!B509-1)</f>
        <v>8.155380899058402</v>
      </c>
      <c r="J508" s="6" t="e">
        <f>IF('Log_working_3-way'!$D508="","",'True_Odds_Calculator_3-way'!#REF!/'True_Odds_Calculator_3-way'!C509-1)</f>
        <v>#REF!</v>
      </c>
      <c r="K508" s="6">
        <f>IF('Log_working_3-way'!$D508="","",1/'True_Odds_Calculator_3-way'!A509+1/'True_Odds_Calculator_3-way'!B509+1/'True_Odds_Calculator_3-way'!C509-1)</f>
        <v>4.0479582146248694E-2</v>
      </c>
    </row>
    <row r="509" spans="4:11" x14ac:dyDescent="0.25">
      <c r="D509">
        <f>solve_for_c('True_Odds_Calculator_3-way'!A510,'True_Odds_Calculator_3-way'!B510,'True_Odds_Calculator_3-way'!C510,'Log_working_3-way'!B$1,'Log_working_3-way'!B$2)</f>
        <v>1.0384741247831328</v>
      </c>
      <c r="F509" s="6" t="e">
        <f>IF('Log_working_3-way'!D509="","",1/'True_Odds_Calculator_3-way'!N510+1/'True_Odds_Calculator_3-way'!O510+1/'True_Odds_Calculator_3-way'!#REF!-1)</f>
        <v>#REF!</v>
      </c>
      <c r="H509" s="6">
        <f>IF('Log_working_3-way'!$D509="","",'True_Odds_Calculator_3-way'!N510/'True_Odds_Calculator_3-way'!A510-1)</f>
        <v>27.135741425579653</v>
      </c>
      <c r="I509" s="6">
        <f>IF('Log_working_3-way'!$D509="","",'True_Odds_Calculator_3-way'!O510/'True_Odds_Calculator_3-way'!B510-1)</f>
        <v>6.2677344998374576</v>
      </c>
      <c r="J509" s="6" t="e">
        <f>IF('Log_working_3-way'!$D509="","",'True_Odds_Calculator_3-way'!#REF!/'True_Odds_Calculator_3-way'!C510-1)</f>
        <v>#REF!</v>
      </c>
      <c r="K509" s="6">
        <f>IF('Log_working_3-way'!$D509="","",1/'True_Odds_Calculator_3-way'!A510+1/'True_Odds_Calculator_3-way'!B510+1/'True_Odds_Calculator_3-way'!C510-1)</f>
        <v>3.8480100980101017E-2</v>
      </c>
    </row>
    <row r="510" spans="4:11" x14ac:dyDescent="0.25">
      <c r="D510">
        <f>solve_for_c('True_Odds_Calculator_3-way'!A511,'True_Odds_Calculator_3-way'!B511,'True_Odds_Calculator_3-way'!C511,'Log_working_3-way'!B$1,'Log_working_3-way'!B$2)</f>
        <v>1.0367897670016977</v>
      </c>
      <c r="F510" s="6" t="e">
        <f>IF('Log_working_3-way'!D510="","",1/'True_Odds_Calculator_3-way'!N511+1/'True_Odds_Calculator_3-way'!O511+1/'True_Odds_Calculator_3-way'!#REF!-1)</f>
        <v>#REF!</v>
      </c>
      <c r="H510" s="6">
        <f>IF('Log_working_3-way'!$D510="","",'True_Odds_Calculator_3-way'!N511/'True_Odds_Calculator_3-way'!A511-1)</f>
        <v>14.897058731278838</v>
      </c>
      <c r="I510" s="6">
        <f>IF('Log_working_3-way'!$D510="","",'True_Odds_Calculator_3-way'!O511/'True_Odds_Calculator_3-way'!B511-1)</f>
        <v>8.8197022137826284</v>
      </c>
      <c r="J510" s="6" t="e">
        <f>IF('Log_working_3-way'!$D510="","",'True_Odds_Calculator_3-way'!#REF!/'True_Odds_Calculator_3-way'!C511-1)</f>
        <v>#REF!</v>
      </c>
      <c r="K510" s="6">
        <f>IF('Log_working_3-way'!$D510="","",1/'True_Odds_Calculator_3-way'!A511+1/'True_Odds_Calculator_3-way'!B511+1/'True_Odds_Calculator_3-way'!C511-1)</f>
        <v>3.9472506756475623E-2</v>
      </c>
    </row>
    <row r="511" spans="4:11" x14ac:dyDescent="0.25">
      <c r="D511">
        <f>solve_for_c('True_Odds_Calculator_3-way'!A512,'True_Odds_Calculator_3-way'!B512,'True_Odds_Calculator_3-way'!C512,'Log_working_3-way'!B$1,'Log_working_3-way'!B$2)</f>
        <v>1.0373417928210176</v>
      </c>
      <c r="F511" s="6" t="e">
        <f>IF('Log_working_3-way'!D511="","",1/'True_Odds_Calculator_3-way'!N512+1/'True_Odds_Calculator_3-way'!O512+1/'True_Odds_Calculator_3-way'!#REF!-1)</f>
        <v>#REF!</v>
      </c>
      <c r="H511" s="6">
        <f>IF('Log_working_3-way'!$D511="","",'True_Odds_Calculator_3-way'!N512/'True_Odds_Calculator_3-way'!A512-1)</f>
        <v>10.274205997816404</v>
      </c>
      <c r="I511" s="6">
        <f>IF('Log_working_3-way'!$D511="","",'True_Odds_Calculator_3-way'!O512/'True_Odds_Calculator_3-way'!B512-1)</f>
        <v>9.1332844935678175</v>
      </c>
      <c r="J511" s="6" t="e">
        <f>IF('Log_working_3-way'!$D511="","",'True_Odds_Calculator_3-way'!#REF!/'True_Odds_Calculator_3-way'!C512-1)</f>
        <v>#REF!</v>
      </c>
      <c r="K511" s="6">
        <f>IF('Log_working_3-way'!$D511="","",1/'True_Odds_Calculator_3-way'!A512+1/'True_Odds_Calculator_3-way'!B512+1/'True_Odds_Calculator_3-way'!C512-1)</f>
        <v>4.0275406458191165E-2</v>
      </c>
    </row>
    <row r="512" spans="4:11" x14ac:dyDescent="0.25">
      <c r="D512">
        <f>solve_for_c('True_Odds_Calculator_3-way'!A513,'True_Odds_Calculator_3-way'!B513,'True_Odds_Calculator_3-way'!C513,'Log_working_3-way'!B$1,'Log_working_3-way'!B$2)</f>
        <v>1.0367710605878482</v>
      </c>
      <c r="F512" s="6" t="e">
        <f>IF('Log_working_3-way'!D512="","",1/'True_Odds_Calculator_3-way'!N513+1/'True_Odds_Calculator_3-way'!O513+1/'True_Odds_Calculator_3-way'!#REF!-1)</f>
        <v>#REF!</v>
      </c>
      <c r="H512" s="6">
        <f>IF('Log_working_3-way'!$D512="","",'True_Odds_Calculator_3-way'!N513/'True_Odds_Calculator_3-way'!A513-1)</f>
        <v>10.759398856429412</v>
      </c>
      <c r="I512" s="6">
        <f>IF('Log_working_3-way'!$D512="","",'True_Odds_Calculator_3-way'!O513/'True_Odds_Calculator_3-way'!B513-1)</f>
        <v>8.5719112426285466</v>
      </c>
      <c r="J512" s="6" t="e">
        <f>IF('Log_working_3-way'!$D512="","",'True_Odds_Calculator_3-way'!#REF!/'True_Odds_Calculator_3-way'!C513-1)</f>
        <v>#REF!</v>
      </c>
      <c r="K512" s="6">
        <f>IF('Log_working_3-way'!$D512="","",1/'True_Odds_Calculator_3-way'!A513+1/'True_Odds_Calculator_3-way'!B513+1/'True_Odds_Calculator_3-way'!C513-1)</f>
        <v>3.9639598105553508E-2</v>
      </c>
    </row>
    <row r="513" spans="4:11" x14ac:dyDescent="0.25">
      <c r="D513">
        <f>solve_for_c('True_Odds_Calculator_3-way'!A514,'True_Odds_Calculator_3-way'!B514,'True_Odds_Calculator_3-way'!C514,'Log_working_3-way'!B$1,'Log_working_3-way'!B$2)</f>
        <v>1.0386590438657082</v>
      </c>
      <c r="F513" s="6" t="e">
        <f>IF('Log_working_3-way'!D513="","",1/'True_Odds_Calculator_3-way'!N514+1/'True_Odds_Calculator_3-way'!O514+1/'True_Odds_Calculator_3-way'!#REF!-1)</f>
        <v>#REF!</v>
      </c>
      <c r="H513" s="6">
        <f>IF('Log_working_3-way'!$D513="","",'True_Odds_Calculator_3-way'!N514/'True_Odds_Calculator_3-way'!A514-1)</f>
        <v>21.439918815972927</v>
      </c>
      <c r="I513" s="6">
        <f>IF('Log_working_3-way'!$D513="","",'True_Odds_Calculator_3-way'!O514/'True_Odds_Calculator_3-way'!B514-1)</f>
        <v>8.8776306844348269</v>
      </c>
      <c r="J513" s="6" t="e">
        <f>IF('Log_working_3-way'!$D513="","",'True_Odds_Calculator_3-way'!#REF!/'True_Odds_Calculator_3-way'!C514-1)</f>
        <v>#REF!</v>
      </c>
      <c r="K513" s="6">
        <f>IF('Log_working_3-way'!$D513="","",1/'True_Odds_Calculator_3-way'!A514+1/'True_Odds_Calculator_3-way'!B514+1/'True_Odds_Calculator_3-way'!C514-1)</f>
        <v>4.0011227337776845E-2</v>
      </c>
    </row>
    <row r="514" spans="4:11" x14ac:dyDescent="0.25">
      <c r="D514">
        <f>solve_for_c('True_Odds_Calculator_3-way'!A515,'True_Odds_Calculator_3-way'!B515,'True_Odds_Calculator_3-way'!C515,'Log_working_3-way'!B$1,'Log_working_3-way'!B$2)</f>
        <v>1.0366183179827486</v>
      </c>
      <c r="F514" s="6" t="e">
        <f>IF('Log_working_3-way'!D514="","",1/'True_Odds_Calculator_3-way'!N515+1/'True_Odds_Calculator_3-way'!O515+1/'True_Odds_Calculator_3-way'!#REF!-1)</f>
        <v>#REF!</v>
      </c>
      <c r="H514" s="6">
        <f>IF('Log_working_3-way'!$D514="","",'True_Odds_Calculator_3-way'!N515/'True_Odds_Calculator_3-way'!A515-1)</f>
        <v>12.395634532096324</v>
      </c>
      <c r="I514" s="6">
        <f>IF('Log_working_3-way'!$D514="","",'True_Odds_Calculator_3-way'!O515/'True_Odds_Calculator_3-way'!B515-1)</f>
        <v>7.4216943964959796</v>
      </c>
      <c r="J514" s="6" t="e">
        <f>IF('Log_working_3-way'!$D514="","",'True_Odds_Calculator_3-way'!#REF!/'True_Odds_Calculator_3-way'!C515-1)</f>
        <v>#REF!</v>
      </c>
      <c r="K514" s="6">
        <f>IF('Log_working_3-way'!$D514="","",1/'True_Odds_Calculator_3-way'!A515+1/'True_Odds_Calculator_3-way'!B515+1/'True_Odds_Calculator_3-way'!C515-1)</f>
        <v>3.9362686894259813E-2</v>
      </c>
    </row>
    <row r="515" spans="4:11" x14ac:dyDescent="0.25">
      <c r="D515">
        <f>solve_for_c('True_Odds_Calculator_3-way'!A516,'True_Odds_Calculator_3-way'!B516,'True_Odds_Calculator_3-way'!C516,'Log_working_3-way'!B$1,'Log_working_3-way'!B$2)</f>
        <v>1.0281031960642837</v>
      </c>
      <c r="F515" s="6" t="e">
        <f>IF('Log_working_3-way'!D515="","",1/'True_Odds_Calculator_3-way'!N516+1/'True_Odds_Calculator_3-way'!O516+1/'True_Odds_Calculator_3-way'!#REF!-1)</f>
        <v>#REF!</v>
      </c>
      <c r="H515" s="6">
        <f>IF('Log_working_3-way'!$D515="","",'True_Odds_Calculator_3-way'!N516/'True_Odds_Calculator_3-way'!A516-1)</f>
        <v>21.027033177080956</v>
      </c>
      <c r="I515" s="6">
        <f>IF('Log_working_3-way'!$D515="","",'True_Odds_Calculator_3-way'!O516/'True_Odds_Calculator_3-way'!B516-1)</f>
        <v>6.3719324204423673</v>
      </c>
      <c r="J515" s="6" t="e">
        <f>IF('Log_working_3-way'!$D515="","",'True_Odds_Calculator_3-way'!#REF!/'True_Odds_Calculator_3-way'!C516-1)</f>
        <v>#REF!</v>
      </c>
      <c r="K515" s="6">
        <f>IF('Log_working_3-way'!$D515="","",1/'True_Odds_Calculator_3-way'!A516+1/'True_Odds_Calculator_3-way'!B516+1/'True_Odds_Calculator_3-way'!C516-1)</f>
        <v>2.9450347632165919E-2</v>
      </c>
    </row>
    <row r="516" spans="4:11" x14ac:dyDescent="0.25">
      <c r="D516">
        <f>solve_for_c('True_Odds_Calculator_3-way'!A517,'True_Odds_Calculator_3-way'!B517,'True_Odds_Calculator_3-way'!C517,'Log_working_3-way'!B$1,'Log_working_3-way'!B$2)</f>
        <v>1.025583014835755</v>
      </c>
      <c r="F516" s="6" t="e">
        <f>IF('Log_working_3-way'!D516="","",1/'True_Odds_Calculator_3-way'!N517+1/'True_Odds_Calculator_3-way'!O517+1/'True_Odds_Calculator_3-way'!#REF!-1)</f>
        <v>#REF!</v>
      </c>
      <c r="H516" s="6">
        <f>IF('Log_working_3-way'!$D516="","",'True_Odds_Calculator_3-way'!N517/'True_Odds_Calculator_3-way'!A517-1)</f>
        <v>10.258959225470312</v>
      </c>
      <c r="I516" s="6">
        <f>IF('Log_working_3-way'!$D516="","",'True_Odds_Calculator_3-way'!O517/'True_Odds_Calculator_3-way'!B517-1)</f>
        <v>7.1290671222956981</v>
      </c>
      <c r="J516" s="6" t="e">
        <f>IF('Log_working_3-way'!$D516="","",'True_Odds_Calculator_3-way'!#REF!/'True_Odds_Calculator_3-way'!C517-1)</f>
        <v>#REF!</v>
      </c>
      <c r="K516" s="6">
        <f>IF('Log_working_3-way'!$D516="","",1/'True_Odds_Calculator_3-way'!A517+1/'True_Odds_Calculator_3-way'!B517+1/'True_Odds_Calculator_3-way'!C517-1)</f>
        <v>2.7559769964223158E-2</v>
      </c>
    </row>
    <row r="517" spans="4:11" x14ac:dyDescent="0.25">
      <c r="D517">
        <f>solve_for_c('True_Odds_Calculator_3-way'!A518,'True_Odds_Calculator_3-way'!B518,'True_Odds_Calculator_3-way'!C518,'Log_working_3-way'!B$1,'Log_working_3-way'!B$2)</f>
        <v>1.026253463705991</v>
      </c>
      <c r="F517" s="6" t="e">
        <f>IF('Log_working_3-way'!D517="","",1/'True_Odds_Calculator_3-way'!N518+1/'True_Odds_Calculator_3-way'!O518+1/'True_Odds_Calculator_3-way'!#REF!-1)</f>
        <v>#REF!</v>
      </c>
      <c r="H517" s="6">
        <f>IF('Log_working_3-way'!$D517="","",'True_Odds_Calculator_3-way'!N518/'True_Odds_Calculator_3-way'!A518-1)</f>
        <v>17.713115091780633</v>
      </c>
      <c r="I517" s="6">
        <f>IF('Log_working_3-way'!$D517="","",'True_Odds_Calculator_3-way'!O518/'True_Odds_Calculator_3-way'!B518-1)</f>
        <v>6.7189650857458787</v>
      </c>
      <c r="J517" s="6" t="e">
        <f>IF('Log_working_3-way'!$D517="","",'True_Odds_Calculator_3-way'!#REF!/'True_Odds_Calculator_3-way'!C518-1)</f>
        <v>#REF!</v>
      </c>
      <c r="K517" s="6">
        <f>IF('Log_working_3-way'!$D517="","",1/'True_Odds_Calculator_3-way'!A518+1/'True_Odds_Calculator_3-way'!B518+1/'True_Odds_Calculator_3-way'!C518-1)</f>
        <v>2.7978939765448407E-2</v>
      </c>
    </row>
    <row r="518" spans="4:11" x14ac:dyDescent="0.25">
      <c r="D518">
        <f>solve_for_c('True_Odds_Calculator_3-way'!A519,'True_Odds_Calculator_3-way'!B519,'True_Odds_Calculator_3-way'!C519,'Log_working_3-way'!B$1,'Log_working_3-way'!B$2)</f>
        <v>1.0281197015500965</v>
      </c>
      <c r="F518" s="6" t="e">
        <f>IF('Log_working_3-way'!D518="","",1/'True_Odds_Calculator_3-way'!N519+1/'True_Odds_Calculator_3-way'!O519+1/'True_Odds_Calculator_3-way'!#REF!-1)</f>
        <v>#REF!</v>
      </c>
      <c r="H518" s="6">
        <f>IF('Log_working_3-way'!$D518="","",'True_Odds_Calculator_3-way'!N519/'True_Odds_Calculator_3-way'!A519-1)</f>
        <v>21.026670819970786</v>
      </c>
      <c r="I518" s="6">
        <f>IF('Log_working_3-way'!$D518="","",'True_Odds_Calculator_3-way'!O519/'True_Odds_Calculator_3-way'!B519-1)</f>
        <v>6.5370006685291999</v>
      </c>
      <c r="J518" s="6" t="e">
        <f>IF('Log_working_3-way'!$D518="","",'True_Odds_Calculator_3-way'!#REF!/'True_Odds_Calculator_3-way'!C519-1)</f>
        <v>#REF!</v>
      </c>
      <c r="K518" s="6">
        <f>IF('Log_working_3-way'!$D518="","",1/'True_Odds_Calculator_3-way'!A519+1/'True_Odds_Calculator_3-way'!B519+1/'True_Odds_Calculator_3-way'!C519-1)</f>
        <v>2.9467282949177109E-2</v>
      </c>
    </row>
    <row r="519" spans="4:11" x14ac:dyDescent="0.25">
      <c r="D519">
        <f>solve_for_c('True_Odds_Calculator_3-way'!A520,'True_Odds_Calculator_3-way'!B520,'True_Odds_Calculator_3-way'!C520,'Log_working_3-way'!B$1,'Log_working_3-way'!B$2)</f>
        <v>1.0277943842500237</v>
      </c>
      <c r="F519" s="6" t="e">
        <f>IF('Log_working_3-way'!D519="","",1/'True_Odds_Calculator_3-way'!N520+1/'True_Odds_Calculator_3-way'!O520+1/'True_Odds_Calculator_3-way'!#REF!-1)</f>
        <v>#REF!</v>
      </c>
      <c r="H519" s="6">
        <f>IF('Log_working_3-way'!$D519="","",'True_Odds_Calculator_3-way'!N520/'True_Odds_Calculator_3-way'!A520-1)</f>
        <v>23.797331122977937</v>
      </c>
      <c r="I519" s="6">
        <f>IF('Log_working_3-way'!$D519="","",'True_Odds_Calculator_3-way'!O520/'True_Odds_Calculator_3-way'!B520-1)</f>
        <v>5.7679462642645696</v>
      </c>
      <c r="J519" s="6" t="e">
        <f>IF('Log_working_3-way'!$D519="","",'True_Odds_Calculator_3-way'!#REF!/'True_Odds_Calculator_3-way'!C520-1)</f>
        <v>#REF!</v>
      </c>
      <c r="K519" s="6">
        <f>IF('Log_working_3-way'!$D519="","",1/'True_Odds_Calculator_3-way'!A520+1/'True_Odds_Calculator_3-way'!B520+1/'True_Odds_Calculator_3-way'!C520-1)</f>
        <v>2.8643007534828069E-2</v>
      </c>
    </row>
    <row r="520" spans="4:11" x14ac:dyDescent="0.25">
      <c r="D520">
        <f>solve_for_c('True_Odds_Calculator_3-way'!A521,'True_Odds_Calculator_3-way'!B521,'True_Odds_Calculator_3-way'!C521,'Log_working_3-way'!B$1,'Log_working_3-way'!B$2)</f>
        <v>1.0249721717848548</v>
      </c>
      <c r="F520" s="6" t="e">
        <f>IF('Log_working_3-way'!D520="","",1/'True_Odds_Calculator_3-way'!N521+1/'True_Odds_Calculator_3-way'!O521+1/'True_Odds_Calculator_3-way'!#REF!-1)</f>
        <v>#REF!</v>
      </c>
      <c r="H520" s="6">
        <f>IF('Log_working_3-way'!$D520="","",'True_Odds_Calculator_3-way'!N521/'True_Odds_Calculator_3-way'!A521-1)</f>
        <v>11.331284967903397</v>
      </c>
      <c r="I520" s="6">
        <f>IF('Log_working_3-way'!$D520="","",'True_Odds_Calculator_3-way'!O521/'True_Odds_Calculator_3-way'!B521-1)</f>
        <v>7.7282673486914213</v>
      </c>
      <c r="J520" s="6" t="e">
        <f>IF('Log_working_3-way'!$D520="","",'True_Odds_Calculator_3-way'!#REF!/'True_Odds_Calculator_3-way'!C521-1)</f>
        <v>#REF!</v>
      </c>
      <c r="K520" s="6">
        <f>IF('Log_working_3-way'!$D520="","",1/'True_Odds_Calculator_3-way'!A521+1/'True_Odds_Calculator_3-way'!B521+1/'True_Odds_Calculator_3-way'!C521-1)</f>
        <v>2.7020295621697832E-2</v>
      </c>
    </row>
    <row r="521" spans="4:11" x14ac:dyDescent="0.25">
      <c r="D521">
        <f>solve_for_c('True_Odds_Calculator_3-way'!A522,'True_Odds_Calculator_3-way'!B522,'True_Odds_Calculator_3-way'!C522,'Log_working_3-way'!B$1,'Log_working_3-way'!B$2)</f>
        <v>1.0260600853312192</v>
      </c>
      <c r="F521" s="6" t="e">
        <f>IF('Log_working_3-way'!D521="","",1/'True_Odds_Calculator_3-way'!N522+1/'True_Odds_Calculator_3-way'!O522+1/'True_Odds_Calculator_3-way'!#REF!-1)</f>
        <v>#REF!</v>
      </c>
      <c r="H521" s="6">
        <f>IF('Log_working_3-way'!$D521="","",'True_Odds_Calculator_3-way'!N522/'True_Odds_Calculator_3-way'!A522-1)</f>
        <v>11.230306792188239</v>
      </c>
      <c r="I521" s="6">
        <f>IF('Log_working_3-way'!$D521="","",'True_Odds_Calculator_3-way'!O522/'True_Odds_Calculator_3-way'!B522-1)</f>
        <v>7.6150343443698407</v>
      </c>
      <c r="J521" s="6" t="e">
        <f>IF('Log_working_3-way'!$D521="","",'True_Odds_Calculator_3-way'!#REF!/'True_Odds_Calculator_3-way'!C522-1)</f>
        <v>#REF!</v>
      </c>
      <c r="K521" s="6">
        <f>IF('Log_working_3-way'!$D521="","",1/'True_Odds_Calculator_3-way'!A522+1/'True_Odds_Calculator_3-way'!B522+1/'True_Odds_Calculator_3-way'!C522-1)</f>
        <v>2.8168826321121943E-2</v>
      </c>
    </row>
    <row r="522" spans="4:11" x14ac:dyDescent="0.25">
      <c r="D522">
        <f>solve_for_c('True_Odds_Calculator_3-way'!A523,'True_Odds_Calculator_3-way'!B523,'True_Odds_Calculator_3-way'!C523,'Log_working_3-way'!B$1,'Log_working_3-way'!B$2)</f>
        <v>1.0272641216389446</v>
      </c>
      <c r="F522" s="6" t="e">
        <f>IF('Log_working_3-way'!D522="","",1/'True_Odds_Calculator_3-way'!N523+1/'True_Odds_Calculator_3-way'!O523+1/'True_Odds_Calculator_3-way'!#REF!-1)</f>
        <v>#REF!</v>
      </c>
      <c r="H522" s="6">
        <f>IF('Log_working_3-way'!$D522="","",'True_Odds_Calculator_3-way'!N523/'True_Odds_Calculator_3-way'!A523-1)</f>
        <v>18.899493015790313</v>
      </c>
      <c r="I522" s="6">
        <f>IF('Log_working_3-way'!$D522="","",'True_Odds_Calculator_3-way'!O523/'True_Odds_Calculator_3-way'!B523-1)</f>
        <v>7.2131484787741229</v>
      </c>
      <c r="J522" s="6" t="e">
        <f>IF('Log_working_3-way'!$D522="","",'True_Odds_Calculator_3-way'!#REF!/'True_Odds_Calculator_3-way'!C523-1)</f>
        <v>#REF!</v>
      </c>
      <c r="K522" s="6">
        <f>IF('Log_working_3-way'!$D522="","",1/'True_Odds_Calculator_3-way'!A523+1/'True_Odds_Calculator_3-way'!B523+1/'True_Odds_Calculator_3-way'!C523-1)</f>
        <v>2.890064791569591E-2</v>
      </c>
    </row>
    <row r="523" spans="4:11" x14ac:dyDescent="0.25">
      <c r="D523">
        <f>solve_for_c('True_Odds_Calculator_3-way'!A524,'True_Odds_Calculator_3-way'!B524,'True_Odds_Calculator_3-way'!C524,'Log_working_3-way'!B$1,'Log_working_3-way'!B$2)</f>
        <v>1.0379337124531391</v>
      </c>
      <c r="F523" s="6" t="e">
        <f>IF('Log_working_3-way'!D523="","",1/'True_Odds_Calculator_3-way'!N524+1/'True_Odds_Calculator_3-way'!O524+1/'True_Odds_Calculator_3-way'!#REF!-1)</f>
        <v>#REF!</v>
      </c>
      <c r="H523" s="6">
        <f>IF('Log_working_3-way'!$D523="","",'True_Odds_Calculator_3-way'!N524/'True_Odds_Calculator_3-way'!A524-1)</f>
        <v>18.332748977531061</v>
      </c>
      <c r="I523" s="6">
        <f>IF('Log_working_3-way'!$D523="","",'True_Odds_Calculator_3-way'!O524/'True_Odds_Calculator_3-way'!B524-1)</f>
        <v>7.465323053858377</v>
      </c>
      <c r="J523" s="6" t="e">
        <f>IF('Log_working_3-way'!$D523="","",'True_Odds_Calculator_3-way'!#REF!/'True_Odds_Calculator_3-way'!C524-1)</f>
        <v>#REF!</v>
      </c>
      <c r="K523" s="6">
        <f>IF('Log_working_3-way'!$D523="","",1/'True_Odds_Calculator_3-way'!A524+1/'True_Odds_Calculator_3-way'!B524+1/'True_Odds_Calculator_3-way'!C524-1)</f>
        <v>4.0151649055516048E-2</v>
      </c>
    </row>
    <row r="524" spans="4:11" x14ac:dyDescent="0.25">
      <c r="D524">
        <f>solve_for_c('True_Odds_Calculator_3-way'!A525,'True_Odds_Calculator_3-way'!B525,'True_Odds_Calculator_3-way'!C525,'Log_working_3-way'!B$1,'Log_working_3-way'!B$2)</f>
        <v>1.0260582474004114</v>
      </c>
      <c r="F524" s="6" t="e">
        <f>IF('Log_working_3-way'!D524="","",1/'True_Odds_Calculator_3-way'!N525+1/'True_Odds_Calculator_3-way'!O525+1/'True_Odds_Calculator_3-way'!#REF!-1)</f>
        <v>#REF!</v>
      </c>
      <c r="H524" s="6">
        <f>IF('Log_working_3-way'!$D524="","",'True_Odds_Calculator_3-way'!N525/'True_Odds_Calculator_3-way'!A525-1)</f>
        <v>13.27856680090024</v>
      </c>
      <c r="I524" s="6">
        <f>IF('Log_working_3-way'!$D524="","",'True_Odds_Calculator_3-way'!O525/'True_Odds_Calculator_3-way'!B525-1)</f>
        <v>6.9857328679085153</v>
      </c>
      <c r="J524" s="6" t="e">
        <f>IF('Log_working_3-way'!$D524="","",'True_Odds_Calculator_3-way'!#REF!/'True_Odds_Calculator_3-way'!C525-1)</f>
        <v>#REF!</v>
      </c>
      <c r="K524" s="6">
        <f>IF('Log_working_3-way'!$D524="","",1/'True_Odds_Calculator_3-way'!A525+1/'True_Odds_Calculator_3-way'!B525+1/'True_Odds_Calculator_3-way'!C525-1)</f>
        <v>2.8097652809605966E-2</v>
      </c>
    </row>
    <row r="525" spans="4:11" x14ac:dyDescent="0.25">
      <c r="D525">
        <f>solve_for_c('True_Odds_Calculator_3-way'!A526,'True_Odds_Calculator_3-way'!B526,'True_Odds_Calculator_3-way'!C526,'Log_working_3-way'!B$1,'Log_working_3-way'!B$2)</f>
        <v>1.0333101655639314</v>
      </c>
      <c r="F525" s="6" t="e">
        <f>IF('Log_working_3-way'!D525="","",1/'True_Odds_Calculator_3-way'!N526+1/'True_Odds_Calculator_3-way'!O526+1/'True_Odds_Calculator_3-way'!#REF!-1)</f>
        <v>#REF!</v>
      </c>
      <c r="H525" s="6">
        <f>IF('Log_working_3-way'!$D525="","",'True_Odds_Calculator_3-way'!N526/'True_Odds_Calculator_3-way'!A526-1)</f>
        <v>33.343603543240434</v>
      </c>
      <c r="I525" s="6">
        <f>IF('Log_working_3-way'!$D525="","",'True_Odds_Calculator_3-way'!O526/'True_Odds_Calculator_3-way'!B526-1)</f>
        <v>4.8804743284502061</v>
      </c>
      <c r="J525" s="6" t="e">
        <f>IF('Log_working_3-way'!$D525="","",'True_Odds_Calculator_3-way'!#REF!/'True_Odds_Calculator_3-way'!C526-1)</f>
        <v>#REF!</v>
      </c>
      <c r="K525" s="6">
        <f>IF('Log_working_3-way'!$D525="","",1/'True_Odds_Calculator_3-way'!A526+1/'True_Odds_Calculator_3-way'!B526+1/'True_Odds_Calculator_3-way'!C526-1)</f>
        <v>3.1657582398371797E-2</v>
      </c>
    </row>
    <row r="526" spans="4:11" x14ac:dyDescent="0.25">
      <c r="D526">
        <f>solve_for_c('True_Odds_Calculator_3-way'!A527,'True_Odds_Calculator_3-way'!B527,'True_Odds_Calculator_3-way'!C527,'Log_working_3-way'!B$1,'Log_working_3-way'!B$2)</f>
        <v>1.0267959684445165</v>
      </c>
      <c r="F526" s="6" t="e">
        <f>IF('Log_working_3-way'!D526="","",1/'True_Odds_Calculator_3-way'!N527+1/'True_Odds_Calculator_3-way'!O527+1/'True_Odds_Calculator_3-way'!#REF!-1)</f>
        <v>#REF!</v>
      </c>
      <c r="H526" s="6">
        <f>IF('Log_working_3-way'!$D526="","",'True_Odds_Calculator_3-way'!N527/'True_Odds_Calculator_3-way'!A527-1)</f>
        <v>13.051041123771956</v>
      </c>
      <c r="I526" s="6">
        <f>IF('Log_working_3-way'!$D526="","",'True_Odds_Calculator_3-way'!O527/'True_Odds_Calculator_3-way'!B527-1)</f>
        <v>7.2609836334365969</v>
      </c>
      <c r="J526" s="6" t="e">
        <f>IF('Log_working_3-way'!$D526="","",'True_Odds_Calculator_3-way'!#REF!/'True_Odds_Calculator_3-way'!C527-1)</f>
        <v>#REF!</v>
      </c>
      <c r="K526" s="6">
        <f>IF('Log_working_3-way'!$D526="","",1/'True_Odds_Calculator_3-way'!A527+1/'True_Odds_Calculator_3-way'!B527+1/'True_Odds_Calculator_3-way'!C527-1)</f>
        <v>2.8916183529359651E-2</v>
      </c>
    </row>
    <row r="527" spans="4:11" x14ac:dyDescent="0.25">
      <c r="D527">
        <f>solve_for_c('True_Odds_Calculator_3-way'!A528,'True_Odds_Calculator_3-way'!B528,'True_Odds_Calculator_3-way'!C528,'Log_working_3-way'!B$1,'Log_working_3-way'!B$2)</f>
        <v>1.0381490412640872</v>
      </c>
      <c r="F527" s="6" t="e">
        <f>IF('Log_working_3-way'!D527="","",1/'True_Odds_Calculator_3-way'!N528+1/'True_Odds_Calculator_3-way'!O528+1/'True_Odds_Calculator_3-way'!#REF!-1)</f>
        <v>#REF!</v>
      </c>
      <c r="H527" s="6">
        <f>IF('Log_working_3-way'!$D527="","",'True_Odds_Calculator_3-way'!N528/'True_Odds_Calculator_3-way'!A528-1)</f>
        <v>14.128583636862274</v>
      </c>
      <c r="I527" s="6">
        <f>IF('Log_working_3-way'!$D527="","",'True_Odds_Calculator_3-way'!O528/'True_Odds_Calculator_3-way'!B528-1)</f>
        <v>7.1186247234594884</v>
      </c>
      <c r="J527" s="6" t="e">
        <f>IF('Log_working_3-way'!$D527="","",'True_Odds_Calculator_3-way'!#REF!/'True_Odds_Calculator_3-way'!C528-1)</f>
        <v>#REF!</v>
      </c>
      <c r="K527" s="6">
        <f>IF('Log_working_3-way'!$D527="","",1/'True_Odds_Calculator_3-way'!A528+1/'True_Odds_Calculator_3-way'!B528+1/'True_Odds_Calculator_3-way'!C528-1)</f>
        <v>4.0879961703365497E-2</v>
      </c>
    </row>
    <row r="528" spans="4:11" x14ac:dyDescent="0.25">
      <c r="D528">
        <f>solve_for_c('True_Odds_Calculator_3-way'!A529,'True_Odds_Calculator_3-way'!B529,'True_Odds_Calculator_3-way'!C529,'Log_working_3-way'!B$1,'Log_working_3-way'!B$2)</f>
        <v>1.0278449455900711</v>
      </c>
      <c r="F528" s="6" t="e">
        <f>IF('Log_working_3-way'!D528="","",1/'True_Odds_Calculator_3-way'!N529+1/'True_Odds_Calculator_3-way'!O529+1/'True_Odds_Calculator_3-way'!#REF!-1)</f>
        <v>#REF!</v>
      </c>
      <c r="H528" s="6">
        <f>IF('Log_working_3-way'!$D528="","",'True_Odds_Calculator_3-way'!N529/'True_Odds_Calculator_3-way'!A529-1)</f>
        <v>18.888070369260127</v>
      </c>
      <c r="I528" s="6">
        <f>IF('Log_working_3-way'!$D528="","",'True_Odds_Calculator_3-way'!O529/'True_Odds_Calculator_3-way'!B529-1)</f>
        <v>7.9196808531224399</v>
      </c>
      <c r="J528" s="6" t="e">
        <f>IF('Log_working_3-way'!$D528="","",'True_Odds_Calculator_3-way'!#REF!/'True_Odds_Calculator_3-way'!C529-1)</f>
        <v>#REF!</v>
      </c>
      <c r="K528" s="6">
        <f>IF('Log_working_3-way'!$D528="","",1/'True_Odds_Calculator_3-way'!A529+1/'True_Odds_Calculator_3-way'!B529+1/'True_Odds_Calculator_3-way'!C529-1)</f>
        <v>2.9491593552834594E-2</v>
      </c>
    </row>
    <row r="529" spans="4:11" x14ac:dyDescent="0.25">
      <c r="D529">
        <f>solve_for_c('True_Odds_Calculator_3-way'!A530,'True_Odds_Calculator_3-way'!B530,'True_Odds_Calculator_3-way'!C530,'Log_working_3-way'!B$1,'Log_working_3-way'!B$2)</f>
        <v>1.0269538982399429</v>
      </c>
      <c r="F529" s="6" t="e">
        <f>IF('Log_working_3-way'!D529="","",1/'True_Odds_Calculator_3-way'!N530+1/'True_Odds_Calculator_3-way'!O530+1/'True_Odds_Calculator_3-way'!#REF!-1)</f>
        <v>#REF!</v>
      </c>
      <c r="H529" s="6">
        <f>IF('Log_working_3-way'!$D529="","",'True_Odds_Calculator_3-way'!N530/'True_Odds_Calculator_3-way'!A530-1)</f>
        <v>18.202620400225193</v>
      </c>
      <c r="I529" s="6">
        <f>IF('Log_working_3-way'!$D529="","",'True_Odds_Calculator_3-way'!O530/'True_Odds_Calculator_3-way'!B530-1)</f>
        <v>7.6623538227792398</v>
      </c>
      <c r="J529" s="6" t="e">
        <f>IF('Log_working_3-way'!$D529="","",'True_Odds_Calculator_3-way'!#REF!/'True_Odds_Calculator_3-way'!C530-1)</f>
        <v>#REF!</v>
      </c>
      <c r="K529" s="6">
        <f>IF('Log_working_3-way'!$D529="","",1/'True_Odds_Calculator_3-way'!A530+1/'True_Odds_Calculator_3-way'!B530+1/'True_Odds_Calculator_3-way'!C530-1)</f>
        <v>2.8666192845297367E-2</v>
      </c>
    </row>
    <row r="530" spans="4:11" x14ac:dyDescent="0.25">
      <c r="D530">
        <f>solve_for_c('True_Odds_Calculator_3-way'!A531,'True_Odds_Calculator_3-way'!B531,'True_Odds_Calculator_3-way'!C531,'Log_working_3-way'!B$1,'Log_working_3-way'!B$2)</f>
        <v>1.0258979585747925</v>
      </c>
      <c r="F530" s="6" t="e">
        <f>IF('Log_working_3-way'!D530="","",1/'True_Odds_Calculator_3-way'!N531+1/'True_Odds_Calculator_3-way'!O531+1/'True_Odds_Calculator_3-way'!#REF!-1)</f>
        <v>#REF!</v>
      </c>
      <c r="H530" s="6">
        <f>IF('Log_working_3-way'!$D530="","",'True_Odds_Calculator_3-way'!N531/'True_Odds_Calculator_3-way'!A531-1)</f>
        <v>10.103450271965531</v>
      </c>
      <c r="I530" s="6">
        <f>IF('Log_working_3-way'!$D530="","",'True_Odds_Calculator_3-way'!O531/'True_Odds_Calculator_3-way'!B531-1)</f>
        <v>7.3662842513268032</v>
      </c>
      <c r="J530" s="6" t="e">
        <f>IF('Log_working_3-way'!$D530="","",'True_Odds_Calculator_3-way'!#REF!/'True_Odds_Calculator_3-way'!C531-1)</f>
        <v>#REF!</v>
      </c>
      <c r="K530" s="6">
        <f>IF('Log_working_3-way'!$D530="","",1/'True_Odds_Calculator_3-way'!A531+1/'True_Odds_Calculator_3-way'!B531+1/'True_Odds_Calculator_3-way'!C531-1)</f>
        <v>2.7918366628044033E-2</v>
      </c>
    </row>
    <row r="531" spans="4:11" x14ac:dyDescent="0.25">
      <c r="D531">
        <f>solve_for_c('True_Odds_Calculator_3-way'!A532,'True_Odds_Calculator_3-way'!B532,'True_Odds_Calculator_3-way'!C532,'Log_working_3-way'!B$1,'Log_working_3-way'!B$2)</f>
        <v>1.0254467282180564</v>
      </c>
      <c r="F531" s="6" t="e">
        <f>IF('Log_working_3-way'!D531="","",1/'True_Odds_Calculator_3-way'!N532+1/'True_Odds_Calculator_3-way'!O532+1/'True_Odds_Calculator_3-way'!#REF!-1)</f>
        <v>#REF!</v>
      </c>
      <c r="H531" s="6">
        <f>IF('Log_working_3-way'!$D531="","",'True_Odds_Calculator_3-way'!N532/'True_Odds_Calculator_3-way'!A532-1)</f>
        <v>17.894145866706314</v>
      </c>
      <c r="I531" s="6">
        <f>IF('Log_working_3-way'!$D531="","",'True_Odds_Calculator_3-way'!O532/'True_Odds_Calculator_3-way'!B532-1)</f>
        <v>7.1797642710817851</v>
      </c>
      <c r="J531" s="6" t="e">
        <f>IF('Log_working_3-way'!$D531="","",'True_Odds_Calculator_3-way'!#REF!/'True_Odds_Calculator_3-way'!C532-1)</f>
        <v>#REF!</v>
      </c>
      <c r="K531" s="6">
        <f>IF('Log_working_3-way'!$D531="","",1/'True_Odds_Calculator_3-way'!A532+1/'True_Odds_Calculator_3-way'!B532+1/'True_Odds_Calculator_3-way'!C532-1)</f>
        <v>2.7119611869512061E-2</v>
      </c>
    </row>
    <row r="532" spans="4:11" x14ac:dyDescent="0.25">
      <c r="D532">
        <f>solve_for_c('True_Odds_Calculator_3-way'!A533,'True_Odds_Calculator_3-way'!B533,'True_Odds_Calculator_3-way'!C533,'Log_working_3-way'!B$1,'Log_working_3-way'!B$2)</f>
        <v>1.0254656654409513</v>
      </c>
      <c r="F532" s="6" t="e">
        <f>IF('Log_working_3-way'!D532="","",1/'True_Odds_Calculator_3-way'!N533+1/'True_Odds_Calculator_3-way'!O533+1/'True_Odds_Calculator_3-way'!#REF!-1)</f>
        <v>#REF!</v>
      </c>
      <c r="H532" s="6">
        <f>IF('Log_working_3-way'!$D532="","",'True_Odds_Calculator_3-way'!N533/'True_Odds_Calculator_3-way'!A533-1)</f>
        <v>10.415698000691686</v>
      </c>
      <c r="I532" s="6">
        <f>IF('Log_working_3-way'!$D532="","",'True_Odds_Calculator_3-way'!O533/'True_Odds_Calculator_3-way'!B533-1)</f>
        <v>6.7234522859033987</v>
      </c>
      <c r="J532" s="6" t="e">
        <f>IF('Log_working_3-way'!$D532="","",'True_Odds_Calculator_3-way'!#REF!/'True_Odds_Calculator_3-way'!C533-1)</f>
        <v>#REF!</v>
      </c>
      <c r="K532" s="6">
        <f>IF('Log_working_3-way'!$D532="","",1/'True_Odds_Calculator_3-way'!A533+1/'True_Odds_Calculator_3-way'!B533+1/'True_Odds_Calculator_3-way'!C533-1)</f>
        <v>2.7381700721340829E-2</v>
      </c>
    </row>
    <row r="533" spans="4:11" x14ac:dyDescent="0.25">
      <c r="D533">
        <f>solve_for_c('True_Odds_Calculator_3-way'!A534,'True_Odds_Calculator_3-way'!B534,'True_Odds_Calculator_3-way'!C534,'Log_working_3-way'!B$1,'Log_working_3-way'!B$2)</f>
        <v>1.0262350784087595</v>
      </c>
      <c r="F533" s="6" t="e">
        <f>IF('Log_working_3-way'!D533="","",1/'True_Odds_Calculator_3-way'!N534+1/'True_Odds_Calculator_3-way'!O534+1/'True_Odds_Calculator_3-way'!#REF!-1)</f>
        <v>#REF!</v>
      </c>
      <c r="H533" s="6">
        <f>IF('Log_working_3-way'!$D533="","",'True_Odds_Calculator_3-way'!N534/'True_Odds_Calculator_3-way'!A534-1)</f>
        <v>14.192449487589821</v>
      </c>
      <c r="I533" s="6">
        <f>IF('Log_working_3-way'!$D533="","",'True_Odds_Calculator_3-way'!O534/'True_Odds_Calculator_3-way'!B534-1)</f>
        <v>9.0542126244676613</v>
      </c>
      <c r="J533" s="6" t="e">
        <f>IF('Log_working_3-way'!$D533="","",'True_Odds_Calculator_3-way'!#REF!/'True_Odds_Calculator_3-way'!C534-1)</f>
        <v>#REF!</v>
      </c>
      <c r="K533" s="6">
        <f>IF('Log_working_3-way'!$D533="","",1/'True_Odds_Calculator_3-way'!A534+1/'True_Odds_Calculator_3-way'!B534+1/'True_Odds_Calculator_3-way'!C534-1)</f>
        <v>2.8326805106954955E-2</v>
      </c>
    </row>
    <row r="534" spans="4:11" x14ac:dyDescent="0.25">
      <c r="D534">
        <f>solve_for_c('True_Odds_Calculator_3-way'!A535,'True_Odds_Calculator_3-way'!B535,'True_Odds_Calculator_3-way'!C535,'Log_working_3-way'!B$1,'Log_working_3-way'!B$2)</f>
        <v>1.0266955686680457</v>
      </c>
      <c r="F534" s="6" t="e">
        <f>IF('Log_working_3-way'!D534="","",1/'True_Odds_Calculator_3-way'!N535+1/'True_Odds_Calculator_3-way'!O535+1/'True_Odds_Calculator_3-way'!#REF!-1)</f>
        <v>#REF!</v>
      </c>
      <c r="H534" s="6">
        <f>IF('Log_working_3-way'!$D534="","",'True_Odds_Calculator_3-way'!N535/'True_Odds_Calculator_3-way'!A535-1)</f>
        <v>18.207642186763799</v>
      </c>
      <c r="I534" s="6">
        <f>IF('Log_working_3-way'!$D534="","",'True_Odds_Calculator_3-way'!O535/'True_Odds_Calculator_3-way'!B535-1)</f>
        <v>7.3623884014148242</v>
      </c>
      <c r="J534" s="6" t="e">
        <f>IF('Log_working_3-way'!$D534="","",'True_Odds_Calculator_3-way'!#REF!/'True_Odds_Calculator_3-way'!C535-1)</f>
        <v>#REF!</v>
      </c>
      <c r="K534" s="6">
        <f>IF('Log_working_3-way'!$D534="","",1/'True_Odds_Calculator_3-way'!A535+1/'True_Odds_Calculator_3-way'!B535+1/'True_Odds_Calculator_3-way'!C535-1)</f>
        <v>2.8397250827858489E-2</v>
      </c>
    </row>
    <row r="535" spans="4:11" x14ac:dyDescent="0.25">
      <c r="D535">
        <f>solve_for_c('True_Odds_Calculator_3-way'!A536,'True_Odds_Calculator_3-way'!B536,'True_Odds_Calculator_3-way'!C536,'Log_working_3-way'!B$1,'Log_working_3-way'!B$2)</f>
        <v>1.0379371674746567</v>
      </c>
      <c r="F535" s="6" t="e">
        <f>IF('Log_working_3-way'!D535="","",1/'True_Odds_Calculator_3-way'!N536+1/'True_Odds_Calculator_3-way'!O536+1/'True_Odds_Calculator_3-way'!#REF!-1)</f>
        <v>#REF!</v>
      </c>
      <c r="H535" s="6">
        <f>IF('Log_working_3-way'!$D535="","",'True_Odds_Calculator_3-way'!N536/'True_Odds_Calculator_3-way'!A536-1)</f>
        <v>13.66087375223451</v>
      </c>
      <c r="I535" s="6">
        <f>IF('Log_working_3-way'!$D535="","",'True_Odds_Calculator_3-way'!O536/'True_Odds_Calculator_3-way'!B536-1)</f>
        <v>8.0964735832089048</v>
      </c>
      <c r="J535" s="6" t="e">
        <f>IF('Log_working_3-way'!$D535="","",'True_Odds_Calculator_3-way'!#REF!/'True_Odds_Calculator_3-way'!C536-1)</f>
        <v>#REF!</v>
      </c>
      <c r="K535" s="6">
        <f>IF('Log_working_3-way'!$D535="","",1/'True_Odds_Calculator_3-way'!A536+1/'True_Odds_Calculator_3-way'!B536+1/'True_Odds_Calculator_3-way'!C536-1)</f>
        <v>4.078306111696528E-2</v>
      </c>
    </row>
    <row r="536" spans="4:11" x14ac:dyDescent="0.25">
      <c r="D536">
        <f>solve_for_c('True_Odds_Calculator_3-way'!A537,'True_Odds_Calculator_3-way'!B537,'True_Odds_Calculator_3-way'!C537,'Log_working_3-way'!B$1,'Log_working_3-way'!B$2)</f>
        <v>1.0263062951448993</v>
      </c>
      <c r="F536" s="6" t="e">
        <f>IF('Log_working_3-way'!D536="","",1/'True_Odds_Calculator_3-way'!N537+1/'True_Odds_Calculator_3-way'!O537+1/'True_Odds_Calculator_3-way'!#REF!-1)</f>
        <v>#REF!</v>
      </c>
      <c r="H536" s="6">
        <f>IF('Log_working_3-way'!$D536="","",'True_Odds_Calculator_3-way'!N537/'True_Odds_Calculator_3-way'!A537-1)</f>
        <v>13.954876842212744</v>
      </c>
      <c r="I536" s="6">
        <f>IF('Log_working_3-way'!$D536="","",'True_Odds_Calculator_3-way'!O537/'True_Odds_Calculator_3-way'!B537-1)</f>
        <v>6.9838496126048497</v>
      </c>
      <c r="J536" s="6" t="e">
        <f>IF('Log_working_3-way'!$D536="","",'True_Odds_Calculator_3-way'!#REF!/'True_Odds_Calculator_3-way'!C537-1)</f>
        <v>#REF!</v>
      </c>
      <c r="K536" s="6">
        <f>IF('Log_working_3-way'!$D536="","",1/'True_Odds_Calculator_3-way'!A537+1/'True_Odds_Calculator_3-way'!B537+1/'True_Odds_Calculator_3-way'!C537-1)</f>
        <v>2.8340163684846154E-2</v>
      </c>
    </row>
    <row r="537" spans="4:11" x14ac:dyDescent="0.25">
      <c r="D537">
        <f>solve_for_c('True_Odds_Calculator_3-way'!A538,'True_Odds_Calculator_3-way'!B538,'True_Odds_Calculator_3-way'!C538,'Log_working_3-way'!B$1,'Log_working_3-way'!B$2)</f>
        <v>1.0313585514283912</v>
      </c>
      <c r="F537" s="6" t="e">
        <f>IF('Log_working_3-way'!D537="","",1/'True_Odds_Calculator_3-way'!N538+1/'True_Odds_Calculator_3-way'!O538+1/'True_Odds_Calculator_3-way'!#REF!-1)</f>
        <v>#REF!</v>
      </c>
      <c r="H537" s="6">
        <f>IF('Log_working_3-way'!$D537="","",'True_Odds_Calculator_3-way'!N538/'True_Odds_Calculator_3-way'!A538-1)</f>
        <v>15.93792376472032</v>
      </c>
      <c r="I537" s="6">
        <f>IF('Log_working_3-way'!$D537="","",'True_Odds_Calculator_3-way'!O538/'True_Odds_Calculator_3-way'!B538-1)</f>
        <v>9.1330227308531491</v>
      </c>
      <c r="J537" s="6" t="e">
        <f>IF('Log_working_3-way'!$D537="","",'True_Odds_Calculator_3-way'!#REF!/'True_Odds_Calculator_3-way'!C538-1)</f>
        <v>#REF!</v>
      </c>
      <c r="K537" s="6">
        <f>IF('Log_working_3-way'!$D537="","",1/'True_Odds_Calculator_3-way'!A538+1/'True_Odds_Calculator_3-way'!B538+1/'True_Odds_Calculator_3-way'!C538-1)</f>
        <v>3.3579826814633007E-2</v>
      </c>
    </row>
    <row r="538" spans="4:11" x14ac:dyDescent="0.25">
      <c r="D538">
        <f>solve_for_c('True_Odds_Calculator_3-way'!A539,'True_Odds_Calculator_3-way'!B539,'True_Odds_Calculator_3-way'!C539,'Log_working_3-way'!B$1,'Log_working_3-way'!B$2)</f>
        <v>1.0319264385295117</v>
      </c>
      <c r="F538" s="6" t="e">
        <f>IF('Log_working_3-way'!D538="","",1/'True_Odds_Calculator_3-way'!N539+1/'True_Odds_Calculator_3-way'!O539+1/'True_Odds_Calculator_3-way'!#REF!-1)</f>
        <v>#REF!</v>
      </c>
      <c r="H538" s="6">
        <f>IF('Log_working_3-way'!$D538="","",'True_Odds_Calculator_3-way'!N539/'True_Odds_Calculator_3-way'!A539-1)</f>
        <v>17.123304196574924</v>
      </c>
      <c r="I538" s="6">
        <f>IF('Log_working_3-way'!$D538="","",'True_Odds_Calculator_3-way'!O539/'True_Odds_Calculator_3-way'!B539-1)</f>
        <v>7.2200242690837548</v>
      </c>
      <c r="J538" s="6" t="e">
        <f>IF('Log_working_3-way'!$D538="","",'True_Odds_Calculator_3-way'!#REF!/'True_Odds_Calculator_3-way'!C539-1)</f>
        <v>#REF!</v>
      </c>
      <c r="K538" s="6">
        <f>IF('Log_working_3-way'!$D538="","",1/'True_Odds_Calculator_3-way'!A539+1/'True_Odds_Calculator_3-way'!B539+1/'True_Odds_Calculator_3-way'!C539-1)</f>
        <v>3.4043145624620408E-2</v>
      </c>
    </row>
    <row r="539" spans="4:11" x14ac:dyDescent="0.25">
      <c r="D539">
        <f>solve_for_c('True_Odds_Calculator_3-way'!A540,'True_Odds_Calculator_3-way'!B540,'True_Odds_Calculator_3-way'!C540,'Log_working_3-way'!B$1,'Log_working_3-way'!B$2)</f>
        <v>1.0327332595677068</v>
      </c>
      <c r="F539" s="6" t="e">
        <f>IF('Log_working_3-way'!D539="","",1/'True_Odds_Calculator_3-way'!N540+1/'True_Odds_Calculator_3-way'!O540+1/'True_Odds_Calculator_3-way'!#REF!-1)</f>
        <v>#REF!</v>
      </c>
      <c r="H539" s="6">
        <f>IF('Log_working_3-way'!$D539="","",'True_Odds_Calculator_3-way'!N540/'True_Odds_Calculator_3-way'!A540-1)</f>
        <v>19.530088184574652</v>
      </c>
      <c r="I539" s="6">
        <f>IF('Log_working_3-way'!$D539="","",'True_Odds_Calculator_3-way'!O540/'True_Odds_Calculator_3-way'!B540-1)</f>
        <v>8.8050764992843078</v>
      </c>
      <c r="J539" s="6" t="e">
        <f>IF('Log_working_3-way'!$D539="","",'True_Odds_Calculator_3-way'!#REF!/'True_Odds_Calculator_3-way'!C540-1)</f>
        <v>#REF!</v>
      </c>
      <c r="K539" s="6">
        <f>IF('Log_working_3-way'!$D539="","",1/'True_Odds_Calculator_3-way'!A540+1/'True_Odds_Calculator_3-way'!B540+1/'True_Odds_Calculator_3-way'!C540-1)</f>
        <v>3.4402871483501851E-2</v>
      </c>
    </row>
    <row r="540" spans="4:11" x14ac:dyDescent="0.25">
      <c r="D540">
        <f>solve_for_c('True_Odds_Calculator_3-way'!A541,'True_Odds_Calculator_3-way'!B541,'True_Odds_Calculator_3-way'!C541,'Log_working_3-way'!B$1,'Log_working_3-way'!B$2)</f>
        <v>1.0368199521075618</v>
      </c>
      <c r="F540" s="6" t="e">
        <f>IF('Log_working_3-way'!D540="","",1/'True_Odds_Calculator_3-way'!N541+1/'True_Odds_Calculator_3-way'!O541+1/'True_Odds_Calculator_3-way'!#REF!-1)</f>
        <v>#REF!</v>
      </c>
      <c r="H540" s="6">
        <f>IF('Log_working_3-way'!$D540="","",'True_Odds_Calculator_3-way'!N541/'True_Odds_Calculator_3-way'!A541-1)</f>
        <v>26.581671266892808</v>
      </c>
      <c r="I540" s="6">
        <f>IF('Log_working_3-way'!$D540="","",'True_Odds_Calculator_3-way'!O541/'True_Odds_Calculator_3-way'!B541-1)</f>
        <v>7.4424868048385449</v>
      </c>
      <c r="J540" s="6" t="e">
        <f>IF('Log_working_3-way'!$D540="","",'True_Odds_Calculator_3-way'!#REF!/'True_Odds_Calculator_3-way'!C541-1)</f>
        <v>#REF!</v>
      </c>
      <c r="K540" s="6">
        <f>IF('Log_working_3-way'!$D540="","",1/'True_Odds_Calculator_3-way'!A541+1/'True_Odds_Calculator_3-way'!B541+1/'True_Odds_Calculator_3-way'!C541-1)</f>
        <v>3.6802913464759612E-2</v>
      </c>
    </row>
    <row r="541" spans="4:11" x14ac:dyDescent="0.25">
      <c r="D541">
        <f>solve_for_c('True_Odds_Calculator_3-way'!A542,'True_Odds_Calculator_3-way'!B542,'True_Odds_Calculator_3-way'!C542,'Log_working_3-way'!B$1,'Log_working_3-way'!B$2)</f>
        <v>1.0310360232011095</v>
      </c>
      <c r="F541" s="6" t="e">
        <f>IF('Log_working_3-way'!D541="","",1/'True_Odds_Calculator_3-way'!N542+1/'True_Odds_Calculator_3-way'!O542+1/'True_Odds_Calculator_3-way'!#REF!-1)</f>
        <v>#REF!</v>
      </c>
      <c r="H541" s="6">
        <f>IF('Log_working_3-way'!$D541="","",'True_Odds_Calculator_3-way'!N542/'True_Odds_Calculator_3-way'!A542-1)</f>
        <v>9.0045695226868592</v>
      </c>
      <c r="I541" s="6">
        <f>IF('Log_working_3-way'!$D541="","",'True_Odds_Calculator_3-way'!O542/'True_Odds_Calculator_3-way'!B542-1)</f>
        <v>8.5090650524640665</v>
      </c>
      <c r="J541" s="6" t="e">
        <f>IF('Log_working_3-way'!$D541="","",'True_Odds_Calculator_3-way'!#REF!/'True_Odds_Calculator_3-way'!C542-1)</f>
        <v>#REF!</v>
      </c>
      <c r="K541" s="6">
        <f>IF('Log_working_3-way'!$D541="","",1/'True_Odds_Calculator_3-way'!A542+1/'True_Odds_Calculator_3-way'!B542+1/'True_Odds_Calculator_3-way'!C542-1)</f>
        <v>3.3429406686572127E-2</v>
      </c>
    </row>
    <row r="542" spans="4:11" x14ac:dyDescent="0.25">
      <c r="D542">
        <f>solve_for_c('True_Odds_Calculator_3-way'!A543,'True_Odds_Calculator_3-way'!B543,'True_Odds_Calculator_3-way'!C543,'Log_working_3-way'!B$1,'Log_working_3-way'!B$2)</f>
        <v>1.0308437285767069</v>
      </c>
      <c r="F542" s="6" t="e">
        <f>IF('Log_working_3-way'!D542="","",1/'True_Odds_Calculator_3-way'!N543+1/'True_Odds_Calculator_3-way'!O543+1/'True_Odds_Calculator_3-way'!#REF!-1)</f>
        <v>#REF!</v>
      </c>
      <c r="H542" s="6">
        <f>IF('Log_working_3-way'!$D542="","",'True_Odds_Calculator_3-way'!N543/'True_Odds_Calculator_3-way'!A543-1)</f>
        <v>6.6826597941700845</v>
      </c>
      <c r="I542" s="6">
        <f>IF('Log_working_3-way'!$D542="","",'True_Odds_Calculator_3-way'!O543/'True_Odds_Calculator_3-way'!B543-1)</f>
        <v>8.5744551299422973</v>
      </c>
      <c r="J542" s="6" t="e">
        <f>IF('Log_working_3-way'!$D542="","",'True_Odds_Calculator_3-way'!#REF!/'True_Odds_Calculator_3-way'!C543-1)</f>
        <v>#REF!</v>
      </c>
      <c r="K542" s="6">
        <f>IF('Log_working_3-way'!$D542="","",1/'True_Odds_Calculator_3-way'!A543+1/'True_Odds_Calculator_3-way'!B543+1/'True_Odds_Calculator_3-way'!C543-1)</f>
        <v>3.2836772357525579E-2</v>
      </c>
    </row>
    <row r="543" spans="4:11" x14ac:dyDescent="0.25">
      <c r="D543">
        <f>solve_for_c('True_Odds_Calculator_3-way'!A544,'True_Odds_Calculator_3-way'!B544,'True_Odds_Calculator_3-way'!C544,'Log_working_3-way'!B$1,'Log_working_3-way'!B$2)</f>
        <v>1.0303781300372339</v>
      </c>
      <c r="F543" s="6" t="e">
        <f>IF('Log_working_3-way'!D543="","",1/'True_Odds_Calculator_3-way'!N544+1/'True_Odds_Calculator_3-way'!O544+1/'True_Odds_Calculator_3-way'!#REF!-1)</f>
        <v>#REF!</v>
      </c>
      <c r="H543" s="6">
        <f>IF('Log_working_3-way'!$D543="","",'True_Odds_Calculator_3-way'!N544/'True_Odds_Calculator_3-way'!A544-1)</f>
        <v>16.538760086629352</v>
      </c>
      <c r="I543" s="6">
        <f>IF('Log_working_3-way'!$D543="","",'True_Odds_Calculator_3-way'!O544/'True_Odds_Calculator_3-way'!B544-1)</f>
        <v>9.3440773397422578</v>
      </c>
      <c r="J543" s="6" t="e">
        <f>IF('Log_working_3-way'!$D543="","",'True_Odds_Calculator_3-way'!#REF!/'True_Odds_Calculator_3-way'!C544-1)</f>
        <v>#REF!</v>
      </c>
      <c r="K543" s="6">
        <f>IF('Log_working_3-way'!$D543="","",1/'True_Odds_Calculator_3-way'!A544+1/'True_Odds_Calculator_3-way'!B544+1/'True_Odds_Calculator_3-way'!C544-1)</f>
        <v>3.2441345332459237E-2</v>
      </c>
    </row>
    <row r="544" spans="4:11" x14ac:dyDescent="0.25">
      <c r="D544">
        <f>solve_for_c('True_Odds_Calculator_3-way'!A545,'True_Odds_Calculator_3-way'!B545,'True_Odds_Calculator_3-way'!C545,'Log_working_3-way'!B$1,'Log_working_3-way'!B$2)</f>
        <v>1.0355681510785122</v>
      </c>
      <c r="F544" s="6" t="e">
        <f>IF('Log_working_3-way'!D544="","",1/'True_Odds_Calculator_3-way'!N545+1/'True_Odds_Calculator_3-way'!O545+1/'True_Odds_Calculator_3-way'!#REF!-1)</f>
        <v>#REF!</v>
      </c>
      <c r="H544" s="6">
        <f>IF('Log_working_3-way'!$D544="","",'True_Odds_Calculator_3-way'!N545/'True_Odds_Calculator_3-way'!A545-1)</f>
        <v>24.917171796082076</v>
      </c>
      <c r="I544" s="6">
        <f>IF('Log_working_3-way'!$D544="","",'True_Odds_Calculator_3-way'!O545/'True_Odds_Calculator_3-way'!B545-1)</f>
        <v>8.5465837212952511</v>
      </c>
      <c r="J544" s="6" t="e">
        <f>IF('Log_working_3-way'!$D544="","",'True_Odds_Calculator_3-way'!#REF!/'True_Odds_Calculator_3-way'!C545-1)</f>
        <v>#REF!</v>
      </c>
      <c r="K544" s="6">
        <f>IF('Log_working_3-way'!$D544="","",1/'True_Odds_Calculator_3-way'!A545+1/'True_Odds_Calculator_3-way'!B545+1/'True_Odds_Calculator_3-way'!C545-1)</f>
        <v>3.5852156351263265E-2</v>
      </c>
    </row>
    <row r="545" spans="4:11" x14ac:dyDescent="0.25">
      <c r="D545">
        <f>solve_for_c('True_Odds_Calculator_3-way'!A546,'True_Odds_Calculator_3-way'!B546,'True_Odds_Calculator_3-way'!C546,'Log_working_3-way'!B$1,'Log_working_3-way'!B$2)</f>
        <v>1.0307674505248554</v>
      </c>
      <c r="F545" s="6" t="e">
        <f>IF('Log_working_3-way'!D545="","",1/'True_Odds_Calculator_3-way'!N546+1/'True_Odds_Calculator_3-way'!O546+1/'True_Odds_Calculator_3-way'!#REF!-1)</f>
        <v>#REF!</v>
      </c>
      <c r="H545" s="6">
        <f>IF('Log_working_3-way'!$D545="","",'True_Odds_Calculator_3-way'!N546/'True_Odds_Calculator_3-way'!A546-1)</f>
        <v>16.682834985760124</v>
      </c>
      <c r="I545" s="6">
        <f>IF('Log_working_3-way'!$D545="","",'True_Odds_Calculator_3-way'!O546/'True_Odds_Calculator_3-way'!B546-1)</f>
        <v>9.6868722473292941</v>
      </c>
      <c r="J545" s="6" t="e">
        <f>IF('Log_working_3-way'!$D545="","",'True_Odds_Calculator_3-way'!#REF!/'True_Odds_Calculator_3-way'!C546-1)</f>
        <v>#REF!</v>
      </c>
      <c r="K545" s="6">
        <f>IF('Log_working_3-way'!$D545="","",1/'True_Odds_Calculator_3-way'!A546+1/'True_Odds_Calculator_3-way'!B546+1/'True_Odds_Calculator_3-way'!C546-1)</f>
        <v>3.2800384687536877E-2</v>
      </c>
    </row>
    <row r="546" spans="4:11" x14ac:dyDescent="0.25">
      <c r="D546">
        <f>solve_for_c('True_Odds_Calculator_3-way'!A547,'True_Odds_Calculator_3-way'!B547,'True_Odds_Calculator_3-way'!C547,'Log_working_3-way'!B$1,'Log_working_3-way'!B$2)</f>
        <v>1.0306142389872777</v>
      </c>
      <c r="F546" s="6" t="e">
        <f>IF('Log_working_3-way'!D546="","",1/'True_Odds_Calculator_3-way'!N547+1/'True_Odds_Calculator_3-way'!O547+1/'True_Odds_Calculator_3-way'!#REF!-1)</f>
        <v>#REF!</v>
      </c>
      <c r="H546" s="6">
        <f>IF('Log_working_3-way'!$D546="","",'True_Odds_Calculator_3-way'!N547/'True_Odds_Calculator_3-way'!A547-1)</f>
        <v>6.3503741600107411</v>
      </c>
      <c r="I546" s="6">
        <f>IF('Log_working_3-way'!$D546="","",'True_Odds_Calculator_3-way'!O547/'True_Odds_Calculator_3-way'!B547-1)</f>
        <v>8.341378155650391</v>
      </c>
      <c r="J546" s="6" t="e">
        <f>IF('Log_working_3-way'!$D546="","",'True_Odds_Calculator_3-way'!#REF!/'True_Odds_Calculator_3-way'!C547-1)</f>
        <v>#REF!</v>
      </c>
      <c r="K546" s="6">
        <f>IF('Log_working_3-way'!$D546="","",1/'True_Odds_Calculator_3-way'!A547+1/'True_Odds_Calculator_3-way'!B547+1/'True_Odds_Calculator_3-way'!C547-1)</f>
        <v>3.2469671303663405E-2</v>
      </c>
    </row>
    <row r="547" spans="4:11" x14ac:dyDescent="0.25">
      <c r="D547">
        <f>solve_for_c('True_Odds_Calculator_3-way'!A548,'True_Odds_Calculator_3-way'!B548,'True_Odds_Calculator_3-way'!C548,'Log_working_3-way'!B$1,'Log_working_3-way'!B$2)</f>
        <v>1.0320872516962727</v>
      </c>
      <c r="F547" s="6" t="e">
        <f>IF('Log_working_3-way'!D547="","",1/'True_Odds_Calculator_3-way'!N548+1/'True_Odds_Calculator_3-way'!O548+1/'True_Odds_Calculator_3-way'!#REF!-1)</f>
        <v>#REF!</v>
      </c>
      <c r="H547" s="6">
        <f>IF('Log_working_3-way'!$D547="","",'True_Odds_Calculator_3-way'!N548/'True_Odds_Calculator_3-way'!A548-1)</f>
        <v>18.449578972029151</v>
      </c>
      <c r="I547" s="6">
        <f>IF('Log_working_3-way'!$D547="","",'True_Odds_Calculator_3-way'!O548/'True_Odds_Calculator_3-way'!B548-1)</f>
        <v>9.2622639253470886</v>
      </c>
      <c r="J547" s="6" t="e">
        <f>IF('Log_working_3-way'!$D547="","",'True_Odds_Calculator_3-way'!#REF!/'True_Odds_Calculator_3-way'!C548-1)</f>
        <v>#REF!</v>
      </c>
      <c r="K547" s="6">
        <f>IF('Log_working_3-way'!$D547="","",1/'True_Odds_Calculator_3-way'!A548+1/'True_Odds_Calculator_3-way'!B548+1/'True_Odds_Calculator_3-way'!C548-1)</f>
        <v>3.3903652036603837E-2</v>
      </c>
    </row>
    <row r="548" spans="4:11" x14ac:dyDescent="0.25">
      <c r="D548">
        <f>solve_for_c('True_Odds_Calculator_3-way'!A549,'True_Odds_Calculator_3-way'!B549,'True_Odds_Calculator_3-way'!C549,'Log_working_3-way'!B$1,'Log_working_3-way'!B$2)</f>
        <v>1.0695859366306488</v>
      </c>
      <c r="F548" s="6" t="e">
        <f>IF('Log_working_3-way'!D548="","",1/'True_Odds_Calculator_3-way'!N549+1/'True_Odds_Calculator_3-way'!O549+1/'True_Odds_Calculator_3-way'!#REF!-1)</f>
        <v>#REF!</v>
      </c>
      <c r="H548" s="6">
        <f>IF('Log_working_3-way'!$D548="","",'True_Odds_Calculator_3-way'!N549/'True_Odds_Calculator_3-way'!A549-1)</f>
        <v>1.3197572778424052</v>
      </c>
      <c r="I548" s="6">
        <f>IF('Log_working_3-way'!$D548="","",'True_Odds_Calculator_3-way'!O549/'True_Odds_Calculator_3-way'!B549-1)</f>
        <v>5.9885854885910126</v>
      </c>
      <c r="J548" s="6" t="e">
        <f>IF('Log_working_3-way'!$D548="","",'True_Odds_Calculator_3-way'!#REF!/'True_Odds_Calculator_3-way'!C549-1)</f>
        <v>#REF!</v>
      </c>
      <c r="K548" s="6">
        <f>IF('Log_working_3-way'!$D548="","",1/'True_Odds_Calculator_3-way'!A549+1/'True_Odds_Calculator_3-way'!B549+1/'True_Odds_Calculator_3-way'!C549-1)</f>
        <v>6.2376827709346383E-2</v>
      </c>
    </row>
    <row r="549" spans="4:11" x14ac:dyDescent="0.25">
      <c r="D549">
        <f>solve_for_c('True_Odds_Calculator_3-way'!A550,'True_Odds_Calculator_3-way'!B550,'True_Odds_Calculator_3-way'!C550,'Log_working_3-way'!B$1,'Log_working_3-way'!B$2)</f>
        <v>1.0328279308092354</v>
      </c>
      <c r="F549" s="6" t="e">
        <f>IF('Log_working_3-way'!D549="","",1/'True_Odds_Calculator_3-way'!N550+1/'True_Odds_Calculator_3-way'!O550+1/'True_Odds_Calculator_3-way'!#REF!-1)</f>
        <v>#REF!</v>
      </c>
      <c r="H549" s="6">
        <f>IF('Log_working_3-way'!$D549="","",'True_Odds_Calculator_3-way'!N550/'True_Odds_Calculator_3-way'!A550-1)</f>
        <v>26.681185140749953</v>
      </c>
      <c r="I549" s="6">
        <f>IF('Log_working_3-way'!$D549="","",'True_Odds_Calculator_3-way'!O550/'True_Odds_Calculator_3-way'!B550-1)</f>
        <v>5.6683431719737767</v>
      </c>
      <c r="J549" s="6" t="e">
        <f>IF('Log_working_3-way'!$D549="","",'True_Odds_Calculator_3-way'!#REF!/'True_Odds_Calculator_3-way'!C550-1)</f>
        <v>#REF!</v>
      </c>
      <c r="K549" s="6">
        <f>IF('Log_working_3-way'!$D549="","",1/'True_Odds_Calculator_3-way'!A550+1/'True_Odds_Calculator_3-way'!B550+1/'True_Odds_Calculator_3-way'!C550-1)</f>
        <v>3.3075606493593535E-2</v>
      </c>
    </row>
    <row r="550" spans="4:11" x14ac:dyDescent="0.25">
      <c r="D550">
        <f>solve_for_c('True_Odds_Calculator_3-way'!A551,'True_Odds_Calculator_3-way'!B551,'True_Odds_Calculator_3-way'!C551,'Log_working_3-way'!B$1,'Log_working_3-way'!B$2)</f>
        <v>1.0304016354788392</v>
      </c>
      <c r="F550" s="6" t="e">
        <f>IF('Log_working_3-way'!D550="","",1/'True_Odds_Calculator_3-way'!N551+1/'True_Odds_Calculator_3-way'!O551+1/'True_Odds_Calculator_3-way'!#REF!-1)</f>
        <v>#REF!</v>
      </c>
      <c r="H550" s="6">
        <f>IF('Log_working_3-way'!$D550="","",'True_Odds_Calculator_3-way'!N551/'True_Odds_Calculator_3-way'!A551-1)</f>
        <v>5.2159404805660188</v>
      </c>
      <c r="I550" s="6">
        <f>IF('Log_working_3-way'!$D550="","",'True_Odds_Calculator_3-way'!O551/'True_Odds_Calculator_3-way'!B551-1)</f>
        <v>5.6811479218268905</v>
      </c>
      <c r="J550" s="6" t="e">
        <f>IF('Log_working_3-way'!$D550="","",'True_Odds_Calculator_3-way'!#REF!/'True_Odds_Calculator_3-way'!C551-1)</f>
        <v>#REF!</v>
      </c>
      <c r="K550" s="6">
        <f>IF('Log_working_3-way'!$D550="","",1/'True_Odds_Calculator_3-way'!A551+1/'True_Odds_Calculator_3-way'!B551+1/'True_Odds_Calculator_3-way'!C551-1)</f>
        <v>3.1095666088848395E-2</v>
      </c>
    </row>
    <row r="551" spans="4:11" x14ac:dyDescent="0.25">
      <c r="D551">
        <f>solve_for_c('True_Odds_Calculator_3-way'!A552,'True_Odds_Calculator_3-way'!B552,'True_Odds_Calculator_3-way'!C552,'Log_working_3-way'!B$1,'Log_working_3-way'!B$2)</f>
        <v>1.0535221776210402</v>
      </c>
      <c r="F551" s="6" t="e">
        <f>IF('Log_working_3-way'!D551="","",1/'True_Odds_Calculator_3-way'!N552+1/'True_Odds_Calculator_3-way'!O552+1/'True_Odds_Calculator_3-way'!#REF!-1)</f>
        <v>#REF!</v>
      </c>
      <c r="H551" s="6">
        <f>IF('Log_working_3-way'!$D551="","",'True_Odds_Calculator_3-way'!N552/'True_Odds_Calculator_3-way'!A552-1)</f>
        <v>50.946543516748925</v>
      </c>
      <c r="I551" s="6">
        <f>IF('Log_working_3-way'!$D551="","",'True_Odds_Calculator_3-way'!O552/'True_Odds_Calculator_3-way'!B552-1)</f>
        <v>2.4204459554495843</v>
      </c>
      <c r="J551" s="6" t="e">
        <f>IF('Log_working_3-way'!$D551="","",'True_Odds_Calculator_3-way'!#REF!/'True_Odds_Calculator_3-way'!C552-1)</f>
        <v>#REF!</v>
      </c>
      <c r="K551" s="6">
        <f>IF('Log_working_3-way'!$D551="","",1/'True_Odds_Calculator_3-way'!A552+1/'True_Odds_Calculator_3-way'!B552+1/'True_Odds_Calculator_3-way'!C552-1)</f>
        <v>4.0795792836619826E-2</v>
      </c>
    </row>
    <row r="552" spans="4:11" x14ac:dyDescent="0.25">
      <c r="D552">
        <f>solve_for_c('True_Odds_Calculator_3-way'!A553,'True_Odds_Calculator_3-way'!B553,'True_Odds_Calculator_3-way'!C553,'Log_working_3-way'!B$1,'Log_working_3-way'!B$2)</f>
        <v>1.0438768094447701</v>
      </c>
      <c r="F552" s="6" t="e">
        <f>IF('Log_working_3-way'!D552="","",1/'True_Odds_Calculator_3-way'!N553+1/'True_Odds_Calculator_3-way'!O553+1/'True_Odds_Calculator_3-way'!#REF!-1)</f>
        <v>#REF!</v>
      </c>
      <c r="H552" s="6">
        <f>IF('Log_working_3-way'!$D552="","",'True_Odds_Calculator_3-way'!N553/'True_Odds_Calculator_3-way'!A553-1)</f>
        <v>31.812646246911591</v>
      </c>
      <c r="I552" s="6">
        <f>IF('Log_working_3-way'!$D552="","",'True_Odds_Calculator_3-way'!O553/'True_Odds_Calculator_3-way'!B553-1)</f>
        <v>4.6800195884818443</v>
      </c>
      <c r="J552" s="6" t="e">
        <f>IF('Log_working_3-way'!$D552="","",'True_Odds_Calculator_3-way'!#REF!/'True_Odds_Calculator_3-way'!C553-1)</f>
        <v>#REF!</v>
      </c>
      <c r="K552" s="6">
        <f>IF('Log_working_3-way'!$D552="","",1/'True_Odds_Calculator_3-way'!A553+1/'True_Odds_Calculator_3-way'!B553+1/'True_Odds_Calculator_3-way'!C553-1)</f>
        <v>4.2237086383150713E-2</v>
      </c>
    </row>
    <row r="553" spans="4:11" x14ac:dyDescent="0.25">
      <c r="D553">
        <f>solve_for_c('True_Odds_Calculator_3-way'!A554,'True_Odds_Calculator_3-way'!B554,'True_Odds_Calculator_3-way'!C554,'Log_working_3-way'!B$1,'Log_working_3-way'!B$2)</f>
        <v>1.0845051311175948</v>
      </c>
      <c r="F553" s="6" t="e">
        <f>IF('Log_working_3-way'!D553="","",1/'True_Odds_Calculator_3-way'!N554+1/'True_Odds_Calculator_3-way'!O554+1/'True_Odds_Calculator_3-way'!#REF!-1)</f>
        <v>#REF!</v>
      </c>
      <c r="H553" s="6">
        <f>IF('Log_working_3-way'!$D553="","",'True_Odds_Calculator_3-way'!N554/'True_Odds_Calculator_3-way'!A554-1)</f>
        <v>68.939290439179203</v>
      </c>
      <c r="I553" s="6">
        <f>IF('Log_working_3-way'!$D553="","",'True_Odds_Calculator_3-way'!O554/'True_Odds_Calculator_3-way'!B554-1)</f>
        <v>0.62742962527248336</v>
      </c>
      <c r="J553" s="6" t="e">
        <f>IF('Log_working_3-way'!$D553="","",'True_Odds_Calculator_3-way'!#REF!/'True_Odds_Calculator_3-way'!C554-1)</f>
        <v>#REF!</v>
      </c>
      <c r="K553" s="6">
        <f>IF('Log_working_3-way'!$D553="","",1/'True_Odds_Calculator_3-way'!A554+1/'True_Odds_Calculator_3-way'!B554+1/'True_Odds_Calculator_3-way'!C554-1)</f>
        <v>4.4496657657176142E-2</v>
      </c>
    </row>
    <row r="554" spans="4:11" x14ac:dyDescent="0.25">
      <c r="D554">
        <f>solve_for_c('True_Odds_Calculator_3-way'!A555,'True_Odds_Calculator_3-way'!B555,'True_Odds_Calculator_3-way'!C555,'Log_working_3-way'!B$1,'Log_working_3-way'!B$2)</f>
        <v>1.0381122633944342</v>
      </c>
      <c r="F554" s="6" t="e">
        <f>IF('Log_working_3-way'!D554="","",1/'True_Odds_Calculator_3-way'!N555+1/'True_Odds_Calculator_3-way'!O555+1/'True_Odds_Calculator_3-way'!#REF!-1)</f>
        <v>#REF!</v>
      </c>
      <c r="H554" s="6">
        <f>IF('Log_working_3-way'!$D554="","",'True_Odds_Calculator_3-way'!N555/'True_Odds_Calculator_3-way'!A555-1)</f>
        <v>7.4685518693763875</v>
      </c>
      <c r="I554" s="6">
        <f>IF('Log_working_3-way'!$D554="","",'True_Odds_Calculator_3-way'!O555/'True_Odds_Calculator_3-way'!B555-1)</f>
        <v>5.7310893259791644</v>
      </c>
      <c r="J554" s="6" t="e">
        <f>IF('Log_working_3-way'!$D554="","",'True_Odds_Calculator_3-way'!#REF!/'True_Odds_Calculator_3-way'!C555-1)</f>
        <v>#REF!</v>
      </c>
      <c r="K554" s="6">
        <f>IF('Log_working_3-way'!$D554="","",1/'True_Odds_Calculator_3-way'!A555+1/'True_Odds_Calculator_3-way'!B555+1/'True_Odds_Calculator_3-way'!C555-1)</f>
        <v>3.9755069116305997E-2</v>
      </c>
    </row>
    <row r="555" spans="4:11" x14ac:dyDescent="0.25">
      <c r="D555">
        <f>solve_for_c('True_Odds_Calculator_3-way'!A556,'True_Odds_Calculator_3-way'!B556,'True_Odds_Calculator_3-way'!C556,'Log_working_3-way'!B$1,'Log_working_3-way'!B$2)</f>
        <v>1.0365332096346582</v>
      </c>
      <c r="F555" s="6" t="e">
        <f>IF('Log_working_3-way'!D555="","",1/'True_Odds_Calculator_3-way'!N556+1/'True_Odds_Calculator_3-way'!O556+1/'True_Odds_Calculator_3-way'!#REF!-1)</f>
        <v>#REF!</v>
      </c>
      <c r="H555" s="6">
        <f>IF('Log_working_3-way'!$D555="","",'True_Odds_Calculator_3-way'!N556/'True_Odds_Calculator_3-way'!A556-1)</f>
        <v>13.232620792273099</v>
      </c>
      <c r="I555" s="6">
        <f>IF('Log_working_3-way'!$D555="","",'True_Odds_Calculator_3-way'!O556/'True_Odds_Calculator_3-way'!B556-1)</f>
        <v>9.0766138347698675</v>
      </c>
      <c r="J555" s="6" t="e">
        <f>IF('Log_working_3-way'!$D555="","",'True_Odds_Calculator_3-way'!#REF!/'True_Odds_Calculator_3-way'!C556-1)</f>
        <v>#REF!</v>
      </c>
      <c r="K555" s="6">
        <f>IF('Log_working_3-way'!$D555="","",1/'True_Odds_Calculator_3-way'!A556+1/'True_Odds_Calculator_3-way'!B556+1/'True_Odds_Calculator_3-way'!C556-1)</f>
        <v>3.9365807899209848E-2</v>
      </c>
    </row>
    <row r="556" spans="4:11" x14ac:dyDescent="0.25">
      <c r="D556">
        <f>solve_for_c('True_Odds_Calculator_3-way'!A557,'True_Odds_Calculator_3-way'!B557,'True_Odds_Calculator_3-way'!C557,'Log_working_3-way'!B$1,'Log_working_3-way'!B$2)</f>
        <v>1.0458299978472472</v>
      </c>
      <c r="F556" s="6" t="e">
        <f>IF('Log_working_3-way'!D556="","",1/'True_Odds_Calculator_3-way'!N557+1/'True_Odds_Calculator_3-way'!O557+1/'True_Odds_Calculator_3-way'!#REF!-1)</f>
        <v>#REF!</v>
      </c>
      <c r="H556" s="6">
        <f>IF('Log_working_3-way'!$D556="","",'True_Odds_Calculator_3-way'!N557/'True_Odds_Calculator_3-way'!A557-1)</f>
        <v>35.558621460879266</v>
      </c>
      <c r="I556" s="6">
        <f>IF('Log_working_3-way'!$D556="","",'True_Odds_Calculator_3-way'!O557/'True_Odds_Calculator_3-way'!B557-1)</f>
        <v>5.1492995457094404</v>
      </c>
      <c r="J556" s="6" t="e">
        <f>IF('Log_working_3-way'!$D556="","",'True_Odds_Calculator_3-way'!#REF!/'True_Odds_Calculator_3-way'!C557-1)</f>
        <v>#REF!</v>
      </c>
      <c r="K556" s="6">
        <f>IF('Log_working_3-way'!$D556="","",1/'True_Odds_Calculator_3-way'!A557+1/'True_Odds_Calculator_3-way'!B557+1/'True_Odds_Calculator_3-way'!C557-1)</f>
        <v>4.2269813421233593E-2</v>
      </c>
    </row>
    <row r="557" spans="4:11" x14ac:dyDescent="0.25">
      <c r="D557">
        <f>solve_for_c('True_Odds_Calculator_3-way'!A558,'True_Odds_Calculator_3-way'!B558,'True_Odds_Calculator_3-way'!C558,'Log_working_3-way'!B$1,'Log_working_3-way'!B$2)</f>
        <v>1.0988706821149599</v>
      </c>
      <c r="F557" s="6" t="e">
        <f>IF('Log_working_3-way'!D557="","",1/'True_Odds_Calculator_3-way'!N558+1/'True_Odds_Calculator_3-way'!O558+1/'True_Odds_Calculator_3-way'!#REF!-1)</f>
        <v>#REF!</v>
      </c>
      <c r="H557" s="6">
        <f>IF('Log_working_3-way'!$D557="","",'True_Odds_Calculator_3-way'!N558/'True_Odds_Calculator_3-way'!A558-1)</f>
        <v>77.034297632422863</v>
      </c>
      <c r="I557" s="6">
        <f>IF('Log_working_3-way'!$D557="","",'True_Odds_Calculator_3-way'!O558/'True_Odds_Calculator_3-way'!B558-1)</f>
        <v>2.3962210495518388E-2</v>
      </c>
      <c r="J557" s="6" t="e">
        <f>IF('Log_working_3-way'!$D557="","",'True_Odds_Calculator_3-way'!#REF!/'True_Odds_Calculator_3-way'!C558-1)</f>
        <v>#REF!</v>
      </c>
      <c r="K557" s="6">
        <f>IF('Log_working_3-way'!$D557="","",1/'True_Odds_Calculator_3-way'!A558+1/'True_Odds_Calculator_3-way'!B558+1/'True_Odds_Calculator_3-way'!C558-1)</f>
        <v>4.0084242274040172E-2</v>
      </c>
    </row>
    <row r="558" spans="4:11" x14ac:dyDescent="0.25">
      <c r="D558">
        <f>solve_for_c('True_Odds_Calculator_3-way'!A559,'True_Odds_Calculator_3-way'!B559,'True_Odds_Calculator_3-way'!C559,'Log_working_3-way'!B$1,'Log_working_3-way'!B$2)</f>
        <v>1.0390628187911413</v>
      </c>
      <c r="F558" s="6" t="e">
        <f>IF('Log_working_3-way'!D558="","",1/'True_Odds_Calculator_3-way'!N559+1/'True_Odds_Calculator_3-way'!O559+1/'True_Odds_Calculator_3-way'!#REF!-1)</f>
        <v>#REF!</v>
      </c>
      <c r="H558" s="6">
        <f>IF('Log_working_3-way'!$D558="","",'True_Odds_Calculator_3-way'!N559/'True_Odds_Calculator_3-way'!A559-1)</f>
        <v>20.174306857402936</v>
      </c>
      <c r="I558" s="6">
        <f>IF('Log_working_3-way'!$D558="","",'True_Odds_Calculator_3-way'!O559/'True_Odds_Calculator_3-way'!B559-1)</f>
        <v>6.709371937929955</v>
      </c>
      <c r="J558" s="6" t="e">
        <f>IF('Log_working_3-way'!$D558="","",'True_Odds_Calculator_3-way'!#REF!/'True_Odds_Calculator_3-way'!C559-1)</f>
        <v>#REF!</v>
      </c>
      <c r="K558" s="6">
        <f>IF('Log_working_3-way'!$D558="","",1/'True_Odds_Calculator_3-way'!A559+1/'True_Odds_Calculator_3-way'!B559+1/'True_Odds_Calculator_3-way'!C559-1)</f>
        <v>4.095412509563312E-2</v>
      </c>
    </row>
    <row r="559" spans="4:11" x14ac:dyDescent="0.25">
      <c r="D559">
        <f>solve_for_c('True_Odds_Calculator_3-way'!A560,'True_Odds_Calculator_3-way'!B560,'True_Odds_Calculator_3-way'!C560,'Log_working_3-way'!B$1,'Log_working_3-way'!B$2)</f>
        <v>1.0436950591777339</v>
      </c>
      <c r="F559" s="6" t="e">
        <f>IF('Log_working_3-way'!D559="","",1/'True_Odds_Calculator_3-way'!N560+1/'True_Odds_Calculator_3-way'!O560+1/'True_Odds_Calculator_3-way'!#REF!-1)</f>
        <v>#REF!</v>
      </c>
      <c r="H559" s="6">
        <f>IF('Log_working_3-way'!$D559="","",'True_Odds_Calculator_3-way'!N560/'True_Odds_Calculator_3-way'!A560-1)</f>
        <v>34.718723476847067</v>
      </c>
      <c r="I559" s="6">
        <f>IF('Log_working_3-way'!$D559="","",'True_Odds_Calculator_3-way'!O560/'True_Odds_Calculator_3-way'!B560-1)</f>
        <v>4.3438211253631112</v>
      </c>
      <c r="J559" s="6" t="e">
        <f>IF('Log_working_3-way'!$D559="","",'True_Odds_Calculator_3-way'!#REF!/'True_Odds_Calculator_3-way'!C560-1)</f>
        <v>#REF!</v>
      </c>
      <c r="K559" s="6">
        <f>IF('Log_working_3-way'!$D559="","",1/'True_Odds_Calculator_3-way'!A560+1/'True_Odds_Calculator_3-way'!B560+1/'True_Odds_Calculator_3-way'!C560-1)</f>
        <v>4.0917654164749129E-2</v>
      </c>
    </row>
    <row r="560" spans="4:11" x14ac:dyDescent="0.25">
      <c r="D560">
        <f>solve_for_c('True_Odds_Calculator_3-way'!A561,'True_Odds_Calculator_3-way'!B561,'True_Odds_Calculator_3-way'!C561,'Log_working_3-way'!B$1,'Log_working_3-way'!B$2)</f>
        <v>1.0358447353109264</v>
      </c>
      <c r="F560" s="6" t="e">
        <f>IF('Log_working_3-way'!D560="","",1/'True_Odds_Calculator_3-way'!N561+1/'True_Odds_Calculator_3-way'!O561+1/'True_Odds_Calculator_3-way'!#REF!-1)</f>
        <v>#REF!</v>
      </c>
      <c r="H560" s="6">
        <f>IF('Log_working_3-way'!$D560="","",'True_Odds_Calculator_3-way'!N561/'True_Odds_Calculator_3-way'!A561-1)</f>
        <v>23.109383533706197</v>
      </c>
      <c r="I560" s="6">
        <f>IF('Log_working_3-way'!$D560="","",'True_Odds_Calculator_3-way'!O561/'True_Odds_Calculator_3-way'!B561-1)</f>
        <v>7.0091632797236727</v>
      </c>
      <c r="J560" s="6" t="e">
        <f>IF('Log_working_3-way'!$D560="","",'True_Odds_Calculator_3-way'!#REF!/'True_Odds_Calculator_3-way'!C561-1)</f>
        <v>#REF!</v>
      </c>
      <c r="K560" s="6">
        <f>IF('Log_working_3-way'!$D560="","",1/'True_Odds_Calculator_3-way'!A561+1/'True_Odds_Calculator_3-way'!B561+1/'True_Odds_Calculator_3-way'!C561-1)</f>
        <v>3.6940656945818384E-2</v>
      </c>
    </row>
    <row r="561" spans="4:11" x14ac:dyDescent="0.25">
      <c r="D561">
        <f>solve_for_c('True_Odds_Calculator_3-way'!A562,'True_Odds_Calculator_3-way'!B562,'True_Odds_Calculator_3-way'!C562,'Log_working_3-way'!B$1,'Log_working_3-way'!B$2)</f>
        <v>1.0353147539464913</v>
      </c>
      <c r="F561" s="6" t="e">
        <f>IF('Log_working_3-way'!D561="","",1/'True_Odds_Calculator_3-way'!N562+1/'True_Odds_Calculator_3-way'!O562+1/'True_Odds_Calculator_3-way'!#REF!-1)</f>
        <v>#REF!</v>
      </c>
      <c r="H561" s="6">
        <f>IF('Log_working_3-way'!$D561="","",'True_Odds_Calculator_3-way'!N562/'True_Odds_Calculator_3-way'!A562-1)</f>
        <v>36.365481795568655</v>
      </c>
      <c r="I561" s="6">
        <f>IF('Log_working_3-way'!$D561="","",'True_Odds_Calculator_3-way'!O562/'True_Odds_Calculator_3-way'!B562-1)</f>
        <v>4.705949274336267</v>
      </c>
      <c r="J561" s="6" t="e">
        <f>IF('Log_working_3-way'!$D561="","",'True_Odds_Calculator_3-way'!#REF!/'True_Odds_Calculator_3-way'!C562-1)</f>
        <v>#REF!</v>
      </c>
      <c r="K561" s="6">
        <f>IF('Log_working_3-way'!$D561="","",1/'True_Odds_Calculator_3-way'!A562+1/'True_Odds_Calculator_3-way'!B562+1/'True_Odds_Calculator_3-way'!C562-1)</f>
        <v>3.247052310524623E-2</v>
      </c>
    </row>
    <row r="562" spans="4:11" x14ac:dyDescent="0.25">
      <c r="D562">
        <f>solve_for_c('True_Odds_Calculator_3-way'!A563,'True_Odds_Calculator_3-way'!B563,'True_Odds_Calculator_3-way'!C563,'Log_working_3-way'!B$1,'Log_working_3-way'!B$2)</f>
        <v>1.030054932146639</v>
      </c>
      <c r="F562" s="6" t="e">
        <f>IF('Log_working_3-way'!D562="","",1/'True_Odds_Calculator_3-way'!N563+1/'True_Odds_Calculator_3-way'!O563+1/'True_Odds_Calculator_3-way'!#REF!-1)</f>
        <v>#REF!</v>
      </c>
      <c r="H562" s="6">
        <f>IF('Log_working_3-way'!$D562="","",'True_Odds_Calculator_3-way'!N563/'True_Odds_Calculator_3-way'!A563-1)</f>
        <v>22.771340514181297</v>
      </c>
      <c r="I562" s="6">
        <f>IF('Log_working_3-way'!$D562="","",'True_Odds_Calculator_3-way'!O563/'True_Odds_Calculator_3-way'!B563-1)</f>
        <v>8.2398812903964096</v>
      </c>
      <c r="J562" s="6" t="e">
        <f>IF('Log_working_3-way'!$D562="","",'True_Odds_Calculator_3-way'!#REF!/'True_Odds_Calculator_3-way'!C563-1)</f>
        <v>#REF!</v>
      </c>
      <c r="K562" s="6">
        <f>IF('Log_working_3-way'!$D562="","",1/'True_Odds_Calculator_3-way'!A563+1/'True_Odds_Calculator_3-way'!B563+1/'True_Odds_Calculator_3-way'!C563-1)</f>
        <v>3.0964207531864352E-2</v>
      </c>
    </row>
    <row r="563" spans="4:11" x14ac:dyDescent="0.25">
      <c r="D563">
        <f>solve_for_c('True_Odds_Calculator_3-way'!A564,'True_Odds_Calculator_3-way'!B564,'True_Odds_Calculator_3-way'!C564,'Log_working_3-way'!B$1,'Log_working_3-way'!B$2)</f>
        <v>1.0323561091152926</v>
      </c>
      <c r="F563" s="6" t="e">
        <f>IF('Log_working_3-way'!D563="","",1/'True_Odds_Calculator_3-way'!N564+1/'True_Odds_Calculator_3-way'!O564+1/'True_Odds_Calculator_3-way'!#REF!-1)</f>
        <v>#REF!</v>
      </c>
      <c r="H563" s="6">
        <f>IF('Log_working_3-way'!$D563="","",'True_Odds_Calculator_3-way'!N564/'True_Odds_Calculator_3-way'!A564-1)</f>
        <v>18.097413774537337</v>
      </c>
      <c r="I563" s="6">
        <f>IF('Log_working_3-way'!$D563="","",'True_Odds_Calculator_3-way'!O564/'True_Odds_Calculator_3-way'!B564-1)</f>
        <v>6.543511222620646</v>
      </c>
      <c r="J563" s="6" t="e">
        <f>IF('Log_working_3-way'!$D563="","",'True_Odds_Calculator_3-way'!#REF!/'True_Odds_Calculator_3-way'!C564-1)</f>
        <v>#REF!</v>
      </c>
      <c r="K563" s="6">
        <f>IF('Log_working_3-way'!$D563="","",1/'True_Odds_Calculator_3-way'!A564+1/'True_Odds_Calculator_3-way'!B564+1/'True_Odds_Calculator_3-way'!C564-1)</f>
        <v>3.4333059594171988E-2</v>
      </c>
    </row>
    <row r="564" spans="4:11" x14ac:dyDescent="0.25">
      <c r="D564">
        <f>solve_for_c('True_Odds_Calculator_3-way'!A565,'True_Odds_Calculator_3-way'!B565,'True_Odds_Calculator_3-way'!C565,'Log_working_3-way'!B$1,'Log_working_3-way'!B$2)</f>
        <v>1.0377293854026042</v>
      </c>
      <c r="F564" s="6" t="e">
        <f>IF('Log_working_3-way'!D564="","",1/'True_Odds_Calculator_3-way'!N565+1/'True_Odds_Calculator_3-way'!O565+1/'True_Odds_Calculator_3-way'!#REF!-1)</f>
        <v>#REF!</v>
      </c>
      <c r="H564" s="6">
        <f>IF('Log_working_3-way'!$D564="","",'True_Odds_Calculator_3-way'!N565/'True_Odds_Calculator_3-way'!A565-1)</f>
        <v>10.746896746936848</v>
      </c>
      <c r="I564" s="6">
        <f>IF('Log_working_3-way'!$D564="","",'True_Odds_Calculator_3-way'!O565/'True_Odds_Calculator_3-way'!B565-1)</f>
        <v>10.912928564675243</v>
      </c>
      <c r="J564" s="6" t="e">
        <f>IF('Log_working_3-way'!$D564="","",'True_Odds_Calculator_3-way'!#REF!/'True_Odds_Calculator_3-way'!C565-1)</f>
        <v>#REF!</v>
      </c>
      <c r="K564" s="6">
        <f>IF('Log_working_3-way'!$D564="","",1/'True_Odds_Calculator_3-way'!A565+1/'True_Odds_Calculator_3-way'!B565+1/'True_Odds_Calculator_3-way'!C565-1)</f>
        <v>4.0746076554145416E-2</v>
      </c>
    </row>
    <row r="565" spans="4:11" x14ac:dyDescent="0.25">
      <c r="D565">
        <f>solve_for_c('True_Odds_Calculator_3-way'!A566,'True_Odds_Calculator_3-way'!B566,'True_Odds_Calculator_3-way'!C566,'Log_working_3-way'!B$1,'Log_working_3-way'!B$2)</f>
        <v>1.036026033400411</v>
      </c>
      <c r="F565" s="6" t="e">
        <f>IF('Log_working_3-way'!D565="","",1/'True_Odds_Calculator_3-way'!N566+1/'True_Odds_Calculator_3-way'!O566+1/'True_Odds_Calculator_3-way'!#REF!-1)</f>
        <v>#REF!</v>
      </c>
      <c r="H565" s="6">
        <f>IF('Log_working_3-way'!$D565="","",'True_Odds_Calculator_3-way'!N566/'True_Odds_Calculator_3-way'!A566-1)</f>
        <v>11.916617833699782</v>
      </c>
      <c r="I565" s="6">
        <f>IF('Log_working_3-way'!$D565="","",'True_Odds_Calculator_3-way'!O566/'True_Odds_Calculator_3-way'!B566-1)</f>
        <v>12.205248429736775</v>
      </c>
      <c r="J565" s="6" t="e">
        <f>IF('Log_working_3-way'!$D565="","",'True_Odds_Calculator_3-way'!#REF!/'True_Odds_Calculator_3-way'!C566-1)</f>
        <v>#REF!</v>
      </c>
      <c r="K565" s="6">
        <f>IF('Log_working_3-way'!$D565="","",1/'True_Odds_Calculator_3-way'!A566+1/'True_Odds_Calculator_3-way'!B566+1/'True_Odds_Calculator_3-way'!C566-1)</f>
        <v>3.878554029611414E-2</v>
      </c>
    </row>
    <row r="566" spans="4:11" x14ac:dyDescent="0.25">
      <c r="D566">
        <f>solve_for_c('True_Odds_Calculator_3-way'!A567,'True_Odds_Calculator_3-way'!B567,'True_Odds_Calculator_3-way'!C567,'Log_working_3-way'!B$1,'Log_working_3-way'!B$2)</f>
        <v>1.0368579284541606</v>
      </c>
      <c r="F566" s="6" t="e">
        <f>IF('Log_working_3-way'!D566="","",1/'True_Odds_Calculator_3-way'!N567+1/'True_Odds_Calculator_3-way'!O567+1/'True_Odds_Calculator_3-way'!#REF!-1)</f>
        <v>#REF!</v>
      </c>
      <c r="H566" s="6">
        <f>IF('Log_working_3-way'!$D566="","",'True_Odds_Calculator_3-way'!N567/'True_Odds_Calculator_3-way'!A567-1)</f>
        <v>16.135728806793701</v>
      </c>
      <c r="I566" s="6">
        <f>IF('Log_working_3-way'!$D566="","",'True_Odds_Calculator_3-way'!O567/'True_Odds_Calculator_3-way'!B567-1)</f>
        <v>12.00952572649215</v>
      </c>
      <c r="J566" s="6" t="e">
        <f>IF('Log_working_3-way'!$D566="","",'True_Odds_Calculator_3-way'!#REF!/'True_Odds_Calculator_3-way'!C567-1)</f>
        <v>#REF!</v>
      </c>
      <c r="K566" s="6">
        <f>IF('Log_working_3-way'!$D566="","",1/'True_Odds_Calculator_3-way'!A567+1/'True_Odds_Calculator_3-way'!B567+1/'True_Odds_Calculator_3-way'!C567-1)</f>
        <v>3.8964545697062869E-2</v>
      </c>
    </row>
    <row r="567" spans="4:11" x14ac:dyDescent="0.25">
      <c r="D567">
        <f>solve_for_c('True_Odds_Calculator_3-way'!A568,'True_Odds_Calculator_3-way'!B568,'True_Odds_Calculator_3-way'!C568,'Log_working_3-way'!B$1,'Log_working_3-way'!B$2)</f>
        <v>1.0459383404320122</v>
      </c>
      <c r="F567" s="6" t="e">
        <f>IF('Log_working_3-way'!D567="","",1/'True_Odds_Calculator_3-way'!N568+1/'True_Odds_Calculator_3-way'!O568+1/'True_Odds_Calculator_3-way'!#REF!-1)</f>
        <v>#REF!</v>
      </c>
      <c r="H567" s="6">
        <f>IF('Log_working_3-way'!$D567="","",'True_Odds_Calculator_3-way'!N568/'True_Odds_Calculator_3-way'!A568-1)</f>
        <v>32.960768557537484</v>
      </c>
      <c r="I567" s="6">
        <f>IF('Log_working_3-way'!$D567="","",'True_Odds_Calculator_3-way'!O568/'True_Odds_Calculator_3-way'!B568-1)</f>
        <v>6.155399771327434</v>
      </c>
      <c r="J567" s="6" t="e">
        <f>IF('Log_working_3-way'!$D567="","",'True_Odds_Calculator_3-way'!#REF!/'True_Odds_Calculator_3-way'!C568-1)</f>
        <v>#REF!</v>
      </c>
      <c r="K567" s="6">
        <f>IF('Log_working_3-way'!$D567="","",1/'True_Odds_Calculator_3-way'!A568+1/'True_Odds_Calculator_3-way'!B568+1/'True_Odds_Calculator_3-way'!C568-1)</f>
        <v>4.3287313779116987E-2</v>
      </c>
    </row>
    <row r="568" spans="4:11" x14ac:dyDescent="0.25">
      <c r="D568">
        <f>solve_for_c('True_Odds_Calculator_3-way'!A569,'True_Odds_Calculator_3-way'!B569,'True_Odds_Calculator_3-way'!C569,'Log_working_3-way'!B$1,'Log_working_3-way'!B$2)</f>
        <v>1.036232340556736</v>
      </c>
      <c r="F568" s="6" t="e">
        <f>IF('Log_working_3-way'!D568="","",1/'True_Odds_Calculator_3-way'!N569+1/'True_Odds_Calculator_3-way'!O569+1/'True_Odds_Calculator_3-way'!#REF!-1)</f>
        <v>#REF!</v>
      </c>
      <c r="H568" s="6">
        <f>IF('Log_working_3-way'!$D568="","",'True_Odds_Calculator_3-way'!N569/'True_Odds_Calculator_3-way'!A569-1)</f>
        <v>15.995730236313381</v>
      </c>
      <c r="I568" s="6">
        <f>IF('Log_working_3-way'!$D568="","",'True_Odds_Calculator_3-way'!O569/'True_Odds_Calculator_3-way'!B569-1)</f>
        <v>7.7869419182531665</v>
      </c>
      <c r="J568" s="6" t="e">
        <f>IF('Log_working_3-way'!$D568="","",'True_Odds_Calculator_3-way'!#REF!/'True_Odds_Calculator_3-way'!C569-1)</f>
        <v>#REF!</v>
      </c>
      <c r="K568" s="6">
        <f>IF('Log_working_3-way'!$D568="","",1/'True_Odds_Calculator_3-way'!A569+1/'True_Odds_Calculator_3-way'!B569+1/'True_Odds_Calculator_3-way'!C569-1)</f>
        <v>3.8738567054799944E-2</v>
      </c>
    </row>
    <row r="569" spans="4:11" x14ac:dyDescent="0.25">
      <c r="D569">
        <f>solve_for_c('True_Odds_Calculator_3-way'!A570,'True_Odds_Calculator_3-way'!B570,'True_Odds_Calculator_3-way'!C570,'Log_working_3-way'!B$1,'Log_working_3-way'!B$2)</f>
        <v>1.0367007055174799</v>
      </c>
      <c r="F569" s="6" t="e">
        <f>IF('Log_working_3-way'!D569="","",1/'True_Odds_Calculator_3-way'!N570+1/'True_Odds_Calculator_3-way'!O570+1/'True_Odds_Calculator_3-way'!#REF!-1)</f>
        <v>#REF!</v>
      </c>
      <c r="H569" s="6">
        <f>IF('Log_working_3-way'!$D569="","",'True_Odds_Calculator_3-way'!N570/'True_Odds_Calculator_3-way'!A570-1)</f>
        <v>6.0775350658486174</v>
      </c>
      <c r="I569" s="6">
        <f>IF('Log_working_3-way'!$D569="","",'True_Odds_Calculator_3-way'!O570/'True_Odds_Calculator_3-way'!B570-1)</f>
        <v>5.467853177944467</v>
      </c>
      <c r="J569" s="6" t="e">
        <f>IF('Log_working_3-way'!$D569="","",'True_Odds_Calculator_3-way'!#REF!/'True_Odds_Calculator_3-way'!C570-1)</f>
        <v>#REF!</v>
      </c>
      <c r="K569" s="6">
        <f>IF('Log_working_3-way'!$D569="","",1/'True_Odds_Calculator_3-way'!A570+1/'True_Odds_Calculator_3-way'!B570+1/'True_Odds_Calculator_3-way'!C570-1)</f>
        <v>3.7684280738023102E-2</v>
      </c>
    </row>
    <row r="570" spans="4:11" x14ac:dyDescent="0.25">
      <c r="D570">
        <f>solve_for_c('True_Odds_Calculator_3-way'!A571,'True_Odds_Calculator_3-way'!B571,'True_Odds_Calculator_3-way'!C571,'Log_working_3-way'!B$1,'Log_working_3-way'!B$2)</f>
        <v>1.0523985808367002</v>
      </c>
      <c r="F570" s="6" t="e">
        <f>IF('Log_working_3-way'!D570="","",1/'True_Odds_Calculator_3-way'!N571+1/'True_Odds_Calculator_3-way'!O571+1/'True_Odds_Calculator_3-way'!#REF!-1)</f>
        <v>#REF!</v>
      </c>
      <c r="H570" s="6">
        <f>IF('Log_working_3-way'!$D570="","",'True_Odds_Calculator_3-way'!N571/'True_Odds_Calculator_3-way'!A571-1)</f>
        <v>43.939418355267925</v>
      </c>
      <c r="I570" s="6">
        <f>IF('Log_working_3-way'!$D570="","",'True_Odds_Calculator_3-way'!O571/'True_Odds_Calculator_3-way'!B571-1)</f>
        <v>3.5666970579360182</v>
      </c>
      <c r="J570" s="6" t="e">
        <f>IF('Log_working_3-way'!$D570="","",'True_Odds_Calculator_3-way'!#REF!/'True_Odds_Calculator_3-way'!C571-1)</f>
        <v>#REF!</v>
      </c>
      <c r="K570" s="6">
        <f>IF('Log_working_3-way'!$D570="","",1/'True_Odds_Calculator_3-way'!A571+1/'True_Odds_Calculator_3-way'!B571+1/'True_Odds_Calculator_3-way'!C571-1)</f>
        <v>4.391909429304075E-2</v>
      </c>
    </row>
    <row r="571" spans="4:11" x14ac:dyDescent="0.25">
      <c r="D571">
        <f>solve_for_c('True_Odds_Calculator_3-way'!A572,'True_Odds_Calculator_3-way'!B572,'True_Odds_Calculator_3-way'!C572,'Log_working_3-way'!B$1,'Log_working_3-way'!B$2)</f>
        <v>1.0438221168594686</v>
      </c>
      <c r="F571" s="6" t="e">
        <f>IF('Log_working_3-way'!D571="","",1/'True_Odds_Calculator_3-way'!N572+1/'True_Odds_Calculator_3-way'!O572+1/'True_Odds_Calculator_3-way'!#REF!-1)</f>
        <v>#REF!</v>
      </c>
      <c r="H571" s="6">
        <f>IF('Log_working_3-way'!$D571="","",'True_Odds_Calculator_3-way'!N572/'True_Odds_Calculator_3-way'!A572-1)</f>
        <v>35.162510905338443</v>
      </c>
      <c r="I571" s="6">
        <f>IF('Log_working_3-way'!$D571="","",'True_Odds_Calculator_3-way'!O572/'True_Odds_Calculator_3-way'!B572-1)</f>
        <v>4.5519701844717124</v>
      </c>
      <c r="J571" s="6" t="e">
        <f>IF('Log_working_3-way'!$D571="","",'True_Odds_Calculator_3-way'!#REF!/'True_Odds_Calculator_3-way'!C572-1)</f>
        <v>#REF!</v>
      </c>
      <c r="K571" s="6">
        <f>IF('Log_working_3-way'!$D571="","",1/'True_Odds_Calculator_3-way'!A572+1/'True_Odds_Calculator_3-way'!B572+1/'True_Odds_Calculator_3-way'!C572-1)</f>
        <v>4.0797435750420163E-2</v>
      </c>
    </row>
    <row r="572" spans="4:11" x14ac:dyDescent="0.25">
      <c r="D572">
        <f>solve_for_c('True_Odds_Calculator_3-way'!A573,'True_Odds_Calculator_3-way'!B573,'True_Odds_Calculator_3-way'!C573,'Log_working_3-way'!B$1,'Log_working_3-way'!B$2)</f>
        <v>1.0451694821219657</v>
      </c>
      <c r="F572" s="6" t="e">
        <f>IF('Log_working_3-way'!D572="","",1/'True_Odds_Calculator_3-way'!N573+1/'True_Odds_Calculator_3-way'!O573+1/'True_Odds_Calculator_3-way'!#REF!-1)</f>
        <v>#REF!</v>
      </c>
      <c r="H572" s="6">
        <f>IF('Log_working_3-way'!$D572="","",'True_Odds_Calculator_3-way'!N573/'True_Odds_Calculator_3-way'!A573-1)</f>
        <v>1.4937094790793535</v>
      </c>
      <c r="I572" s="6">
        <f>IF('Log_working_3-way'!$D572="","",'True_Odds_Calculator_3-way'!O573/'True_Odds_Calculator_3-way'!B573-1)</f>
        <v>3.8782394753958718</v>
      </c>
      <c r="J572" s="6" t="e">
        <f>IF('Log_working_3-way'!$D572="","",'True_Odds_Calculator_3-way'!#REF!/'True_Odds_Calculator_3-way'!C573-1)</f>
        <v>#REF!</v>
      </c>
      <c r="K572" s="6">
        <f>IF('Log_working_3-way'!$D572="","",1/'True_Odds_Calculator_3-way'!A573+1/'True_Odds_Calculator_3-way'!B573+1/'True_Odds_Calculator_3-way'!C573-1)</f>
        <v>3.9850592280259889E-2</v>
      </c>
    </row>
    <row r="573" spans="4:11" x14ac:dyDescent="0.25">
      <c r="D573">
        <f>solve_for_c('True_Odds_Calculator_3-way'!A574,'True_Odds_Calculator_3-way'!B574,'True_Odds_Calculator_3-way'!C574,'Log_working_3-way'!B$1,'Log_working_3-way'!B$2)</f>
        <v>1.0467142093522692</v>
      </c>
      <c r="F573" s="6" t="e">
        <f>IF('Log_working_3-way'!D573="","",1/'True_Odds_Calculator_3-way'!N574+1/'True_Odds_Calculator_3-way'!O574+1/'True_Odds_Calculator_3-way'!#REF!-1)</f>
        <v>#REF!</v>
      </c>
      <c r="H573" s="6">
        <f>IF('Log_working_3-way'!$D573="","",'True_Odds_Calculator_3-way'!N574/'True_Odds_Calculator_3-way'!A574-1)</f>
        <v>37.436387982007211</v>
      </c>
      <c r="I573" s="6">
        <f>IF('Log_working_3-way'!$D573="","",'True_Odds_Calculator_3-way'!O574/'True_Odds_Calculator_3-way'!B574-1)</f>
        <v>4.9375138584616005</v>
      </c>
      <c r="J573" s="6" t="e">
        <f>IF('Log_working_3-way'!$D573="","",'True_Odds_Calculator_3-way'!#REF!/'True_Odds_Calculator_3-way'!C574-1)</f>
        <v>#REF!</v>
      </c>
      <c r="K573" s="6">
        <f>IF('Log_working_3-way'!$D573="","",1/'True_Odds_Calculator_3-way'!A574+1/'True_Odds_Calculator_3-way'!B574+1/'True_Odds_Calculator_3-way'!C574-1)</f>
        <v>4.218125497024694E-2</v>
      </c>
    </row>
    <row r="574" spans="4:11" x14ac:dyDescent="0.25">
      <c r="D574">
        <f>solve_for_c('True_Odds_Calculator_3-way'!A575,'True_Odds_Calculator_3-way'!B575,'True_Odds_Calculator_3-way'!C575,'Log_working_3-way'!B$1,'Log_working_3-way'!B$2)</f>
        <v>1.0419983316164241</v>
      </c>
      <c r="F574" s="6" t="e">
        <f>IF('Log_working_3-way'!D574="","",1/'True_Odds_Calculator_3-way'!N575+1/'True_Odds_Calculator_3-way'!O575+1/'True_Odds_Calculator_3-way'!#REF!-1)</f>
        <v>#REF!</v>
      </c>
      <c r="H574" s="6">
        <f>IF('Log_working_3-way'!$D574="","",'True_Odds_Calculator_3-way'!N575/'True_Odds_Calculator_3-way'!A575-1)</f>
        <v>31.869963524008128</v>
      </c>
      <c r="I574" s="6">
        <f>IF('Log_working_3-way'!$D574="","",'True_Odds_Calculator_3-way'!O575/'True_Odds_Calculator_3-way'!B575-1)</f>
        <v>4.7739247128839963</v>
      </c>
      <c r="J574" s="6" t="e">
        <f>IF('Log_working_3-way'!$D574="","",'True_Odds_Calculator_3-way'!#REF!/'True_Odds_Calculator_3-way'!C575-1)</f>
        <v>#REF!</v>
      </c>
      <c r="K574" s="6">
        <f>IF('Log_working_3-way'!$D574="","",1/'True_Odds_Calculator_3-way'!A575+1/'True_Odds_Calculator_3-way'!B575+1/'True_Odds_Calculator_3-way'!C575-1)</f>
        <v>4.0419676642586833E-2</v>
      </c>
    </row>
    <row r="575" spans="4:11" x14ac:dyDescent="0.25">
      <c r="D575">
        <f>solve_for_c('True_Odds_Calculator_3-way'!A576,'True_Odds_Calculator_3-way'!B576,'True_Odds_Calculator_3-way'!C576,'Log_working_3-way'!B$1,'Log_working_3-way'!B$2)</f>
        <v>1.0426850393082205</v>
      </c>
      <c r="F575" s="6" t="e">
        <f>IF('Log_working_3-way'!D575="","",1/'True_Odds_Calculator_3-way'!N576+1/'True_Odds_Calculator_3-way'!O576+1/'True_Odds_Calculator_3-way'!#REF!-1)</f>
        <v>#REF!</v>
      </c>
      <c r="H575" s="6">
        <f>IF('Log_working_3-way'!$D575="","",'True_Odds_Calculator_3-way'!N576/'True_Odds_Calculator_3-way'!A576-1)</f>
        <v>31.859179715341575</v>
      </c>
      <c r="I575" s="6">
        <f>IF('Log_working_3-way'!$D575="","",'True_Odds_Calculator_3-way'!O576/'True_Odds_Calculator_3-way'!B576-1)</f>
        <v>6.1337323319373009</v>
      </c>
      <c r="J575" s="6" t="e">
        <f>IF('Log_working_3-way'!$D575="","",'True_Odds_Calculator_3-way'!#REF!/'True_Odds_Calculator_3-way'!C576-1)</f>
        <v>#REF!</v>
      </c>
      <c r="K575" s="6">
        <f>IF('Log_working_3-way'!$D575="","",1/'True_Odds_Calculator_3-way'!A576+1/'True_Odds_Calculator_3-way'!B576+1/'True_Odds_Calculator_3-way'!C576-1)</f>
        <v>4.0761124202234544E-2</v>
      </c>
    </row>
    <row r="576" spans="4:11" x14ac:dyDescent="0.25">
      <c r="D576">
        <f>solve_for_c('True_Odds_Calculator_3-way'!A577,'True_Odds_Calculator_3-way'!B577,'True_Odds_Calculator_3-way'!C577,'Log_working_3-way'!B$1,'Log_working_3-way'!B$2)</f>
        <v>1.0483419851134543</v>
      </c>
      <c r="F576" s="6" t="e">
        <f>IF('Log_working_3-way'!D576="","",1/'True_Odds_Calculator_3-way'!N577+1/'True_Odds_Calculator_3-way'!O577+1/'True_Odds_Calculator_3-way'!#REF!-1)</f>
        <v>#REF!</v>
      </c>
      <c r="H576" s="6">
        <f>IF('Log_working_3-way'!$D576="","",'True_Odds_Calculator_3-way'!N577/'True_Odds_Calculator_3-way'!A577-1)</f>
        <v>50.359046666028213</v>
      </c>
      <c r="I576" s="6">
        <f>IF('Log_working_3-way'!$D576="","",'True_Odds_Calculator_3-way'!O577/'True_Odds_Calculator_3-way'!B577-1)</f>
        <v>2.1982572946827772</v>
      </c>
      <c r="J576" s="6" t="e">
        <f>IF('Log_working_3-way'!$D576="","",'True_Odds_Calculator_3-way'!#REF!/'True_Odds_Calculator_3-way'!C577-1)</f>
        <v>#REF!</v>
      </c>
      <c r="K576" s="6">
        <f>IF('Log_working_3-way'!$D576="","",1/'True_Odds_Calculator_3-way'!A577+1/'True_Odds_Calculator_3-way'!B577+1/'True_Odds_Calculator_3-way'!C577-1)</f>
        <v>3.738965298452146E-2</v>
      </c>
    </row>
    <row r="577" spans="4:11" x14ac:dyDescent="0.25">
      <c r="D577">
        <f>solve_for_c('True_Odds_Calculator_3-way'!A578,'True_Odds_Calculator_3-way'!B578,'True_Odds_Calculator_3-way'!C578,'Log_working_3-way'!B$1,'Log_working_3-way'!B$2)</f>
        <v>1.0311459375669869</v>
      </c>
      <c r="F577" s="6" t="e">
        <f>IF('Log_working_3-way'!D577="","",1/'True_Odds_Calculator_3-way'!N578+1/'True_Odds_Calculator_3-way'!O578+1/'True_Odds_Calculator_3-way'!#REF!-1)</f>
        <v>#REF!</v>
      </c>
      <c r="H577" s="6">
        <f>IF('Log_working_3-way'!$D577="","",'True_Odds_Calculator_3-way'!N578/'True_Odds_Calculator_3-way'!A578-1)</f>
        <v>10.043897251963358</v>
      </c>
      <c r="I577" s="6">
        <f>IF('Log_working_3-way'!$D577="","",'True_Odds_Calculator_3-way'!O578/'True_Odds_Calculator_3-way'!B578-1)</f>
        <v>7.2728198559216661</v>
      </c>
      <c r="J577" s="6" t="e">
        <f>IF('Log_working_3-way'!$D577="","",'True_Odds_Calculator_3-way'!#REF!/'True_Odds_Calculator_3-way'!C578-1)</f>
        <v>#REF!</v>
      </c>
      <c r="K577" s="6">
        <f>IF('Log_working_3-way'!$D577="","",1/'True_Odds_Calculator_3-way'!A578+1/'True_Odds_Calculator_3-way'!B578+1/'True_Odds_Calculator_3-way'!C578-1)</f>
        <v>3.3461305108164252E-2</v>
      </c>
    </row>
    <row r="578" spans="4:11" x14ac:dyDescent="0.25">
      <c r="D578">
        <f>solve_for_c('True_Odds_Calculator_3-way'!A579,'True_Odds_Calculator_3-way'!B579,'True_Odds_Calculator_3-way'!C579,'Log_working_3-way'!B$1,'Log_working_3-way'!B$2)</f>
        <v>1.0376754350935047</v>
      </c>
      <c r="F578" s="6" t="e">
        <f>IF('Log_working_3-way'!D578="","",1/'True_Odds_Calculator_3-way'!N579+1/'True_Odds_Calculator_3-way'!O579+1/'True_Odds_Calculator_3-way'!#REF!-1)</f>
        <v>#REF!</v>
      </c>
      <c r="H578" s="6">
        <f>IF('Log_working_3-way'!$D578="","",'True_Odds_Calculator_3-way'!N579/'True_Odds_Calculator_3-way'!A579-1)</f>
        <v>21.026999957902923</v>
      </c>
      <c r="I578" s="6">
        <f>IF('Log_working_3-way'!$D578="","",'True_Odds_Calculator_3-way'!O579/'True_Odds_Calculator_3-way'!B579-1)</f>
        <v>7.0836915367457038</v>
      </c>
      <c r="J578" s="6" t="e">
        <f>IF('Log_working_3-way'!$D578="","",'True_Odds_Calculator_3-way'!#REF!/'True_Odds_Calculator_3-way'!C579-1)</f>
        <v>#REF!</v>
      </c>
      <c r="K578" s="6">
        <f>IF('Log_working_3-way'!$D578="","",1/'True_Odds_Calculator_3-way'!A579+1/'True_Odds_Calculator_3-way'!B579+1/'True_Odds_Calculator_3-way'!C579-1)</f>
        <v>3.9326682012399417E-2</v>
      </c>
    </row>
    <row r="579" spans="4:11" x14ac:dyDescent="0.25">
      <c r="D579">
        <f>solve_for_c('True_Odds_Calculator_3-way'!A580,'True_Odds_Calculator_3-way'!B580,'True_Odds_Calculator_3-way'!C580,'Log_working_3-way'!B$1,'Log_working_3-way'!B$2)</f>
        <v>1.0374191334331215</v>
      </c>
      <c r="F579" s="6" t="e">
        <f>IF('Log_working_3-way'!D579="","",1/'True_Odds_Calculator_3-way'!N580+1/'True_Odds_Calculator_3-way'!O580+1/'True_Odds_Calculator_3-way'!#REF!-1)</f>
        <v>#REF!</v>
      </c>
      <c r="H579" s="6">
        <f>IF('Log_working_3-way'!$D579="","",'True_Odds_Calculator_3-way'!N580/'True_Odds_Calculator_3-way'!A580-1)</f>
        <v>16.866830981288903</v>
      </c>
      <c r="I579" s="6">
        <f>IF('Log_working_3-way'!$D579="","",'True_Odds_Calculator_3-way'!O580/'True_Odds_Calculator_3-way'!B580-1)</f>
        <v>7.8844736351003206</v>
      </c>
      <c r="J579" s="6" t="e">
        <f>IF('Log_working_3-way'!$D579="","",'True_Odds_Calculator_3-way'!#REF!/'True_Odds_Calculator_3-way'!C580-1)</f>
        <v>#REF!</v>
      </c>
      <c r="K579" s="6">
        <f>IF('Log_working_3-way'!$D579="","",1/'True_Odds_Calculator_3-way'!A580+1/'True_Odds_Calculator_3-way'!B580+1/'True_Odds_Calculator_3-way'!C580-1)</f>
        <v>3.9863899320263574E-2</v>
      </c>
    </row>
    <row r="580" spans="4:11" x14ac:dyDescent="0.25">
      <c r="D580">
        <f>solve_for_c('True_Odds_Calculator_3-way'!A581,'True_Odds_Calculator_3-way'!B581,'True_Odds_Calculator_3-way'!C581,'Log_working_3-way'!B$1,'Log_working_3-way'!B$2)</f>
        <v>1.0373695815100552</v>
      </c>
      <c r="F580" s="6" t="e">
        <f>IF('Log_working_3-way'!D580="","",1/'True_Odds_Calculator_3-way'!N581+1/'True_Odds_Calculator_3-way'!O581+1/'True_Odds_Calculator_3-way'!#REF!-1)</f>
        <v>#REF!</v>
      </c>
      <c r="H580" s="6">
        <f>IF('Log_working_3-way'!$D580="","",'True_Odds_Calculator_3-way'!N581/'True_Odds_Calculator_3-way'!A581-1)</f>
        <v>15.557081221191329</v>
      </c>
      <c r="I580" s="6">
        <f>IF('Log_working_3-way'!$D580="","",'True_Odds_Calculator_3-way'!O581/'True_Odds_Calculator_3-way'!B581-1)</f>
        <v>6.5453854828834572</v>
      </c>
      <c r="J580" s="6" t="e">
        <f>IF('Log_working_3-way'!$D580="","",'True_Odds_Calculator_3-way'!#REF!/'True_Odds_Calculator_3-way'!C581-1)</f>
        <v>#REF!</v>
      </c>
      <c r="K580" s="6">
        <f>IF('Log_working_3-way'!$D580="","",1/'True_Odds_Calculator_3-way'!A581+1/'True_Odds_Calculator_3-way'!B581+1/'True_Odds_Calculator_3-way'!C581-1)</f>
        <v>3.9877390360923304E-2</v>
      </c>
    </row>
    <row r="581" spans="4:11" x14ac:dyDescent="0.25">
      <c r="D581">
        <f>solve_for_c('True_Odds_Calculator_3-way'!A582,'True_Odds_Calculator_3-way'!B582,'True_Odds_Calculator_3-way'!C582,'Log_working_3-way'!B$1,'Log_working_3-way'!B$2)</f>
        <v>1.0283569863100128</v>
      </c>
      <c r="F581" s="6" t="e">
        <f>IF('Log_working_3-way'!D581="","",1/'True_Odds_Calculator_3-way'!N582+1/'True_Odds_Calculator_3-way'!O582+1/'True_Odds_Calculator_3-way'!#REF!-1)</f>
        <v>#REF!</v>
      </c>
      <c r="H581" s="6">
        <f>IF('Log_working_3-way'!$D581="","",'True_Odds_Calculator_3-way'!N582/'True_Odds_Calculator_3-way'!A582-1)</f>
        <v>8.9694192557943673</v>
      </c>
      <c r="I581" s="6">
        <f>IF('Log_working_3-way'!$D581="","",'True_Odds_Calculator_3-way'!O582/'True_Odds_Calculator_3-way'!B582-1)</f>
        <v>7.444611063565814</v>
      </c>
      <c r="J581" s="6" t="e">
        <f>IF('Log_working_3-way'!$D581="","",'True_Odds_Calculator_3-way'!#REF!/'True_Odds_Calculator_3-way'!C582-1)</f>
        <v>#REF!</v>
      </c>
      <c r="K581" s="6">
        <f>IF('Log_working_3-way'!$D581="","",1/'True_Odds_Calculator_3-way'!A582+1/'True_Odds_Calculator_3-way'!B582+1/'True_Odds_Calculator_3-way'!C582-1)</f>
        <v>3.0435830586382995E-2</v>
      </c>
    </row>
    <row r="582" spans="4:11" x14ac:dyDescent="0.25">
      <c r="D582">
        <f>solve_for_c('True_Odds_Calculator_3-way'!A583,'True_Odds_Calculator_3-way'!B583,'True_Odds_Calculator_3-way'!C583,'Log_working_3-way'!B$1,'Log_working_3-way'!B$2)</f>
        <v>1.0278626347008044</v>
      </c>
      <c r="F582" s="6" t="e">
        <f>IF('Log_working_3-way'!D582="","",1/'True_Odds_Calculator_3-way'!N583+1/'True_Odds_Calculator_3-way'!O583+1/'True_Odds_Calculator_3-way'!#REF!-1)</f>
        <v>#REF!</v>
      </c>
      <c r="H582" s="6">
        <f>IF('Log_working_3-way'!$D582="","",'True_Odds_Calculator_3-way'!N583/'True_Odds_Calculator_3-way'!A583-1)</f>
        <v>12.719549692114688</v>
      </c>
      <c r="I582" s="6">
        <f>IF('Log_working_3-way'!$D582="","",'True_Odds_Calculator_3-way'!O583/'True_Odds_Calculator_3-way'!B583-1)</f>
        <v>8.3624904326151288</v>
      </c>
      <c r="J582" s="6" t="e">
        <f>IF('Log_working_3-way'!$D582="","",'True_Odds_Calculator_3-way'!#REF!/'True_Odds_Calculator_3-way'!C583-1)</f>
        <v>#REF!</v>
      </c>
      <c r="K582" s="6">
        <f>IF('Log_working_3-way'!$D582="","",1/'True_Odds_Calculator_3-way'!A583+1/'True_Odds_Calculator_3-way'!B583+1/'True_Odds_Calculator_3-way'!C583-1)</f>
        <v>3.0141467519089193E-2</v>
      </c>
    </row>
    <row r="583" spans="4:11" x14ac:dyDescent="0.25">
      <c r="D583">
        <f>solve_for_c('True_Odds_Calculator_3-way'!A584,'True_Odds_Calculator_3-way'!B584,'True_Odds_Calculator_3-way'!C584,'Log_working_3-way'!B$1,'Log_working_3-way'!B$2)</f>
        <v>1.0273390608284125</v>
      </c>
      <c r="F583" s="6" t="e">
        <f>IF('Log_working_3-way'!D583="","",1/'True_Odds_Calculator_3-way'!N584+1/'True_Odds_Calculator_3-way'!O584+1/'True_Odds_Calculator_3-way'!#REF!-1)</f>
        <v>#REF!</v>
      </c>
      <c r="H583" s="6">
        <f>IF('Log_working_3-way'!$D583="","",'True_Odds_Calculator_3-way'!N584/'True_Odds_Calculator_3-way'!A584-1)</f>
        <v>8.4916830274320496</v>
      </c>
      <c r="I583" s="6">
        <f>IF('Log_working_3-way'!$D583="","",'True_Odds_Calculator_3-way'!O584/'True_Odds_Calculator_3-way'!B584-1)</f>
        <v>5.5572497352608652</v>
      </c>
      <c r="J583" s="6" t="e">
        <f>IF('Log_working_3-way'!$D583="","",'True_Odds_Calculator_3-way'!#REF!/'True_Odds_Calculator_3-way'!C584-1)</f>
        <v>#REF!</v>
      </c>
      <c r="K583" s="6">
        <f>IF('Log_working_3-way'!$D583="","",1/'True_Odds_Calculator_3-way'!A584+1/'True_Odds_Calculator_3-way'!B584+1/'True_Odds_Calculator_3-way'!C584-1)</f>
        <v>2.8861264306469847E-2</v>
      </c>
    </row>
    <row r="584" spans="4:11" x14ac:dyDescent="0.25">
      <c r="D584">
        <f>solve_for_c('True_Odds_Calculator_3-way'!A585,'True_Odds_Calculator_3-way'!B585,'True_Odds_Calculator_3-way'!C585,'Log_working_3-way'!B$1,'Log_working_3-way'!B$2)</f>
        <v>1.0305074984537059</v>
      </c>
      <c r="F584" s="6" t="e">
        <f>IF('Log_working_3-way'!D584="","",1/'True_Odds_Calculator_3-way'!N585+1/'True_Odds_Calculator_3-way'!O585+1/'True_Odds_Calculator_3-way'!#REF!-1)</f>
        <v>#REF!</v>
      </c>
      <c r="H584" s="6">
        <f>IF('Log_working_3-way'!$D584="","",'True_Odds_Calculator_3-way'!N585/'True_Odds_Calculator_3-way'!A585-1)</f>
        <v>35.600614481103911</v>
      </c>
      <c r="I584" s="6">
        <f>IF('Log_working_3-way'!$D584="","",'True_Odds_Calculator_3-way'!O585/'True_Odds_Calculator_3-way'!B585-1)</f>
        <v>4.7011633189410125</v>
      </c>
      <c r="J584" s="6" t="e">
        <f>IF('Log_working_3-way'!$D584="","",'True_Odds_Calculator_3-way'!#REF!/'True_Odds_Calculator_3-way'!C585-1)</f>
        <v>#REF!</v>
      </c>
      <c r="K584" s="6">
        <f>IF('Log_working_3-way'!$D584="","",1/'True_Odds_Calculator_3-way'!A585+1/'True_Odds_Calculator_3-way'!B585+1/'True_Odds_Calculator_3-way'!C585-1)</f>
        <v>2.833925479596644E-2</v>
      </c>
    </row>
    <row r="585" spans="4:11" x14ac:dyDescent="0.25">
      <c r="D585">
        <f>solve_for_c('True_Odds_Calculator_3-way'!A586,'True_Odds_Calculator_3-way'!B586,'True_Odds_Calculator_3-way'!C586,'Log_working_3-way'!B$1,'Log_working_3-way'!B$2)</f>
        <v>1.0369534880735778</v>
      </c>
      <c r="F585" s="6" t="e">
        <f>IF('Log_working_3-way'!D585="","",1/'True_Odds_Calculator_3-way'!N586+1/'True_Odds_Calculator_3-way'!O586+1/'True_Odds_Calculator_3-way'!#REF!-1)</f>
        <v>#REF!</v>
      </c>
      <c r="H585" s="6">
        <f>IF('Log_working_3-way'!$D585="","",'True_Odds_Calculator_3-way'!N586/'True_Odds_Calculator_3-way'!A586-1)</f>
        <v>23.827828990430138</v>
      </c>
      <c r="I585" s="6">
        <f>IF('Log_working_3-way'!$D585="","",'True_Odds_Calculator_3-way'!O586/'True_Odds_Calculator_3-way'!B586-1)</f>
        <v>7.2863340983445557</v>
      </c>
      <c r="J585" s="6" t="e">
        <f>IF('Log_working_3-way'!$D585="","",'True_Odds_Calculator_3-way'!#REF!/'True_Odds_Calculator_3-way'!C586-1)</f>
        <v>#REF!</v>
      </c>
      <c r="K585" s="6">
        <f>IF('Log_working_3-way'!$D585="","",1/'True_Odds_Calculator_3-way'!A586+1/'True_Odds_Calculator_3-way'!B586+1/'True_Odds_Calculator_3-way'!C586-1)</f>
        <v>3.7836169807328623E-2</v>
      </c>
    </row>
    <row r="586" spans="4:11" x14ac:dyDescent="0.25">
      <c r="D586">
        <f>solve_for_c('True_Odds_Calculator_3-way'!A587,'True_Odds_Calculator_3-way'!B587,'True_Odds_Calculator_3-way'!C587,'Log_working_3-way'!B$1,'Log_working_3-way'!B$2)</f>
        <v>1.0315210638249892</v>
      </c>
      <c r="F586" s="6" t="e">
        <f>IF('Log_working_3-way'!D586="","",1/'True_Odds_Calculator_3-way'!N587+1/'True_Odds_Calculator_3-way'!O587+1/'True_Odds_Calculator_3-way'!#REF!-1)</f>
        <v>#REF!</v>
      </c>
      <c r="H586" s="6">
        <f>IF('Log_working_3-way'!$D586="","",'True_Odds_Calculator_3-way'!N587/'True_Odds_Calculator_3-way'!A587-1)</f>
        <v>2.602774042434127</v>
      </c>
      <c r="I586" s="6">
        <f>IF('Log_working_3-way'!$D586="","",'True_Odds_Calculator_3-way'!O587/'True_Odds_Calculator_3-way'!B587-1)</f>
        <v>5.5471197088487036</v>
      </c>
      <c r="J586" s="6" t="e">
        <f>IF('Log_working_3-way'!$D586="","",'True_Odds_Calculator_3-way'!#REF!/'True_Odds_Calculator_3-way'!C587-1)</f>
        <v>#REF!</v>
      </c>
      <c r="K586" s="6">
        <f>IF('Log_working_3-way'!$D586="","",1/'True_Odds_Calculator_3-way'!A587+1/'True_Odds_Calculator_3-way'!B587+1/'True_Odds_Calculator_3-way'!C587-1)</f>
        <v>3.0453169181492878E-2</v>
      </c>
    </row>
    <row r="587" spans="4:11" x14ac:dyDescent="0.25">
      <c r="D587">
        <f>solve_for_c('True_Odds_Calculator_3-way'!A588,'True_Odds_Calculator_3-way'!B588,'True_Odds_Calculator_3-way'!C588,'Log_working_3-way'!B$1,'Log_working_3-way'!B$2)</f>
        <v>1.0441139088751548</v>
      </c>
      <c r="F587" s="6" t="e">
        <f>IF('Log_working_3-way'!D587="","",1/'True_Odds_Calculator_3-way'!N588+1/'True_Odds_Calculator_3-way'!O588+1/'True_Odds_Calculator_3-way'!#REF!-1)</f>
        <v>#REF!</v>
      </c>
      <c r="H587" s="6">
        <f>IF('Log_working_3-way'!$D587="","",'True_Odds_Calculator_3-way'!N588/'True_Odds_Calculator_3-way'!A588-1)</f>
        <v>0.64500875643699351</v>
      </c>
      <c r="I587" s="6">
        <f>IF('Log_working_3-way'!$D587="","",'True_Odds_Calculator_3-way'!O588/'True_Odds_Calculator_3-way'!B588-1)</f>
        <v>3.1033850904110736</v>
      </c>
      <c r="J587" s="6" t="e">
        <f>IF('Log_working_3-way'!$D587="","",'True_Odds_Calculator_3-way'!#REF!/'True_Odds_Calculator_3-way'!C588-1)</f>
        <v>#REF!</v>
      </c>
      <c r="K587" s="6">
        <f>IF('Log_working_3-way'!$D587="","",1/'True_Odds_Calculator_3-way'!A588+1/'True_Odds_Calculator_3-way'!B588+1/'True_Odds_Calculator_3-way'!C588-1)</f>
        <v>3.6034569183071241E-2</v>
      </c>
    </row>
    <row r="588" spans="4:11" x14ac:dyDescent="0.25">
      <c r="D588">
        <f>solve_for_c('True_Odds_Calculator_3-way'!A589,'True_Odds_Calculator_3-way'!B589,'True_Odds_Calculator_3-way'!C589,'Log_working_3-way'!B$1,'Log_working_3-way'!B$2)</f>
        <v>1.0316902366344576</v>
      </c>
      <c r="F588" s="6" t="e">
        <f>IF('Log_working_3-way'!D588="","",1/'True_Odds_Calculator_3-way'!N589+1/'True_Odds_Calculator_3-way'!O589+1/'True_Odds_Calculator_3-way'!#REF!-1)</f>
        <v>#REF!</v>
      </c>
      <c r="H588" s="6">
        <f>IF('Log_working_3-way'!$D588="","",'True_Odds_Calculator_3-way'!N589/'True_Odds_Calculator_3-way'!A589-1)</f>
        <v>15.790662797066066</v>
      </c>
      <c r="I588" s="6">
        <f>IF('Log_working_3-way'!$D588="","",'True_Odds_Calculator_3-way'!O589/'True_Odds_Calculator_3-way'!B589-1)</f>
        <v>8.1002877141688199</v>
      </c>
      <c r="J588" s="6" t="e">
        <f>IF('Log_working_3-way'!$D588="","",'True_Odds_Calculator_3-way'!#REF!/'True_Odds_Calculator_3-way'!C589-1)</f>
        <v>#REF!</v>
      </c>
      <c r="K588" s="6">
        <f>IF('Log_working_3-way'!$D588="","",1/'True_Odds_Calculator_3-way'!A589+1/'True_Odds_Calculator_3-way'!B589+1/'True_Odds_Calculator_3-way'!C589-1)</f>
        <v>3.3974139135515502E-2</v>
      </c>
    </row>
    <row r="589" spans="4:11" x14ac:dyDescent="0.25">
      <c r="D589">
        <f>solve_for_c('True_Odds_Calculator_3-way'!A590,'True_Odds_Calculator_3-way'!B590,'True_Odds_Calculator_3-way'!C590,'Log_working_3-way'!B$1,'Log_working_3-way'!B$2)</f>
        <v>1.0318579605792679</v>
      </c>
      <c r="F589" s="6" t="e">
        <f>IF('Log_working_3-way'!D589="","",1/'True_Odds_Calculator_3-way'!N590+1/'True_Odds_Calculator_3-way'!O590+1/'True_Odds_Calculator_3-way'!#REF!-1)</f>
        <v>#REF!</v>
      </c>
      <c r="H589" s="6">
        <f>IF('Log_working_3-way'!$D589="","",'True_Odds_Calculator_3-way'!N590/'True_Odds_Calculator_3-way'!A590-1)</f>
        <v>12.359667713971003</v>
      </c>
      <c r="I589" s="6">
        <f>IF('Log_working_3-way'!$D589="","",'True_Odds_Calculator_3-way'!O590/'True_Odds_Calculator_3-way'!B590-1)</f>
        <v>10.655079516910874</v>
      </c>
      <c r="J589" s="6" t="e">
        <f>IF('Log_working_3-way'!$D589="","",'True_Odds_Calculator_3-way'!#REF!/'True_Odds_Calculator_3-way'!C590-1)</f>
        <v>#REF!</v>
      </c>
      <c r="K589" s="6">
        <f>IF('Log_working_3-way'!$D589="","",1/'True_Odds_Calculator_3-way'!A590+1/'True_Odds_Calculator_3-way'!B590+1/'True_Odds_Calculator_3-way'!C590-1)</f>
        <v>3.442684736734436E-2</v>
      </c>
    </row>
    <row r="590" spans="4:11" x14ac:dyDescent="0.25">
      <c r="D590">
        <f>solve_for_c('True_Odds_Calculator_3-way'!A591,'True_Odds_Calculator_3-way'!B591,'True_Odds_Calculator_3-way'!C591,'Log_working_3-way'!B$1,'Log_working_3-way'!B$2)</f>
        <v>1.0324974084564427</v>
      </c>
      <c r="F590" s="6" t="e">
        <f>IF('Log_working_3-way'!D590="","",1/'True_Odds_Calculator_3-way'!N591+1/'True_Odds_Calculator_3-way'!O591+1/'True_Odds_Calculator_3-way'!#REF!-1)</f>
        <v>#REF!</v>
      </c>
      <c r="H590" s="6">
        <f>IF('Log_working_3-way'!$D590="","",'True_Odds_Calculator_3-way'!N591/'True_Odds_Calculator_3-way'!A591-1)</f>
        <v>20.114886026815064</v>
      </c>
      <c r="I590" s="6">
        <f>IF('Log_working_3-way'!$D590="","",'True_Odds_Calculator_3-way'!O591/'True_Odds_Calculator_3-way'!B591-1)</f>
        <v>7.4641409656876743</v>
      </c>
      <c r="J590" s="6" t="e">
        <f>IF('Log_working_3-way'!$D590="","",'True_Odds_Calculator_3-way'!#REF!/'True_Odds_Calculator_3-way'!C591-1)</f>
        <v>#REF!</v>
      </c>
      <c r="K590" s="6">
        <f>IF('Log_working_3-way'!$D590="","",1/'True_Odds_Calculator_3-way'!A591+1/'True_Odds_Calculator_3-way'!B591+1/'True_Odds_Calculator_3-way'!C591-1)</f>
        <v>3.4150417818949119E-2</v>
      </c>
    </row>
    <row r="591" spans="4:11" x14ac:dyDescent="0.25">
      <c r="D591">
        <f>solve_for_c('True_Odds_Calculator_3-way'!A592,'True_Odds_Calculator_3-way'!B592,'True_Odds_Calculator_3-way'!C592,'Log_working_3-way'!B$1,'Log_working_3-way'!B$2)</f>
        <v>1.0354891613199195</v>
      </c>
      <c r="F591" s="6" t="e">
        <f>IF('Log_working_3-way'!D591="","",1/'True_Odds_Calculator_3-way'!N592+1/'True_Odds_Calculator_3-way'!O592+1/'True_Odds_Calculator_3-way'!#REF!-1)</f>
        <v>#REF!</v>
      </c>
      <c r="H591" s="6">
        <f>IF('Log_working_3-way'!$D591="","",'True_Odds_Calculator_3-way'!N592/'True_Odds_Calculator_3-way'!A592-1)</f>
        <v>32.467554652109612</v>
      </c>
      <c r="I591" s="6">
        <f>IF('Log_working_3-way'!$D591="","",'True_Odds_Calculator_3-way'!O592/'True_Odds_Calculator_3-way'!B592-1)</f>
        <v>5.4580275587469211</v>
      </c>
      <c r="J591" s="6" t="e">
        <f>IF('Log_working_3-way'!$D591="","",'True_Odds_Calculator_3-way'!#REF!/'True_Odds_Calculator_3-way'!C592-1)</f>
        <v>#REF!</v>
      </c>
      <c r="K591" s="6">
        <f>IF('Log_working_3-way'!$D591="","",1/'True_Odds_Calculator_3-way'!A592+1/'True_Odds_Calculator_3-way'!B592+1/'True_Odds_Calculator_3-way'!C592-1)</f>
        <v>3.3899144537180792E-2</v>
      </c>
    </row>
    <row r="592" spans="4:11" x14ac:dyDescent="0.25">
      <c r="D592">
        <f>solve_for_c('True_Odds_Calculator_3-way'!A593,'True_Odds_Calculator_3-way'!B593,'True_Odds_Calculator_3-way'!C593,'Log_working_3-way'!B$1,'Log_working_3-way'!B$2)</f>
        <v>1.0321319702821417</v>
      </c>
      <c r="F592" s="6" t="e">
        <f>IF('Log_working_3-way'!D592="","",1/'True_Odds_Calculator_3-way'!N593+1/'True_Odds_Calculator_3-way'!O593+1/'True_Odds_Calculator_3-way'!#REF!-1)</f>
        <v>#REF!</v>
      </c>
      <c r="H592" s="6">
        <f>IF('Log_working_3-way'!$D592="","",'True_Odds_Calculator_3-way'!N593/'True_Odds_Calculator_3-way'!A593-1)</f>
        <v>16.656648970010924</v>
      </c>
      <c r="I592" s="6">
        <f>IF('Log_working_3-way'!$D592="","",'True_Odds_Calculator_3-way'!O593/'True_Odds_Calculator_3-way'!B593-1)</f>
        <v>7.931989458725603</v>
      </c>
      <c r="J592" s="6" t="e">
        <f>IF('Log_working_3-way'!$D592="","",'True_Odds_Calculator_3-way'!#REF!/'True_Odds_Calculator_3-way'!C593-1)</f>
        <v>#REF!</v>
      </c>
      <c r="K592" s="6">
        <f>IF('Log_working_3-way'!$D592="","",1/'True_Odds_Calculator_3-way'!A593+1/'True_Odds_Calculator_3-way'!B593+1/'True_Odds_Calculator_3-way'!C593-1)</f>
        <v>3.4332098161885316E-2</v>
      </c>
    </row>
    <row r="593" spans="4:11" x14ac:dyDescent="0.25">
      <c r="D593">
        <f>solve_for_c('True_Odds_Calculator_3-way'!A594,'True_Odds_Calculator_3-way'!B594,'True_Odds_Calculator_3-way'!C594,'Log_working_3-way'!B$1,'Log_working_3-way'!B$2)</f>
        <v>1.0297622762106871</v>
      </c>
      <c r="F593" s="6" t="e">
        <f>IF('Log_working_3-way'!D593="","",1/'True_Odds_Calculator_3-way'!N594+1/'True_Odds_Calculator_3-way'!O594+1/'True_Odds_Calculator_3-way'!#REF!-1)</f>
        <v>#REF!</v>
      </c>
      <c r="H593" s="6">
        <f>IF('Log_working_3-way'!$D593="","",'True_Odds_Calculator_3-way'!N594/'True_Odds_Calculator_3-way'!A594-1)</f>
        <v>15.965287385742524</v>
      </c>
      <c r="I593" s="6">
        <f>IF('Log_working_3-way'!$D593="","",'True_Odds_Calculator_3-way'!O594/'True_Odds_Calculator_3-way'!B594-1)</f>
        <v>8.0627816659746063</v>
      </c>
      <c r="J593" s="6" t="e">
        <f>IF('Log_working_3-way'!$D593="","",'True_Odds_Calculator_3-way'!#REF!/'True_Odds_Calculator_3-way'!C594-1)</f>
        <v>#REF!</v>
      </c>
      <c r="K593" s="6">
        <f>IF('Log_working_3-way'!$D593="","",1/'True_Odds_Calculator_3-way'!A594+1/'True_Odds_Calculator_3-way'!B594+1/'True_Odds_Calculator_3-way'!C594-1)</f>
        <v>3.1912747086828563E-2</v>
      </c>
    </row>
    <row r="594" spans="4:11" x14ac:dyDescent="0.25">
      <c r="D594">
        <f>solve_for_c('True_Odds_Calculator_3-way'!A595,'True_Odds_Calculator_3-way'!B595,'True_Odds_Calculator_3-way'!C595,'Log_working_3-way'!B$1,'Log_working_3-way'!B$2)</f>
        <v>1.0401932884520553</v>
      </c>
      <c r="F594" s="6" t="e">
        <f>IF('Log_working_3-way'!D594="","",1/'True_Odds_Calculator_3-way'!N595+1/'True_Odds_Calculator_3-way'!O595+1/'True_Odds_Calculator_3-way'!#REF!-1)</f>
        <v>#REF!</v>
      </c>
      <c r="H594" s="6">
        <f>IF('Log_working_3-way'!$D594="","",'True_Odds_Calculator_3-way'!N595/'True_Odds_Calculator_3-way'!A595-1)</f>
        <v>10.013721411227126</v>
      </c>
      <c r="I594" s="6">
        <f>IF('Log_working_3-way'!$D594="","",'True_Odds_Calculator_3-way'!O595/'True_Odds_Calculator_3-way'!B595-1)</f>
        <v>9.8658879004641324</v>
      </c>
      <c r="J594" s="6" t="e">
        <f>IF('Log_working_3-way'!$D594="","",'True_Odds_Calculator_3-way'!#REF!/'True_Odds_Calculator_3-way'!C595-1)</f>
        <v>#REF!</v>
      </c>
      <c r="K594" s="6">
        <f>IF('Log_working_3-way'!$D594="","",1/'True_Odds_Calculator_3-way'!A595+1/'True_Odds_Calculator_3-way'!B595+1/'True_Odds_Calculator_3-way'!C595-1)</f>
        <v>4.3330446371323772E-2</v>
      </c>
    </row>
    <row r="595" spans="4:11" x14ac:dyDescent="0.25">
      <c r="D595">
        <f>solve_for_c('True_Odds_Calculator_3-way'!A596,'True_Odds_Calculator_3-way'!B596,'True_Odds_Calculator_3-way'!C596,'Log_working_3-way'!B$1,'Log_working_3-way'!B$2)</f>
        <v>1.042808176257715</v>
      </c>
      <c r="F595" s="6" t="e">
        <f>IF('Log_working_3-way'!D595="","",1/'True_Odds_Calculator_3-way'!N596+1/'True_Odds_Calculator_3-way'!O596+1/'True_Odds_Calculator_3-way'!#REF!-1)</f>
        <v>#REF!</v>
      </c>
      <c r="H595" s="6">
        <f>IF('Log_working_3-way'!$D595="","",'True_Odds_Calculator_3-way'!N596/'True_Odds_Calculator_3-way'!A596-1)</f>
        <v>5.840298784250896</v>
      </c>
      <c r="I595" s="6">
        <f>IF('Log_working_3-way'!$D595="","",'True_Odds_Calculator_3-way'!O596/'True_Odds_Calculator_3-way'!B596-1)</f>
        <v>9.6310403638430966</v>
      </c>
      <c r="J595" s="6" t="e">
        <f>IF('Log_working_3-way'!$D595="","",'True_Odds_Calculator_3-way'!#REF!/'True_Odds_Calculator_3-way'!C596-1)</f>
        <v>#REF!</v>
      </c>
      <c r="K595" s="6">
        <f>IF('Log_working_3-way'!$D595="","",1/'True_Odds_Calculator_3-way'!A596+1/'True_Odds_Calculator_3-way'!B596+1/'True_Odds_Calculator_3-way'!C596-1)</f>
        <v>4.5157456922162664E-2</v>
      </c>
    </row>
    <row r="596" spans="4:11" x14ac:dyDescent="0.25">
      <c r="D596">
        <f>solve_for_c('True_Odds_Calculator_3-way'!A597,'True_Odds_Calculator_3-way'!B597,'True_Odds_Calculator_3-way'!C597,'Log_working_3-way'!B$1,'Log_working_3-way'!B$2)</f>
        <v>1.036757614964912</v>
      </c>
      <c r="F596" s="6" t="e">
        <f>IF('Log_working_3-way'!D596="","",1/'True_Odds_Calculator_3-way'!N597+1/'True_Odds_Calculator_3-way'!O597+1/'True_Odds_Calculator_3-way'!#REF!-1)</f>
        <v>#REF!</v>
      </c>
      <c r="H596" s="6">
        <f>IF('Log_working_3-way'!$D596="","",'True_Odds_Calculator_3-way'!N597/'True_Odds_Calculator_3-way'!A597-1)</f>
        <v>2.5477994113061349</v>
      </c>
      <c r="I596" s="6">
        <f>IF('Log_working_3-way'!$D596="","",'True_Odds_Calculator_3-way'!O597/'True_Odds_Calculator_3-way'!B597-1)</f>
        <v>4.2527348514208283</v>
      </c>
      <c r="J596" s="6" t="e">
        <f>IF('Log_working_3-way'!$D596="","",'True_Odds_Calculator_3-way'!#REF!/'True_Odds_Calculator_3-way'!C597-1)</f>
        <v>#REF!</v>
      </c>
      <c r="K596" s="6">
        <f>IF('Log_working_3-way'!$D596="","",1/'True_Odds_Calculator_3-way'!A597+1/'True_Odds_Calculator_3-way'!B597+1/'True_Odds_Calculator_3-way'!C597-1)</f>
        <v>3.4427211887262388E-2</v>
      </c>
    </row>
    <row r="597" spans="4:11" x14ac:dyDescent="0.25">
      <c r="D597">
        <f>solve_for_c('True_Odds_Calculator_3-way'!A598,'True_Odds_Calculator_3-way'!B598,'True_Odds_Calculator_3-way'!C598,'Log_working_3-way'!B$1,'Log_working_3-way'!B$2)</f>
        <v>1.0295017972733262</v>
      </c>
      <c r="F597" s="6" t="e">
        <f>IF('Log_working_3-way'!D597="","",1/'True_Odds_Calculator_3-way'!N598+1/'True_Odds_Calculator_3-way'!O598+1/'True_Odds_Calculator_3-way'!#REF!-1)</f>
        <v>#REF!</v>
      </c>
      <c r="H597" s="6">
        <f>IF('Log_working_3-way'!$D597="","",'True_Odds_Calculator_3-way'!N598/'True_Odds_Calculator_3-way'!A598-1)</f>
        <v>25.061862848210758</v>
      </c>
      <c r="I597" s="6">
        <f>IF('Log_working_3-way'!$D597="","",'True_Odds_Calculator_3-way'!O598/'True_Odds_Calculator_3-way'!B598-1)</f>
        <v>6.1296357197215263</v>
      </c>
      <c r="J597" s="6" t="e">
        <f>IF('Log_working_3-way'!$D597="","",'True_Odds_Calculator_3-way'!#REF!/'True_Odds_Calculator_3-way'!C598-1)</f>
        <v>#REF!</v>
      </c>
      <c r="K597" s="6">
        <f>IF('Log_working_3-way'!$D597="","",1/'True_Odds_Calculator_3-way'!A598+1/'True_Odds_Calculator_3-way'!B598+1/'True_Odds_Calculator_3-way'!C598-1)</f>
        <v>3.0101280474693848E-2</v>
      </c>
    </row>
    <row r="598" spans="4:11" x14ac:dyDescent="0.25">
      <c r="D598">
        <f>solve_for_c('True_Odds_Calculator_3-way'!A599,'True_Odds_Calculator_3-way'!B599,'True_Odds_Calculator_3-way'!C599,'Log_working_3-way'!B$1,'Log_working_3-way'!B$2)</f>
        <v>1.0296529117629756</v>
      </c>
      <c r="F598" s="6" t="e">
        <f>IF('Log_working_3-way'!D598="","",1/'True_Odds_Calculator_3-way'!N599+1/'True_Odds_Calculator_3-way'!O599+1/'True_Odds_Calculator_3-way'!#REF!-1)</f>
        <v>#REF!</v>
      </c>
      <c r="H598" s="6">
        <f>IF('Log_working_3-way'!$D598="","",'True_Odds_Calculator_3-way'!N599/'True_Odds_Calculator_3-way'!A599-1)</f>
        <v>24.522854782369521</v>
      </c>
      <c r="I598" s="6">
        <f>IF('Log_working_3-way'!$D598="","",'True_Odds_Calculator_3-way'!O599/'True_Odds_Calculator_3-way'!B599-1)</f>
        <v>5.3157704673807862</v>
      </c>
      <c r="J598" s="6" t="e">
        <f>IF('Log_working_3-way'!$D598="","",'True_Odds_Calculator_3-way'!#REF!/'True_Odds_Calculator_3-way'!C599-1)</f>
        <v>#REF!</v>
      </c>
      <c r="K598" s="6">
        <f>IF('Log_working_3-way'!$D598="","",1/'True_Odds_Calculator_3-way'!A599+1/'True_Odds_Calculator_3-way'!B599+1/'True_Odds_Calculator_3-way'!C599-1)</f>
        <v>3.0389745237889398E-2</v>
      </c>
    </row>
    <row r="599" spans="4:11" x14ac:dyDescent="0.25">
      <c r="D599">
        <f>solve_for_c('True_Odds_Calculator_3-way'!A600,'True_Odds_Calculator_3-way'!B600,'True_Odds_Calculator_3-way'!C600,'Log_working_3-way'!B$1,'Log_working_3-way'!B$2)</f>
        <v>1.0490117548438698</v>
      </c>
      <c r="F599" s="6" t="e">
        <f>IF('Log_working_3-way'!D599="","",1/'True_Odds_Calculator_3-way'!N600+1/'True_Odds_Calculator_3-way'!O600+1/'True_Odds_Calculator_3-way'!#REF!-1)</f>
        <v>#REF!</v>
      </c>
      <c r="H599" s="6">
        <f>IF('Log_working_3-way'!$D599="","",'True_Odds_Calculator_3-way'!N600/'True_Odds_Calculator_3-way'!A600-1)</f>
        <v>58.075451569055424</v>
      </c>
      <c r="I599" s="6">
        <f>IF('Log_working_3-way'!$D599="","",'True_Odds_Calculator_3-way'!O600/'True_Odds_Calculator_3-way'!B600-1)</f>
        <v>1.6097109275142274</v>
      </c>
      <c r="J599" s="6" t="e">
        <f>IF('Log_working_3-way'!$D599="","",'True_Odds_Calculator_3-way'!#REF!/'True_Odds_Calculator_3-way'!C600-1)</f>
        <v>#REF!</v>
      </c>
      <c r="K599" s="6">
        <f>IF('Log_working_3-way'!$D599="","",1/'True_Odds_Calculator_3-way'!A600+1/'True_Odds_Calculator_3-way'!B600+1/'True_Odds_Calculator_3-way'!C600-1)</f>
        <v>3.3172910725088656E-2</v>
      </c>
    </row>
    <row r="600" spans="4:11" x14ac:dyDescent="0.25">
      <c r="D600">
        <f>solve_for_c('True_Odds_Calculator_3-way'!A601,'True_Odds_Calculator_3-way'!B601,'True_Odds_Calculator_3-way'!C601,'Log_working_3-way'!B$1,'Log_working_3-way'!B$2)</f>
        <v>1.0387550818437321</v>
      </c>
      <c r="F600" s="6" t="e">
        <f>IF('Log_working_3-way'!D600="","",1/'True_Odds_Calculator_3-way'!N601+1/'True_Odds_Calculator_3-way'!O601+1/'True_Odds_Calculator_3-way'!#REF!-1)</f>
        <v>#REF!</v>
      </c>
      <c r="H600" s="6">
        <f>IF('Log_working_3-way'!$D600="","",'True_Odds_Calculator_3-way'!N601/'True_Odds_Calculator_3-way'!A601-1)</f>
        <v>6.58295329919358</v>
      </c>
      <c r="I600" s="6">
        <f>IF('Log_working_3-way'!$D600="","",'True_Odds_Calculator_3-way'!O601/'True_Odds_Calculator_3-way'!B601-1)</f>
        <v>6.8451687291967165</v>
      </c>
      <c r="J600" s="6" t="e">
        <f>IF('Log_working_3-way'!$D600="","",'True_Odds_Calculator_3-way'!#REF!/'True_Odds_Calculator_3-way'!C601-1)</f>
        <v>#REF!</v>
      </c>
      <c r="K600" s="6">
        <f>IF('Log_working_3-way'!$D600="","",1/'True_Odds_Calculator_3-way'!A601+1/'True_Odds_Calculator_3-way'!B601+1/'True_Odds_Calculator_3-way'!C601-1)</f>
        <v>4.0546811407879524E-2</v>
      </c>
    </row>
    <row r="601" spans="4:11" x14ac:dyDescent="0.25">
      <c r="D601">
        <f>solve_for_c('True_Odds_Calculator_3-way'!A602,'True_Odds_Calculator_3-way'!B602,'True_Odds_Calculator_3-way'!C602,'Log_working_3-way'!B$1,'Log_working_3-way'!B$2)</f>
        <v>1.0507336420189088</v>
      </c>
      <c r="F601" s="6" t="e">
        <f>IF('Log_working_3-way'!D601="","",1/'True_Odds_Calculator_3-way'!N602+1/'True_Odds_Calculator_3-way'!O602+1/'True_Odds_Calculator_3-way'!#REF!-1)</f>
        <v>#REF!</v>
      </c>
      <c r="H601" s="6">
        <f>IF('Log_working_3-way'!$D601="","",'True_Odds_Calculator_3-way'!N602/'True_Odds_Calculator_3-way'!A602-1)</f>
        <v>45.94859375958157</v>
      </c>
      <c r="I601" s="6">
        <f>IF('Log_working_3-way'!$D601="","",'True_Odds_Calculator_3-way'!O602/'True_Odds_Calculator_3-way'!B602-1)</f>
        <v>2.950033918220949</v>
      </c>
      <c r="J601" s="6" t="e">
        <f>IF('Log_working_3-way'!$D601="","",'True_Odds_Calculator_3-way'!#REF!/'True_Odds_Calculator_3-way'!C602-1)</f>
        <v>#REF!</v>
      </c>
      <c r="K601" s="6">
        <f>IF('Log_working_3-way'!$D601="","",1/'True_Odds_Calculator_3-way'!A602+1/'True_Odds_Calculator_3-way'!B602+1/'True_Odds_Calculator_3-way'!C602-1)</f>
        <v>4.1610469839992836E-2</v>
      </c>
    </row>
    <row r="602" spans="4:11" x14ac:dyDescent="0.25">
      <c r="D602">
        <f>solve_for_c('True_Odds_Calculator_3-way'!A603,'True_Odds_Calculator_3-way'!B603,'True_Odds_Calculator_3-way'!C603,'Log_working_3-way'!B$1,'Log_working_3-way'!B$2)</f>
        <v>1.0387222420946924</v>
      </c>
      <c r="F602" s="6" t="e">
        <f>IF('Log_working_3-way'!D602="","",1/'True_Odds_Calculator_3-way'!N603+1/'True_Odds_Calculator_3-way'!O603+1/'True_Odds_Calculator_3-way'!#REF!-1)</f>
        <v>#REF!</v>
      </c>
      <c r="H602" s="6">
        <f>IF('Log_working_3-way'!$D602="","",'True_Odds_Calculator_3-way'!N603/'True_Odds_Calculator_3-way'!A603-1)</f>
        <v>18.850046860356137</v>
      </c>
      <c r="I602" s="6">
        <f>IF('Log_working_3-way'!$D602="","",'True_Odds_Calculator_3-way'!O603/'True_Odds_Calculator_3-way'!B603-1)</f>
        <v>6.7100551969860724</v>
      </c>
      <c r="J602" s="6" t="e">
        <f>IF('Log_working_3-way'!$D602="","",'True_Odds_Calculator_3-way'!#REF!/'True_Odds_Calculator_3-way'!C603-1)</f>
        <v>#REF!</v>
      </c>
      <c r="K602" s="6">
        <f>IF('Log_working_3-way'!$D602="","",1/'True_Odds_Calculator_3-way'!A603+1/'True_Odds_Calculator_3-way'!B603+1/'True_Odds_Calculator_3-way'!C603-1)</f>
        <v>4.0861876555927434E-2</v>
      </c>
    </row>
    <row r="603" spans="4:11" x14ac:dyDescent="0.25">
      <c r="D603">
        <f>solve_for_c('True_Odds_Calculator_3-way'!A604,'True_Odds_Calculator_3-way'!B604,'True_Odds_Calculator_3-way'!C604,'Log_working_3-way'!B$1,'Log_working_3-way'!B$2)</f>
        <v>1.121012803941384</v>
      </c>
      <c r="F603" s="6" t="e">
        <f>IF('Log_working_3-way'!D603="","",1/'True_Odds_Calculator_3-way'!N604+1/'True_Odds_Calculator_3-way'!O604+1/'True_Odds_Calculator_3-way'!#REF!-1)</f>
        <v>#REF!</v>
      </c>
      <c r="H603" s="6">
        <f>IF('Log_working_3-way'!$D603="","",'True_Odds_Calculator_3-way'!N604/'True_Odds_Calculator_3-way'!A604-1)</f>
        <v>85.079195590174876</v>
      </c>
      <c r="I603" s="6">
        <f>IF('Log_working_3-way'!$D603="","",'True_Odds_Calculator_3-way'!O604/'True_Odds_Calculator_3-way'!B604-1)</f>
        <v>-0.56899103493077341</v>
      </c>
      <c r="J603" s="6" t="e">
        <f>IF('Log_working_3-way'!$D603="","",'True_Odds_Calculator_3-way'!#REF!/'True_Odds_Calculator_3-way'!C604-1)</f>
        <v>#REF!</v>
      </c>
      <c r="K603" s="6">
        <f>IF('Log_working_3-way'!$D603="","",1/'True_Odds_Calculator_3-way'!A604+1/'True_Odds_Calculator_3-way'!B604+1/'True_Odds_Calculator_3-way'!C604-1)</f>
        <v>3.3927459373034097E-2</v>
      </c>
    </row>
    <row r="604" spans="4:11" x14ac:dyDescent="0.25">
      <c r="D604">
        <f>solve_for_c('True_Odds_Calculator_3-way'!A605,'True_Odds_Calculator_3-way'!B605,'True_Odds_Calculator_3-way'!C605,'Log_working_3-way'!B$1,'Log_working_3-way'!B$2)</f>
        <v>1.036258243255761</v>
      </c>
      <c r="F604" s="6" t="e">
        <f>IF('Log_working_3-way'!D604="","",1/'True_Odds_Calculator_3-way'!N605+1/'True_Odds_Calculator_3-way'!O605+1/'True_Odds_Calculator_3-way'!#REF!-1)</f>
        <v>#REF!</v>
      </c>
      <c r="H604" s="6">
        <f>IF('Log_working_3-way'!$D604="","",'True_Odds_Calculator_3-way'!N605/'True_Odds_Calculator_3-way'!A605-1)</f>
        <v>17.363011165488906</v>
      </c>
      <c r="I604" s="6">
        <f>IF('Log_working_3-way'!$D604="","",'True_Odds_Calculator_3-way'!O605/'True_Odds_Calculator_3-way'!B605-1)</f>
        <v>9.6287421610070965</v>
      </c>
      <c r="J604" s="6" t="e">
        <f>IF('Log_working_3-way'!$D604="","",'True_Odds_Calculator_3-way'!#REF!/'True_Odds_Calculator_3-way'!C605-1)</f>
        <v>#REF!</v>
      </c>
      <c r="K604" s="6">
        <f>IF('Log_working_3-way'!$D604="","",1/'True_Odds_Calculator_3-way'!A605+1/'True_Odds_Calculator_3-way'!B605+1/'True_Odds_Calculator_3-way'!C605-1)</f>
        <v>3.84489153044274E-2</v>
      </c>
    </row>
    <row r="605" spans="4:11" x14ac:dyDescent="0.25">
      <c r="D605">
        <f>solve_for_c('True_Odds_Calculator_3-way'!A606,'True_Odds_Calculator_3-way'!B606,'True_Odds_Calculator_3-way'!C606,'Log_working_3-way'!B$1,'Log_working_3-way'!B$2)</f>
        <v>1.0363906458713794</v>
      </c>
      <c r="F605" s="6" t="e">
        <f>IF('Log_working_3-way'!D605="","",1/'True_Odds_Calculator_3-way'!N606+1/'True_Odds_Calculator_3-way'!O606+1/'True_Odds_Calculator_3-way'!#REF!-1)</f>
        <v>#REF!</v>
      </c>
      <c r="H605" s="6">
        <f>IF('Log_working_3-way'!$D605="","",'True_Odds_Calculator_3-way'!N606/'True_Odds_Calculator_3-way'!A606-1)</f>
        <v>17.041563157012025</v>
      </c>
      <c r="I605" s="6">
        <f>IF('Log_working_3-way'!$D605="","",'True_Odds_Calculator_3-way'!O606/'True_Odds_Calculator_3-way'!B606-1)</f>
        <v>8.7642485660809637</v>
      </c>
      <c r="J605" s="6" t="e">
        <f>IF('Log_working_3-way'!$D605="","",'True_Odds_Calculator_3-way'!#REF!/'True_Odds_Calculator_3-way'!C606-1)</f>
        <v>#REF!</v>
      </c>
      <c r="K605" s="6">
        <f>IF('Log_working_3-way'!$D605="","",1/'True_Odds_Calculator_3-way'!A606+1/'True_Odds_Calculator_3-way'!B606+1/'True_Odds_Calculator_3-way'!C606-1)</f>
        <v>3.8728092319131102E-2</v>
      </c>
    </row>
    <row r="606" spans="4:11" x14ac:dyDescent="0.25">
      <c r="D606">
        <f>solve_for_c('True_Odds_Calculator_3-way'!A607,'True_Odds_Calculator_3-way'!B607,'True_Odds_Calculator_3-way'!C607,'Log_working_3-way'!B$1,'Log_working_3-way'!B$2)</f>
        <v>1.0383806557282205</v>
      </c>
      <c r="F606" s="6" t="e">
        <f>IF('Log_working_3-way'!D606="","",1/'True_Odds_Calculator_3-way'!N607+1/'True_Odds_Calculator_3-way'!O607+1/'True_Odds_Calculator_3-way'!#REF!-1)</f>
        <v>#REF!</v>
      </c>
      <c r="H606" s="6">
        <f>IF('Log_working_3-way'!$D606="","",'True_Odds_Calculator_3-way'!N607/'True_Odds_Calculator_3-way'!A607-1)</f>
        <v>5.1942317380779883</v>
      </c>
      <c r="I606" s="6">
        <f>IF('Log_working_3-way'!$D606="","",'True_Odds_Calculator_3-way'!O607/'True_Odds_Calculator_3-way'!B607-1)</f>
        <v>8.103600076613251</v>
      </c>
      <c r="J606" s="6" t="e">
        <f>IF('Log_working_3-way'!$D606="","",'True_Odds_Calculator_3-way'!#REF!/'True_Odds_Calculator_3-way'!C607-1)</f>
        <v>#REF!</v>
      </c>
      <c r="K606" s="6">
        <f>IF('Log_working_3-way'!$D606="","",1/'True_Odds_Calculator_3-way'!A607+1/'True_Odds_Calculator_3-way'!B607+1/'True_Odds_Calculator_3-way'!C607-1)</f>
        <v>3.996831381282373E-2</v>
      </c>
    </row>
    <row r="607" spans="4:11" x14ac:dyDescent="0.25">
      <c r="D607">
        <f>solve_for_c('True_Odds_Calculator_3-way'!A608,'True_Odds_Calculator_3-way'!B608,'True_Odds_Calculator_3-way'!C608,'Log_working_3-way'!B$1,'Log_working_3-way'!B$2)</f>
        <v>1.0494472076115833</v>
      </c>
      <c r="F607" s="6" t="e">
        <f>IF('Log_working_3-way'!D607="","",1/'True_Odds_Calculator_3-way'!N608+1/'True_Odds_Calculator_3-way'!O608+1/'True_Odds_Calculator_3-way'!#REF!-1)</f>
        <v>#REF!</v>
      </c>
      <c r="H607" s="6">
        <f>IF('Log_working_3-way'!$D607="","",'True_Odds_Calculator_3-way'!N608/'True_Odds_Calculator_3-way'!A608-1)</f>
        <v>0.92448176124917159</v>
      </c>
      <c r="I607" s="6">
        <f>IF('Log_working_3-way'!$D607="","",'True_Odds_Calculator_3-way'!O608/'True_Odds_Calculator_3-way'!B608-1)</f>
        <v>4.2609897007606703</v>
      </c>
      <c r="J607" s="6" t="e">
        <f>IF('Log_working_3-way'!$D607="","",'True_Odds_Calculator_3-way'!#REF!/'True_Odds_Calculator_3-way'!C608-1)</f>
        <v>#REF!</v>
      </c>
      <c r="K607" s="6">
        <f>IF('Log_working_3-way'!$D607="","",1/'True_Odds_Calculator_3-way'!A608+1/'True_Odds_Calculator_3-way'!B608+1/'True_Odds_Calculator_3-way'!C608-1)</f>
        <v>4.2501763627477596E-2</v>
      </c>
    </row>
    <row r="608" spans="4:11" x14ac:dyDescent="0.25">
      <c r="D608">
        <f>solve_for_c('True_Odds_Calculator_3-way'!A609,'True_Odds_Calculator_3-way'!B609,'True_Odds_Calculator_3-way'!C609,'Log_working_3-way'!B$1,'Log_working_3-way'!B$2)</f>
        <v>1.0389744334010467</v>
      </c>
      <c r="F608" s="6" t="e">
        <f>IF('Log_working_3-way'!D608="","",1/'True_Odds_Calculator_3-way'!N609+1/'True_Odds_Calculator_3-way'!O609+1/'True_Odds_Calculator_3-way'!#REF!-1)</f>
        <v>#REF!</v>
      </c>
      <c r="H608" s="6">
        <f>IF('Log_working_3-way'!$D608="","",'True_Odds_Calculator_3-way'!N609/'True_Odds_Calculator_3-way'!A609-1)</f>
        <v>27.122218649264816</v>
      </c>
      <c r="I608" s="6">
        <f>IF('Log_working_3-way'!$D608="","",'True_Odds_Calculator_3-way'!O609/'True_Odds_Calculator_3-way'!B609-1)</f>
        <v>6.2642414357496694</v>
      </c>
      <c r="J608" s="6" t="e">
        <f>IF('Log_working_3-way'!$D608="","",'True_Odds_Calculator_3-way'!#REF!/'True_Odds_Calculator_3-way'!C609-1)</f>
        <v>#REF!</v>
      </c>
      <c r="K608" s="6">
        <f>IF('Log_working_3-way'!$D608="","",1/'True_Odds_Calculator_3-way'!A609+1/'True_Odds_Calculator_3-way'!B609+1/'True_Odds_Calculator_3-way'!C609-1)</f>
        <v>3.8979461798253734E-2</v>
      </c>
    </row>
    <row r="609" spans="4:11" x14ac:dyDescent="0.25">
      <c r="D609">
        <f>solve_for_c('True_Odds_Calculator_3-way'!A610,'True_Odds_Calculator_3-way'!B610,'True_Odds_Calculator_3-way'!C610,'Log_working_3-way'!B$1,'Log_working_3-way'!B$2)</f>
        <v>1.0310216032480073</v>
      </c>
      <c r="F609" s="6" t="e">
        <f>IF('Log_working_3-way'!D609="","",1/'True_Odds_Calculator_3-way'!N610+1/'True_Odds_Calculator_3-way'!O610+1/'True_Odds_Calculator_3-way'!#REF!-1)</f>
        <v>#REF!</v>
      </c>
      <c r="H609" s="6">
        <f>IF('Log_working_3-way'!$D609="","",'True_Odds_Calculator_3-way'!N610/'True_Odds_Calculator_3-way'!A610-1)</f>
        <v>18.827489614449476</v>
      </c>
      <c r="I609" s="6">
        <f>IF('Log_working_3-way'!$D609="","",'True_Odds_Calculator_3-way'!O610/'True_Odds_Calculator_3-way'!B610-1)</f>
        <v>9.8320311882342111</v>
      </c>
      <c r="J609" s="6" t="e">
        <f>IF('Log_working_3-way'!$D609="","",'True_Odds_Calculator_3-way'!#REF!/'True_Odds_Calculator_3-way'!C610-1)</f>
        <v>#REF!</v>
      </c>
      <c r="K609" s="6">
        <f>IF('Log_working_3-way'!$D609="","",1/'True_Odds_Calculator_3-way'!A610+1/'True_Odds_Calculator_3-way'!B610+1/'True_Odds_Calculator_3-way'!C610-1)</f>
        <v>3.2637094018168167E-2</v>
      </c>
    </row>
    <row r="610" spans="4:11" x14ac:dyDescent="0.25">
      <c r="D610">
        <f>solve_for_c('True_Odds_Calculator_3-way'!A611,'True_Odds_Calculator_3-way'!B611,'True_Odds_Calculator_3-way'!C611,'Log_working_3-way'!B$1,'Log_working_3-way'!B$2)</f>
        <v>1.0313069505482051</v>
      </c>
      <c r="F610" s="6" t="e">
        <f>IF('Log_working_3-way'!D610="","",1/'True_Odds_Calculator_3-way'!N611+1/'True_Odds_Calculator_3-way'!O611+1/'True_Odds_Calculator_3-way'!#REF!-1)</f>
        <v>#REF!</v>
      </c>
      <c r="H610" s="6">
        <f>IF('Log_working_3-way'!$D610="","",'True_Odds_Calculator_3-way'!N611/'True_Odds_Calculator_3-way'!A611-1)</f>
        <v>26.723994954069354</v>
      </c>
      <c r="I610" s="6">
        <f>IF('Log_working_3-way'!$D610="","",'True_Odds_Calculator_3-way'!O611/'True_Odds_Calculator_3-way'!B611-1)</f>
        <v>6.3574238216033461</v>
      </c>
      <c r="J610" s="6" t="e">
        <f>IF('Log_working_3-way'!$D610="","",'True_Odds_Calculator_3-way'!#REF!/'True_Odds_Calculator_3-way'!C611-1)</f>
        <v>#REF!</v>
      </c>
      <c r="K610" s="6">
        <f>IF('Log_working_3-way'!$D610="","",1/'True_Odds_Calculator_3-way'!A611+1/'True_Odds_Calculator_3-way'!B611+1/'True_Odds_Calculator_3-way'!C611-1)</f>
        <v>3.148039000577918E-2</v>
      </c>
    </row>
    <row r="611" spans="4:11" x14ac:dyDescent="0.25">
      <c r="D611">
        <f>solve_for_c('True_Odds_Calculator_3-way'!A612,'True_Odds_Calculator_3-way'!B612,'True_Odds_Calculator_3-way'!C612,'Log_working_3-way'!B$1,'Log_working_3-way'!B$2)</f>
        <v>1.0321628681110975</v>
      </c>
      <c r="F611" s="6" t="e">
        <f>IF('Log_working_3-way'!D611="","",1/'True_Odds_Calculator_3-way'!N612+1/'True_Odds_Calculator_3-way'!O612+1/'True_Odds_Calculator_3-way'!#REF!-1)</f>
        <v>#REF!</v>
      </c>
      <c r="H611" s="6">
        <f>IF('Log_working_3-way'!$D611="","",'True_Odds_Calculator_3-way'!N612/'True_Odds_Calculator_3-way'!A612-1)</f>
        <v>20.942337577992713</v>
      </c>
      <c r="I611" s="6">
        <f>IF('Log_working_3-way'!$D611="","",'True_Odds_Calculator_3-way'!O612/'True_Odds_Calculator_3-way'!B612-1)</f>
        <v>9.2004668492734716</v>
      </c>
      <c r="J611" s="6" t="e">
        <f>IF('Log_working_3-way'!$D611="","",'True_Odds_Calculator_3-way'!#REF!/'True_Odds_Calculator_3-way'!C612-1)</f>
        <v>#REF!</v>
      </c>
      <c r="K611" s="6">
        <f>IF('Log_working_3-way'!$D611="","",1/'True_Odds_Calculator_3-way'!A612+1/'True_Odds_Calculator_3-way'!B612+1/'True_Odds_Calculator_3-way'!C612-1)</f>
        <v>3.3423940400684637E-2</v>
      </c>
    </row>
    <row r="612" spans="4:11" x14ac:dyDescent="0.25">
      <c r="D612">
        <f>solve_for_c('True_Odds_Calculator_3-way'!A613,'True_Odds_Calculator_3-way'!B613,'True_Odds_Calculator_3-way'!C613,'Log_working_3-way'!B$1,'Log_working_3-way'!B$2)</f>
        <v>1.0357900936385074</v>
      </c>
      <c r="F612" s="6" t="e">
        <f>IF('Log_working_3-way'!D612="","",1/'True_Odds_Calculator_3-way'!N613+1/'True_Odds_Calculator_3-way'!O613+1/'True_Odds_Calculator_3-way'!#REF!-1)</f>
        <v>#REF!</v>
      </c>
      <c r="H612" s="6">
        <f>IF('Log_working_3-way'!$D612="","",'True_Odds_Calculator_3-way'!N613/'True_Odds_Calculator_3-way'!A613-1)</f>
        <v>3.1417280513122456</v>
      </c>
      <c r="I612" s="6">
        <f>IF('Log_working_3-way'!$D612="","",'True_Odds_Calculator_3-way'!O613/'True_Odds_Calculator_3-way'!B613-1)</f>
        <v>5.5186007445611915</v>
      </c>
      <c r="J612" s="6" t="e">
        <f>IF('Log_working_3-way'!$D612="","",'True_Odds_Calculator_3-way'!#REF!/'True_Odds_Calculator_3-way'!C613-1)</f>
        <v>#REF!</v>
      </c>
      <c r="K612" s="6">
        <f>IF('Log_working_3-way'!$D612="","",1/'True_Odds_Calculator_3-way'!A613+1/'True_Odds_Calculator_3-way'!B613+1/'True_Odds_Calculator_3-way'!C613-1)</f>
        <v>3.4961415396197904E-2</v>
      </c>
    </row>
    <row r="613" spans="4:11" x14ac:dyDescent="0.25">
      <c r="D613">
        <f>solve_for_c('True_Odds_Calculator_3-way'!A614,'True_Odds_Calculator_3-way'!B614,'True_Odds_Calculator_3-way'!C614,'Log_working_3-way'!B$1,'Log_working_3-way'!B$2)</f>
        <v>1.0388157907894902</v>
      </c>
      <c r="F613" s="6" t="e">
        <f>IF('Log_working_3-way'!D613="","",1/'True_Odds_Calculator_3-way'!N614+1/'True_Odds_Calculator_3-way'!O614+1/'True_Odds_Calculator_3-way'!#REF!-1)</f>
        <v>#REF!</v>
      </c>
      <c r="H613" s="6">
        <f>IF('Log_working_3-way'!$D613="","",'True_Odds_Calculator_3-way'!N614/'True_Odds_Calculator_3-way'!A614-1)</f>
        <v>4.3217303991297804</v>
      </c>
      <c r="I613" s="6">
        <f>IF('Log_working_3-way'!$D613="","",'True_Odds_Calculator_3-way'!O614/'True_Odds_Calculator_3-way'!B614-1)</f>
        <v>9.6804172593646296</v>
      </c>
      <c r="J613" s="6" t="e">
        <f>IF('Log_working_3-way'!$D613="","",'True_Odds_Calculator_3-way'!#REF!/'True_Odds_Calculator_3-way'!C614-1)</f>
        <v>#REF!</v>
      </c>
      <c r="K613" s="6">
        <f>IF('Log_working_3-way'!$D613="","",1/'True_Odds_Calculator_3-way'!A614+1/'True_Odds_Calculator_3-way'!B614+1/'True_Odds_Calculator_3-way'!C614-1)</f>
        <v>4.03255641879392E-2</v>
      </c>
    </row>
    <row r="614" spans="4:11" x14ac:dyDescent="0.25">
      <c r="D614">
        <f>solve_for_c('True_Odds_Calculator_3-way'!A615,'True_Odds_Calculator_3-way'!B615,'True_Odds_Calculator_3-way'!C615,'Log_working_3-way'!B$1,'Log_working_3-way'!B$2)</f>
        <v>1.0426863858854469</v>
      </c>
      <c r="F614" s="6" t="e">
        <f>IF('Log_working_3-way'!D614="","",1/'True_Odds_Calculator_3-way'!N615+1/'True_Odds_Calculator_3-way'!O615+1/'True_Odds_Calculator_3-way'!#REF!-1)</f>
        <v>#REF!</v>
      </c>
      <c r="H614" s="6">
        <f>IF('Log_working_3-way'!$D614="","",'True_Odds_Calculator_3-way'!N615/'True_Odds_Calculator_3-way'!A615-1)</f>
        <v>30.370093531092241</v>
      </c>
      <c r="I614" s="6">
        <f>IF('Log_working_3-way'!$D614="","",'True_Odds_Calculator_3-way'!O615/'True_Odds_Calculator_3-way'!B615-1)</f>
        <v>7.6118999819794517</v>
      </c>
      <c r="J614" s="6" t="e">
        <f>IF('Log_working_3-way'!$D614="","",'True_Odds_Calculator_3-way'!#REF!/'True_Odds_Calculator_3-way'!C615-1)</f>
        <v>#REF!</v>
      </c>
      <c r="K614" s="6">
        <f>IF('Log_working_3-way'!$D614="","",1/'True_Odds_Calculator_3-way'!A615+1/'True_Odds_Calculator_3-way'!B615+1/'True_Odds_Calculator_3-way'!C615-1)</f>
        <v>4.0897796244246276E-2</v>
      </c>
    </row>
    <row r="615" spans="4:11" x14ac:dyDescent="0.25">
      <c r="D615">
        <f>solve_for_c('True_Odds_Calculator_3-way'!A616,'True_Odds_Calculator_3-way'!B616,'True_Odds_Calculator_3-way'!C616,'Log_working_3-way'!B$1,'Log_working_3-way'!B$2)</f>
        <v>1.0363490779763642</v>
      </c>
      <c r="F615" s="6" t="e">
        <f>IF('Log_working_3-way'!D615="","",1/'True_Odds_Calculator_3-way'!N616+1/'True_Odds_Calculator_3-way'!O616+1/'True_Odds_Calculator_3-way'!#REF!-1)</f>
        <v>#REF!</v>
      </c>
      <c r="H615" s="6">
        <f>IF('Log_working_3-way'!$D615="","",'True_Odds_Calculator_3-way'!N616/'True_Odds_Calculator_3-way'!A616-1)</f>
        <v>16.139213446710226</v>
      </c>
      <c r="I615" s="6">
        <f>IF('Log_working_3-way'!$D615="","",'True_Odds_Calculator_3-way'!O616/'True_Odds_Calculator_3-way'!B616-1)</f>
        <v>9.9137670769226141</v>
      </c>
      <c r="J615" s="6" t="e">
        <f>IF('Log_working_3-way'!$D615="","",'True_Odds_Calculator_3-way'!#REF!/'True_Odds_Calculator_3-way'!C616-1)</f>
        <v>#REF!</v>
      </c>
      <c r="K615" s="6">
        <f>IF('Log_working_3-way'!$D615="","",1/'True_Odds_Calculator_3-way'!A616+1/'True_Odds_Calculator_3-way'!B616+1/'True_Odds_Calculator_3-way'!C616-1)</f>
        <v>3.8753309788305934E-2</v>
      </c>
    </row>
    <row r="616" spans="4:11" x14ac:dyDescent="0.25">
      <c r="D616">
        <f>solve_for_c('True_Odds_Calculator_3-way'!A617,'True_Odds_Calculator_3-way'!B617,'True_Odds_Calculator_3-way'!C617,'Log_working_3-way'!B$1,'Log_working_3-way'!B$2)</f>
        <v>1.0375870426047087</v>
      </c>
      <c r="F616" s="6" t="e">
        <f>IF('Log_working_3-way'!D616="","",1/'True_Odds_Calculator_3-way'!N617+1/'True_Odds_Calculator_3-way'!O617+1/'True_Odds_Calculator_3-way'!#REF!-1)</f>
        <v>#REF!</v>
      </c>
      <c r="H616" s="6">
        <f>IF('Log_working_3-way'!$D616="","",'True_Odds_Calculator_3-way'!N617/'True_Odds_Calculator_3-way'!A617-1)</f>
        <v>8.4445520492827395</v>
      </c>
      <c r="I616" s="6">
        <f>IF('Log_working_3-way'!$D616="","",'True_Odds_Calculator_3-way'!O617/'True_Odds_Calculator_3-way'!B617-1)</f>
        <v>12.685825006579725</v>
      </c>
      <c r="J616" s="6" t="e">
        <f>IF('Log_working_3-way'!$D616="","",'True_Odds_Calculator_3-way'!#REF!/'True_Odds_Calculator_3-way'!C617-1)</f>
        <v>#REF!</v>
      </c>
      <c r="K616" s="6">
        <f>IF('Log_working_3-way'!$D616="","",1/'True_Odds_Calculator_3-way'!A617+1/'True_Odds_Calculator_3-way'!B617+1/'True_Odds_Calculator_3-way'!C617-1)</f>
        <v>4.0488464040838945E-2</v>
      </c>
    </row>
    <row r="617" spans="4:11" x14ac:dyDescent="0.25">
      <c r="D617">
        <f>solve_for_c('True_Odds_Calculator_3-way'!A618,'True_Odds_Calculator_3-way'!B618,'True_Odds_Calculator_3-way'!C618,'Log_working_3-way'!B$1,'Log_working_3-way'!B$2)</f>
        <v>1.036647816416852</v>
      </c>
      <c r="F617" s="6" t="e">
        <f>IF('Log_working_3-way'!D617="","",1/'True_Odds_Calculator_3-way'!N618+1/'True_Odds_Calculator_3-way'!O618+1/'True_Odds_Calculator_3-way'!#REF!-1)</f>
        <v>#REF!</v>
      </c>
      <c r="H617" s="6">
        <f>IF('Log_working_3-way'!$D617="","",'True_Odds_Calculator_3-way'!N618/'True_Odds_Calculator_3-way'!A618-1)</f>
        <v>13.565758927094071</v>
      </c>
      <c r="I617" s="6">
        <f>IF('Log_working_3-way'!$D617="","",'True_Odds_Calculator_3-way'!O618/'True_Odds_Calculator_3-way'!B618-1)</f>
        <v>9.9803439026620282</v>
      </c>
      <c r="J617" s="6" t="e">
        <f>IF('Log_working_3-way'!$D617="","",'True_Odds_Calculator_3-way'!#REF!/'True_Odds_Calculator_3-way'!C618-1)</f>
        <v>#REF!</v>
      </c>
      <c r="K617" s="6">
        <f>IF('Log_working_3-way'!$D617="","",1/'True_Odds_Calculator_3-way'!A618+1/'True_Odds_Calculator_3-way'!B618+1/'True_Odds_Calculator_3-way'!C618-1)</f>
        <v>3.9442896203596645E-2</v>
      </c>
    </row>
    <row r="618" spans="4:11" x14ac:dyDescent="0.25">
      <c r="D618">
        <f>solve_for_c('True_Odds_Calculator_3-way'!A619,'True_Odds_Calculator_3-way'!B619,'True_Odds_Calculator_3-way'!C619,'Log_working_3-way'!B$1,'Log_working_3-way'!B$2)</f>
        <v>1.0369947797860501</v>
      </c>
      <c r="F618" s="6" t="e">
        <f>IF('Log_working_3-way'!D618="","",1/'True_Odds_Calculator_3-way'!N619+1/'True_Odds_Calculator_3-way'!O619+1/'True_Odds_Calculator_3-way'!#REF!-1)</f>
        <v>#REF!</v>
      </c>
      <c r="H618" s="6">
        <f>IF('Log_working_3-way'!$D618="","",'True_Odds_Calculator_3-way'!N619/'True_Odds_Calculator_3-way'!A619-1)</f>
        <v>9.338781716823469</v>
      </c>
      <c r="I618" s="6">
        <f>IF('Log_working_3-way'!$D618="","",'True_Odds_Calculator_3-way'!O619/'True_Odds_Calculator_3-way'!B619-1)</f>
        <v>8.4512157821513458</v>
      </c>
      <c r="J618" s="6" t="e">
        <f>IF('Log_working_3-way'!$D618="","",'True_Odds_Calculator_3-way'!#REF!/'True_Odds_Calculator_3-way'!C619-1)</f>
        <v>#REF!</v>
      </c>
      <c r="K618" s="6">
        <f>IF('Log_working_3-way'!$D618="","",1/'True_Odds_Calculator_3-way'!A619+1/'True_Odds_Calculator_3-way'!B619+1/'True_Odds_Calculator_3-way'!C619-1)</f>
        <v>3.9754850785459928E-2</v>
      </c>
    </row>
    <row r="619" spans="4:11" x14ac:dyDescent="0.25">
      <c r="D619">
        <f>solve_for_c('True_Odds_Calculator_3-way'!A620,'True_Odds_Calculator_3-way'!B620,'True_Odds_Calculator_3-way'!C620,'Log_working_3-way'!B$1,'Log_working_3-way'!B$2)</f>
        <v>1.0375416295739335</v>
      </c>
      <c r="F619" s="6" t="e">
        <f>IF('Log_working_3-way'!D619="","",1/'True_Odds_Calculator_3-way'!N620+1/'True_Odds_Calculator_3-way'!O620+1/'True_Odds_Calculator_3-way'!#REF!-1)</f>
        <v>#REF!</v>
      </c>
      <c r="H619" s="6">
        <f>IF('Log_working_3-way'!$D619="","",'True_Odds_Calculator_3-way'!N620/'True_Odds_Calculator_3-way'!A620-1)</f>
        <v>24.589022913635155</v>
      </c>
      <c r="I619" s="6">
        <f>IF('Log_working_3-way'!$D619="","",'True_Odds_Calculator_3-way'!O620/'True_Odds_Calculator_3-way'!B620-1)</f>
        <v>5.634484926237576</v>
      </c>
      <c r="J619" s="6" t="e">
        <f>IF('Log_working_3-way'!$D619="","",'True_Odds_Calculator_3-way'!#REF!/'True_Odds_Calculator_3-way'!C620-1)</f>
        <v>#REF!</v>
      </c>
      <c r="K619" s="6">
        <f>IF('Log_working_3-way'!$D619="","",1/'True_Odds_Calculator_3-way'!A620+1/'True_Odds_Calculator_3-way'!B620+1/'True_Odds_Calculator_3-way'!C620-1)</f>
        <v>3.8347775793489802E-2</v>
      </c>
    </row>
    <row r="620" spans="4:11" x14ac:dyDescent="0.25">
      <c r="D620">
        <f>solve_for_c('True_Odds_Calculator_3-way'!A621,'True_Odds_Calculator_3-way'!B621,'True_Odds_Calculator_3-way'!C621,'Log_working_3-way'!B$1,'Log_working_3-way'!B$2)</f>
        <v>1.0382580769547309</v>
      </c>
      <c r="F620" s="6" t="e">
        <f>IF('Log_working_3-way'!D620="","",1/'True_Odds_Calculator_3-way'!N621+1/'True_Odds_Calculator_3-way'!O621+1/'True_Odds_Calculator_3-way'!#REF!-1)</f>
        <v>#REF!</v>
      </c>
      <c r="H620" s="6">
        <f>IF('Log_working_3-way'!$D620="","",'True_Odds_Calculator_3-way'!N621/'True_Odds_Calculator_3-way'!A621-1)</f>
        <v>16.398764848746914</v>
      </c>
      <c r="I620" s="6">
        <f>IF('Log_working_3-way'!$D620="","",'True_Odds_Calculator_3-way'!O621/'True_Odds_Calculator_3-way'!B621-1)</f>
        <v>6.7547681170264751</v>
      </c>
      <c r="J620" s="6" t="e">
        <f>IF('Log_working_3-way'!$D620="","",'True_Odds_Calculator_3-way'!#REF!/'True_Odds_Calculator_3-way'!C621-1)</f>
        <v>#REF!</v>
      </c>
      <c r="K620" s="6">
        <f>IF('Log_working_3-way'!$D620="","",1/'True_Odds_Calculator_3-way'!A621+1/'True_Odds_Calculator_3-way'!B621+1/'True_Odds_Calculator_3-way'!C621-1)</f>
        <v>4.0748651799095814E-2</v>
      </c>
    </row>
    <row r="621" spans="4:11" x14ac:dyDescent="0.25">
      <c r="D621">
        <f>solve_for_c('True_Odds_Calculator_3-way'!A622,'True_Odds_Calculator_3-way'!B622,'True_Odds_Calculator_3-way'!C622,'Log_working_3-way'!B$1,'Log_working_3-way'!B$2)</f>
        <v>1.0389549602572765</v>
      </c>
      <c r="F621" s="6" t="e">
        <f>IF('Log_working_3-way'!D621="","",1/'True_Odds_Calculator_3-way'!N622+1/'True_Odds_Calculator_3-way'!O622+1/'True_Odds_Calculator_3-way'!#REF!-1)</f>
        <v>#REF!</v>
      </c>
      <c r="H621" s="6">
        <f>IF('Log_working_3-way'!$D621="","",'True_Odds_Calculator_3-way'!N622/'True_Odds_Calculator_3-way'!A622-1)</f>
        <v>20.177802594172551</v>
      </c>
      <c r="I621" s="6">
        <f>IF('Log_working_3-way'!$D621="","",'True_Odds_Calculator_3-way'!O622/'True_Odds_Calculator_3-way'!B622-1)</f>
        <v>8.0407592108755903</v>
      </c>
      <c r="J621" s="6" t="e">
        <f>IF('Log_working_3-way'!$D621="","",'True_Odds_Calculator_3-way'!#REF!/'True_Odds_Calculator_3-way'!C622-1)</f>
        <v>#REF!</v>
      </c>
      <c r="K621" s="6">
        <f>IF('Log_working_3-way'!$D621="","",1/'True_Odds_Calculator_3-way'!A622+1/'True_Odds_Calculator_3-way'!B622+1/'True_Odds_Calculator_3-way'!C622-1)</f>
        <v>4.0782298883050627E-2</v>
      </c>
    </row>
    <row r="622" spans="4:11" x14ac:dyDescent="0.25">
      <c r="D622">
        <f>solve_for_c('True_Odds_Calculator_3-way'!A623,'True_Odds_Calculator_3-way'!B623,'True_Odds_Calculator_3-way'!C623,'Log_working_3-way'!B$1,'Log_working_3-way'!B$2)</f>
        <v>1.0372968498192101</v>
      </c>
      <c r="F622" s="6" t="e">
        <f>IF('Log_working_3-way'!D622="","",1/'True_Odds_Calculator_3-way'!N623+1/'True_Odds_Calculator_3-way'!O623+1/'True_Odds_Calculator_3-way'!#REF!-1)</f>
        <v>#REF!</v>
      </c>
      <c r="H622" s="6">
        <f>IF('Log_working_3-way'!$D622="","",'True_Odds_Calculator_3-way'!N623/'True_Odds_Calculator_3-way'!A623-1)</f>
        <v>18.878237192724821</v>
      </c>
      <c r="I622" s="6">
        <f>IF('Log_working_3-way'!$D622="","",'True_Odds_Calculator_3-way'!O623/'True_Odds_Calculator_3-way'!B623-1)</f>
        <v>7.0832319271403605</v>
      </c>
      <c r="J622" s="6" t="e">
        <f>IF('Log_working_3-way'!$D622="","",'True_Odds_Calculator_3-way'!#REF!/'True_Odds_Calculator_3-way'!C623-1)</f>
        <v>#REF!</v>
      </c>
      <c r="K622" s="6">
        <f>IF('Log_working_3-way'!$D622="","",1/'True_Odds_Calculator_3-way'!A623+1/'True_Odds_Calculator_3-way'!B623+1/'True_Odds_Calculator_3-way'!C623-1)</f>
        <v>3.9385777746685724E-2</v>
      </c>
    </row>
    <row r="623" spans="4:11" x14ac:dyDescent="0.25">
      <c r="D623">
        <f>solve_for_c('True_Odds_Calculator_3-way'!A624,'True_Odds_Calculator_3-way'!B624,'True_Odds_Calculator_3-way'!C624,'Log_working_3-way'!B$1,'Log_working_3-way'!B$2)</f>
        <v>1.0377593704398871</v>
      </c>
      <c r="F623" s="6" t="e">
        <f>IF('Log_working_3-way'!D623="","",1/'True_Odds_Calculator_3-way'!N624+1/'True_Odds_Calculator_3-way'!O624+1/'True_Odds_Calculator_3-way'!#REF!-1)</f>
        <v>#REF!</v>
      </c>
      <c r="H623" s="6">
        <f>IF('Log_working_3-way'!$D623="","",'True_Odds_Calculator_3-way'!N624/'True_Odds_Calculator_3-way'!A624-1)</f>
        <v>25.399650302762105</v>
      </c>
      <c r="I623" s="6">
        <f>IF('Log_working_3-way'!$D623="","",'True_Odds_Calculator_3-way'!O624/'True_Odds_Calculator_3-way'!B624-1)</f>
        <v>6.0349572147192418</v>
      </c>
      <c r="J623" s="6" t="e">
        <f>IF('Log_working_3-way'!$D623="","",'True_Odds_Calculator_3-way'!#REF!/'True_Odds_Calculator_3-way'!C624-1)</f>
        <v>#REF!</v>
      </c>
      <c r="K623" s="6">
        <f>IF('Log_working_3-way'!$D623="","",1/'True_Odds_Calculator_3-way'!A624+1/'True_Odds_Calculator_3-way'!B624+1/'True_Odds_Calculator_3-way'!C624-1)</f>
        <v>3.8329257200466538E-2</v>
      </c>
    </row>
    <row r="624" spans="4:11" x14ac:dyDescent="0.25">
      <c r="D624">
        <f>solve_for_c('True_Odds_Calculator_3-way'!A625,'True_Odds_Calculator_3-way'!B625,'True_Odds_Calculator_3-way'!C625,'Log_working_3-way'!B$1,'Log_working_3-way'!B$2)</f>
        <v>1.0289127662423332</v>
      </c>
      <c r="F624" s="6" t="e">
        <f>IF('Log_working_3-way'!D624="","",1/'True_Odds_Calculator_3-way'!N625+1/'True_Odds_Calculator_3-way'!O625+1/'True_Odds_Calculator_3-way'!#REF!-1)</f>
        <v>#REF!</v>
      </c>
      <c r="H624" s="6">
        <f>IF('Log_working_3-way'!$D624="","",'True_Odds_Calculator_3-way'!N625/'True_Odds_Calculator_3-way'!A625-1)</f>
        <v>11.637553179059825</v>
      </c>
      <c r="I624" s="6">
        <f>IF('Log_working_3-way'!$D624="","",'True_Odds_Calculator_3-way'!O625/'True_Odds_Calculator_3-way'!B625-1)</f>
        <v>8.3521355066941982</v>
      </c>
      <c r="J624" s="6" t="e">
        <f>IF('Log_working_3-way'!$D624="","",'True_Odds_Calculator_3-way'!#REF!/'True_Odds_Calculator_3-way'!C625-1)</f>
        <v>#REF!</v>
      </c>
      <c r="K624" s="6">
        <f>IF('Log_working_3-way'!$D624="","",1/'True_Odds_Calculator_3-way'!A625+1/'True_Odds_Calculator_3-way'!B625+1/'True_Odds_Calculator_3-way'!C625-1)</f>
        <v>3.1282066751917137E-2</v>
      </c>
    </row>
    <row r="625" spans="4:11" x14ac:dyDescent="0.25">
      <c r="D625">
        <f>solve_for_c('True_Odds_Calculator_3-way'!A626,'True_Odds_Calculator_3-way'!B626,'True_Odds_Calculator_3-way'!C626,'Log_working_3-way'!B$1,'Log_working_3-way'!B$2)</f>
        <v>1.0339114856693212</v>
      </c>
      <c r="F625" s="6" t="e">
        <f>IF('Log_working_3-way'!D625="","",1/'True_Odds_Calculator_3-way'!N626+1/'True_Odds_Calculator_3-way'!O626+1/'True_Odds_Calculator_3-way'!#REF!-1)</f>
        <v>#REF!</v>
      </c>
      <c r="H625" s="6">
        <f>IF('Log_working_3-way'!$D625="","",'True_Odds_Calculator_3-way'!N626/'True_Odds_Calculator_3-way'!A626-1)</f>
        <v>1.4686466325842829</v>
      </c>
      <c r="I625" s="6">
        <f>IF('Log_working_3-way'!$D625="","",'True_Odds_Calculator_3-way'!O626/'True_Odds_Calculator_3-way'!B626-1)</f>
        <v>4.1287968398532255</v>
      </c>
      <c r="J625" s="6" t="e">
        <f>IF('Log_working_3-way'!$D625="","",'True_Odds_Calculator_3-way'!#REF!/'True_Odds_Calculator_3-way'!C626-1)</f>
        <v>#REF!</v>
      </c>
      <c r="K625" s="6">
        <f>IF('Log_working_3-way'!$D625="","",1/'True_Odds_Calculator_3-way'!A626+1/'True_Odds_Calculator_3-way'!B626+1/'True_Odds_Calculator_3-way'!C626-1)</f>
        <v>3.040033167074907E-2</v>
      </c>
    </row>
    <row r="626" spans="4:11" x14ac:dyDescent="0.25">
      <c r="D626">
        <f>solve_for_c('True_Odds_Calculator_3-way'!A627,'True_Odds_Calculator_3-way'!B627,'True_Odds_Calculator_3-way'!C627,'Log_working_3-way'!B$1,'Log_working_3-way'!B$2)</f>
        <v>1.0433499946584248</v>
      </c>
      <c r="F626" s="6" t="e">
        <f>IF('Log_working_3-way'!D626="","",1/'True_Odds_Calculator_3-way'!N627+1/'True_Odds_Calculator_3-way'!O627+1/'True_Odds_Calculator_3-way'!#REF!-1)</f>
        <v>#REF!</v>
      </c>
      <c r="H626" s="6">
        <f>IF('Log_working_3-way'!$D626="","",'True_Odds_Calculator_3-way'!N627/'True_Odds_Calculator_3-way'!A627-1)</f>
        <v>10.762188186043725</v>
      </c>
      <c r="I626" s="6">
        <f>IF('Log_working_3-way'!$D626="","",'True_Odds_Calculator_3-way'!O627/'True_Odds_Calculator_3-way'!B627-1)</f>
        <v>10.205007217716755</v>
      </c>
      <c r="J626" s="6" t="e">
        <f>IF('Log_working_3-way'!$D626="","",'True_Odds_Calculator_3-way'!#REF!/'True_Odds_Calculator_3-way'!C627-1)</f>
        <v>#REF!</v>
      </c>
      <c r="K626" s="6">
        <f>IF('Log_working_3-way'!$D626="","",1/'True_Odds_Calculator_3-way'!A627+1/'True_Odds_Calculator_3-way'!B627+1/'True_Odds_Calculator_3-way'!C627-1)</f>
        <v>4.6699836866477717E-2</v>
      </c>
    </row>
    <row r="627" spans="4:11" x14ac:dyDescent="0.25">
      <c r="D627">
        <f>solve_for_c('True_Odds_Calculator_3-way'!A628,'True_Odds_Calculator_3-way'!B628,'True_Odds_Calculator_3-way'!C628,'Log_working_3-way'!B$1,'Log_working_3-way'!B$2)</f>
        <v>1.0354450359367313</v>
      </c>
      <c r="F627" s="6" t="e">
        <f>IF('Log_working_3-way'!D627="","",1/'True_Odds_Calculator_3-way'!N628+1/'True_Odds_Calculator_3-way'!O628+1/'True_Odds_Calculator_3-way'!#REF!-1)</f>
        <v>#REF!</v>
      </c>
      <c r="H627" s="6">
        <f>IF('Log_working_3-way'!$D627="","",'True_Odds_Calculator_3-way'!N628/'True_Odds_Calculator_3-way'!A628-1)</f>
        <v>36.831544047994946</v>
      </c>
      <c r="I627" s="6">
        <f>IF('Log_working_3-way'!$D627="","",'True_Odds_Calculator_3-way'!O628/'True_Odds_Calculator_3-way'!B628-1)</f>
        <v>4.1895122150884694</v>
      </c>
      <c r="J627" s="6" t="e">
        <f>IF('Log_working_3-way'!$D627="","",'True_Odds_Calculator_3-way'!#REF!/'True_Odds_Calculator_3-way'!C628-1)</f>
        <v>#REF!</v>
      </c>
      <c r="K627" s="6">
        <f>IF('Log_working_3-way'!$D627="","",1/'True_Odds_Calculator_3-way'!A628+1/'True_Odds_Calculator_3-way'!B628+1/'True_Odds_Calculator_3-way'!C628-1)</f>
        <v>3.2537819509650401E-2</v>
      </c>
    </row>
    <row r="628" spans="4:11" x14ac:dyDescent="0.25">
      <c r="D628">
        <f>solve_for_c('True_Odds_Calculator_3-way'!A629,'True_Odds_Calculator_3-way'!B629,'True_Odds_Calculator_3-way'!C629,'Log_working_3-way'!B$1,'Log_working_3-way'!B$2)</f>
        <v>1.0366008537455977</v>
      </c>
      <c r="F628" s="6" t="e">
        <f>IF('Log_working_3-way'!D628="","",1/'True_Odds_Calculator_3-way'!N629+1/'True_Odds_Calculator_3-way'!O629+1/'True_Odds_Calculator_3-way'!#REF!-1)</f>
        <v>#REF!</v>
      </c>
      <c r="H628" s="6">
        <f>IF('Log_working_3-way'!$D628="","",'True_Odds_Calculator_3-way'!N629/'True_Odds_Calculator_3-way'!A629-1)</f>
        <v>18.015280135823431</v>
      </c>
      <c r="I628" s="6">
        <f>IF('Log_working_3-way'!$D628="","",'True_Odds_Calculator_3-way'!O629/'True_Odds_Calculator_3-way'!B629-1)</f>
        <v>8.1701775346370695</v>
      </c>
      <c r="J628" s="6" t="e">
        <f>IF('Log_working_3-way'!$D628="","",'True_Odds_Calculator_3-way'!#REF!/'True_Odds_Calculator_3-way'!C629-1)</f>
        <v>#REF!</v>
      </c>
      <c r="K628" s="6">
        <f>IF('Log_working_3-way'!$D628="","",1/'True_Odds_Calculator_3-way'!A629+1/'True_Odds_Calculator_3-way'!B629+1/'True_Odds_Calculator_3-way'!C629-1)</f>
        <v>3.8800705467372243E-2</v>
      </c>
    </row>
    <row r="629" spans="4:11" x14ac:dyDescent="0.25">
      <c r="D629">
        <f>solve_for_c('True_Odds_Calculator_3-way'!A630,'True_Odds_Calculator_3-way'!B630,'True_Odds_Calculator_3-way'!C630,'Log_working_3-way'!B$1,'Log_working_3-way'!B$2)</f>
        <v>1.0486419918174315</v>
      </c>
      <c r="F629" s="6" t="e">
        <f>IF('Log_working_3-way'!D629="","",1/'True_Odds_Calculator_3-way'!N630+1/'True_Odds_Calculator_3-way'!O630+1/'True_Odds_Calculator_3-way'!#REF!-1)</f>
        <v>#REF!</v>
      </c>
      <c r="H629" s="6">
        <f>IF('Log_working_3-way'!$D629="","",'True_Odds_Calculator_3-way'!N630/'True_Odds_Calculator_3-way'!A630-1)</f>
        <v>41.657088491223568</v>
      </c>
      <c r="I629" s="6">
        <f>IF('Log_working_3-way'!$D629="","",'True_Odds_Calculator_3-way'!O630/'True_Odds_Calculator_3-way'!B630-1)</f>
        <v>4.072186503118143</v>
      </c>
      <c r="J629" s="6" t="e">
        <f>IF('Log_working_3-way'!$D629="","",'True_Odds_Calculator_3-way'!#REF!/'True_Odds_Calculator_3-way'!C630-1)</f>
        <v>#REF!</v>
      </c>
      <c r="K629" s="6">
        <f>IF('Log_working_3-way'!$D629="","",1/'True_Odds_Calculator_3-way'!A630+1/'True_Odds_Calculator_3-way'!B630+1/'True_Odds_Calculator_3-way'!C630-1)</f>
        <v>4.1900561347233412E-2</v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IF('Log_working_3-way'!D812="","",1/'True_Odds_Calculator_3-way'!N813+1/'True_Odds_Calculator_3-way'!O813+1/'True_Odds_Calculator_3-way'!#REF!-1)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IF('Log_working_3-way'!$D812="","",'True_Odds_Calculator_3-way'!#REF!/'True_Odds_Calculator_3-way'!C813-1)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IF('Log_working_3-way'!D813="","",1/'True_Odds_Calculator_3-way'!N814+1/'True_Odds_Calculator_3-way'!O814+1/'True_Odds_Calculator_3-way'!#REF!-1)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IF('Log_working_3-way'!$D813="","",'True_Odds_Calculator_3-way'!#REF!/'True_Odds_Calculator_3-way'!C814-1)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IF('Log_working_3-way'!D814="","",1/'True_Odds_Calculator_3-way'!N815+1/'True_Odds_Calculator_3-way'!O815+1/'True_Odds_Calculator_3-way'!#REF!-1)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IF('Log_working_3-way'!$D814="","",'True_Odds_Calculator_3-way'!#REF!/'True_Odds_Calculator_3-way'!C815-1)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IF('Log_working_3-way'!D815="","",1/'True_Odds_Calculator_3-way'!N816+1/'True_Odds_Calculator_3-way'!O816+1/'True_Odds_Calculator_3-way'!#REF!-1)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IF('Log_working_3-way'!$D815="","",'True_Odds_Calculator_3-way'!#REF!/'True_Odds_Calculator_3-way'!C816-1)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IF('Log_working_3-way'!D816="","",1/'True_Odds_Calculator_3-way'!N817+1/'True_Odds_Calculator_3-way'!O817+1/'True_Odds_Calculator_3-way'!#REF!-1)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IF('Log_working_3-way'!$D816="","",'True_Odds_Calculator_3-way'!#REF!/'True_Odds_Calculator_3-way'!C817-1)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IF('Log_working_3-way'!D817="","",1/'True_Odds_Calculator_3-way'!N818+1/'True_Odds_Calculator_3-way'!O818+1/'True_Odds_Calculator_3-way'!#REF!-1)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IF('Log_working_3-way'!$D817="","",'True_Odds_Calculator_3-way'!#REF!/'True_Odds_Calculator_3-way'!C818-1)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IF('Log_working_3-way'!D818="","",1/'True_Odds_Calculator_3-way'!N819+1/'True_Odds_Calculator_3-way'!O819+1/'True_Odds_Calculator_3-way'!#REF!-1)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IF('Log_working_3-way'!$D818="","",'True_Odds_Calculator_3-way'!#REF!/'True_Odds_Calculator_3-way'!C819-1)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IF('Log_working_3-way'!D819="","",1/'True_Odds_Calculator_3-way'!N820+1/'True_Odds_Calculator_3-way'!O820+1/'True_Odds_Calculator_3-way'!#REF!-1)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IF('Log_working_3-way'!$D819="","",'True_Odds_Calculator_3-way'!#REF!/'True_Odds_Calculator_3-way'!C820-1)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IF('Log_working_3-way'!D820="","",1/'True_Odds_Calculator_3-way'!N821+1/'True_Odds_Calculator_3-way'!O821+1/'True_Odds_Calculator_3-way'!#REF!-1)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IF('Log_working_3-way'!$D820="","",'True_Odds_Calculator_3-way'!#REF!/'True_Odds_Calculator_3-way'!C821-1)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IF('Log_working_3-way'!D821="","",1/'True_Odds_Calculator_3-way'!N822+1/'True_Odds_Calculator_3-way'!O822+1/'True_Odds_Calculator_3-way'!#REF!-1)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IF('Log_working_3-way'!$D821="","",'True_Odds_Calculator_3-way'!#REF!/'True_Odds_Calculator_3-way'!C822-1)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IF('Log_working_3-way'!D822="","",1/'True_Odds_Calculator_3-way'!N823+1/'True_Odds_Calculator_3-way'!O823+1/'True_Odds_Calculator_3-way'!#REF!-1)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IF('Log_working_3-way'!$D822="","",'True_Odds_Calculator_3-way'!#REF!/'True_Odds_Calculator_3-way'!C823-1)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IF('Log_working_3-way'!D823="","",1/'True_Odds_Calculator_3-way'!N824+1/'True_Odds_Calculator_3-way'!O824+1/'True_Odds_Calculator_3-way'!#REF!-1)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IF('Log_working_3-way'!$D823="","",'True_Odds_Calculator_3-way'!#REF!/'True_Odds_Calculator_3-way'!C824-1)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IF('Log_working_3-way'!D824="","",1/'True_Odds_Calculator_3-way'!N825+1/'True_Odds_Calculator_3-way'!O825+1/'True_Odds_Calculator_3-way'!#REF!-1)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IF('Log_working_3-way'!$D824="","",'True_Odds_Calculator_3-way'!#REF!/'True_Odds_Calculator_3-way'!C825-1)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IF('Log_working_3-way'!D825="","",1/'True_Odds_Calculator_3-way'!N826+1/'True_Odds_Calculator_3-way'!O826+1/'True_Odds_Calculator_3-way'!#REF!-1)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IF('Log_working_3-way'!$D825="","",'True_Odds_Calculator_3-way'!#REF!/'True_Odds_Calculator_3-way'!C826-1)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IF('Log_working_3-way'!D826="","",1/'True_Odds_Calculator_3-way'!N827+1/'True_Odds_Calculator_3-way'!O827+1/'True_Odds_Calculator_3-way'!#REF!-1)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IF('Log_working_3-way'!$D826="","",'True_Odds_Calculator_3-way'!#REF!/'True_Odds_Calculator_3-way'!C827-1)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IF('Log_working_3-way'!D827="","",1/'True_Odds_Calculator_3-way'!N828+1/'True_Odds_Calculator_3-way'!O828+1/'True_Odds_Calculator_3-way'!#REF!-1)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IF('Log_working_3-way'!$D827="","",'True_Odds_Calculator_3-way'!#REF!/'True_Odds_Calculator_3-way'!C828-1)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IF('Log_working_3-way'!D828="","",1/'True_Odds_Calculator_3-way'!N829+1/'True_Odds_Calculator_3-way'!O829+1/'True_Odds_Calculator_3-way'!#REF!-1)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IF('Log_working_3-way'!$D828="","",'True_Odds_Calculator_3-way'!#REF!/'True_Odds_Calculator_3-way'!C829-1)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IF('Log_working_3-way'!D829="","",1/'True_Odds_Calculator_3-way'!N830+1/'True_Odds_Calculator_3-way'!O830+1/'True_Odds_Calculator_3-way'!#REF!-1)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IF('Log_working_3-way'!$D829="","",'True_Odds_Calculator_3-way'!#REF!/'True_Odds_Calculator_3-way'!C830-1)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IF('Log_working_3-way'!D830="","",1/'True_Odds_Calculator_3-way'!N831+1/'True_Odds_Calculator_3-way'!O831+1/'True_Odds_Calculator_3-way'!#REF!-1)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IF('Log_working_3-way'!$D830="","",'True_Odds_Calculator_3-way'!#REF!/'True_Odds_Calculator_3-way'!C831-1)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IF('Log_working_3-way'!D831="","",1/'True_Odds_Calculator_3-way'!N832+1/'True_Odds_Calculator_3-way'!O832+1/'True_Odds_Calculator_3-way'!#REF!-1)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IF('Log_working_3-way'!$D831="","",'True_Odds_Calculator_3-way'!#REF!/'True_Odds_Calculator_3-way'!C832-1)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IF('Log_working_3-way'!D832="","",1/'True_Odds_Calculator_3-way'!N833+1/'True_Odds_Calculator_3-way'!O833+1/'True_Odds_Calculator_3-way'!#REF!-1)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IF('Log_working_3-way'!$D832="","",'True_Odds_Calculator_3-way'!#REF!/'True_Odds_Calculator_3-way'!C833-1)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IF('Log_working_3-way'!D833="","",1/'True_Odds_Calculator_3-way'!N834+1/'True_Odds_Calculator_3-way'!O834+1/'True_Odds_Calculator_3-way'!#REF!-1)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IF('Log_working_3-way'!$D833="","",'True_Odds_Calculator_3-way'!#REF!/'True_Odds_Calculator_3-way'!C834-1)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IF('Log_working_3-way'!D834="","",1/'True_Odds_Calculator_3-way'!N835+1/'True_Odds_Calculator_3-way'!O835+1/'True_Odds_Calculator_3-way'!#REF!-1)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IF('Log_working_3-way'!$D834="","",'True_Odds_Calculator_3-way'!#REF!/'True_Odds_Calculator_3-way'!C835-1)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IF('Log_working_3-way'!D835="","",1/'True_Odds_Calculator_3-way'!N836+1/'True_Odds_Calculator_3-way'!O836+1/'True_Odds_Calculator_3-way'!#REF!-1)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IF('Log_working_3-way'!$D835="","",'True_Odds_Calculator_3-way'!#REF!/'True_Odds_Calculator_3-way'!C836-1)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IF('Log_working_3-way'!D836="","",1/'True_Odds_Calculator_3-way'!N837+1/'True_Odds_Calculator_3-way'!O837+1/'True_Odds_Calculator_3-way'!#REF!-1)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IF('Log_working_3-way'!$D836="","",'True_Odds_Calculator_3-way'!#REF!/'True_Odds_Calculator_3-way'!C837-1)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IF('Log_working_3-way'!D837="","",1/'True_Odds_Calculator_3-way'!N838+1/'True_Odds_Calculator_3-way'!O838+1/'True_Odds_Calculator_3-way'!#REF!-1)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IF('Log_working_3-way'!$D837="","",'True_Odds_Calculator_3-way'!#REF!/'True_Odds_Calculator_3-way'!C838-1)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IF('Log_working_3-way'!D838="","",1/'True_Odds_Calculator_3-way'!N839+1/'True_Odds_Calculator_3-way'!O839+1/'True_Odds_Calculator_3-way'!#REF!-1)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IF('Log_working_3-way'!$D838="","",'True_Odds_Calculator_3-way'!#REF!/'True_Odds_Calculator_3-way'!C839-1)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IF('Log_working_3-way'!D839="","",1/'True_Odds_Calculator_3-way'!N840+1/'True_Odds_Calculator_3-way'!O840+1/'True_Odds_Calculator_3-way'!#REF!-1)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IF('Log_working_3-way'!$D839="","",'True_Odds_Calculator_3-way'!#REF!/'True_Odds_Calculator_3-way'!C840-1)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IF('Log_working_3-way'!D840="","",1/'True_Odds_Calculator_3-way'!N841+1/'True_Odds_Calculator_3-way'!O841+1/'True_Odds_Calculator_3-way'!#REF!-1)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IF('Log_working_3-way'!$D840="","",'True_Odds_Calculator_3-way'!#REF!/'True_Odds_Calculator_3-way'!C841-1)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IF('Log_working_3-way'!D841="","",1/'True_Odds_Calculator_3-way'!N842+1/'True_Odds_Calculator_3-way'!O842+1/'True_Odds_Calculator_3-way'!#REF!-1)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IF('Log_working_3-way'!$D841="","",'True_Odds_Calculator_3-way'!#REF!/'True_Odds_Calculator_3-way'!C842-1)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IF('Log_working_3-way'!D842="","",1/'True_Odds_Calculator_3-way'!N843+1/'True_Odds_Calculator_3-way'!O843+1/'True_Odds_Calculator_3-way'!#REF!-1)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IF('Log_working_3-way'!$D842="","",'True_Odds_Calculator_3-way'!#REF!/'True_Odds_Calculator_3-way'!C843-1)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IF('Log_working_3-way'!D843="","",1/'True_Odds_Calculator_3-way'!N844+1/'True_Odds_Calculator_3-way'!O844+1/'True_Odds_Calculator_3-way'!#REF!-1)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IF('Log_working_3-way'!$D843="","",'True_Odds_Calculator_3-way'!#REF!/'True_Odds_Calculator_3-way'!C844-1)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IF('Log_working_3-way'!D844="","",1/'True_Odds_Calculator_3-way'!N845+1/'True_Odds_Calculator_3-way'!O845+1/'True_Odds_Calculator_3-way'!#REF!-1)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IF('Log_working_3-way'!$D844="","",'True_Odds_Calculator_3-way'!#REF!/'True_Odds_Calculator_3-way'!C845-1)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IF('Log_working_3-way'!D845="","",1/'True_Odds_Calculator_3-way'!N846+1/'True_Odds_Calculator_3-way'!O846+1/'True_Odds_Calculator_3-way'!#REF!-1)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IF('Log_working_3-way'!$D845="","",'True_Odds_Calculator_3-way'!#REF!/'True_Odds_Calculator_3-way'!C846-1)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IF('Log_working_3-way'!D846="","",1/'True_Odds_Calculator_3-way'!N847+1/'True_Odds_Calculator_3-way'!O847+1/'True_Odds_Calculator_3-way'!#REF!-1)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IF('Log_working_3-way'!$D846="","",'True_Odds_Calculator_3-way'!#REF!/'True_Odds_Calculator_3-way'!C847-1)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IF('Log_working_3-way'!D847="","",1/'True_Odds_Calculator_3-way'!N848+1/'True_Odds_Calculator_3-way'!O848+1/'True_Odds_Calculator_3-way'!#REF!-1)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IF('Log_working_3-way'!$D847="","",'True_Odds_Calculator_3-way'!#REF!/'True_Odds_Calculator_3-way'!C848-1)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IF('Log_working_3-way'!D848="","",1/'True_Odds_Calculator_3-way'!N849+1/'True_Odds_Calculator_3-way'!O849+1/'True_Odds_Calculator_3-way'!#REF!-1)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IF('Log_working_3-way'!$D848="","",'True_Odds_Calculator_3-way'!#REF!/'True_Odds_Calculator_3-way'!C849-1)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IF('Log_working_3-way'!D849="","",1/'True_Odds_Calculator_3-way'!N850+1/'True_Odds_Calculator_3-way'!O850+1/'True_Odds_Calculator_3-way'!#REF!-1)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IF('Log_working_3-way'!$D849="","",'True_Odds_Calculator_3-way'!#REF!/'True_Odds_Calculator_3-way'!C850-1)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IF('Log_working_3-way'!D850="","",1/'True_Odds_Calculator_3-way'!N851+1/'True_Odds_Calculator_3-way'!O851+1/'True_Odds_Calculator_3-way'!#REF!-1)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IF('Log_working_3-way'!$D850="","",'True_Odds_Calculator_3-way'!#REF!/'True_Odds_Calculator_3-way'!C851-1)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IF('Log_working_3-way'!D851="","",1/'True_Odds_Calculator_3-way'!N852+1/'True_Odds_Calculator_3-way'!O852+1/'True_Odds_Calculator_3-way'!#REF!-1)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IF('Log_working_3-way'!$D851="","",'True_Odds_Calculator_3-way'!#REF!/'True_Odds_Calculator_3-way'!C852-1)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IF('Log_working_3-way'!D852="","",1/'True_Odds_Calculator_3-way'!N853+1/'True_Odds_Calculator_3-way'!O853+1/'True_Odds_Calculator_3-way'!#REF!-1)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IF('Log_working_3-way'!$D852="","",'True_Odds_Calculator_3-way'!#REF!/'True_Odds_Calculator_3-way'!C853-1)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IF('Log_working_3-way'!D853="","",1/'True_Odds_Calculator_3-way'!N854+1/'True_Odds_Calculator_3-way'!O854+1/'True_Odds_Calculator_3-way'!#REF!-1)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IF('Log_working_3-way'!$D853="","",'True_Odds_Calculator_3-way'!#REF!/'True_Odds_Calculator_3-way'!C854-1)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IF('Log_working_3-way'!D854="","",1/'True_Odds_Calculator_3-way'!N855+1/'True_Odds_Calculator_3-way'!O855+1/'True_Odds_Calculator_3-way'!#REF!-1)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IF('Log_working_3-way'!$D854="","",'True_Odds_Calculator_3-way'!#REF!/'True_Odds_Calculator_3-way'!C855-1)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IF('Log_working_3-way'!D855="","",1/'True_Odds_Calculator_3-way'!N856+1/'True_Odds_Calculator_3-way'!O856+1/'True_Odds_Calculator_3-way'!#REF!-1)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IF('Log_working_3-way'!$D855="","",'True_Odds_Calculator_3-way'!#REF!/'True_Odds_Calculator_3-way'!C856-1)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IF('Log_working_3-way'!D856="","",1/'True_Odds_Calculator_3-way'!N857+1/'True_Odds_Calculator_3-way'!O857+1/'True_Odds_Calculator_3-way'!#REF!-1)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IF('Log_working_3-way'!$D856="","",'True_Odds_Calculator_3-way'!#REF!/'True_Odds_Calculator_3-way'!C857-1)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IF('Log_working_3-way'!D857="","",1/'True_Odds_Calculator_3-way'!N858+1/'True_Odds_Calculator_3-way'!O858+1/'True_Odds_Calculator_3-way'!#REF!-1)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IF('Log_working_3-way'!$D857="","",'True_Odds_Calculator_3-way'!#REF!/'True_Odds_Calculator_3-way'!C858-1)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IF('Log_working_3-way'!D858="","",1/'True_Odds_Calculator_3-way'!N859+1/'True_Odds_Calculator_3-way'!O859+1/'True_Odds_Calculator_3-way'!#REF!-1)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IF('Log_working_3-way'!$D858="","",'True_Odds_Calculator_3-way'!#REF!/'True_Odds_Calculator_3-way'!C859-1)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IF('Log_working_3-way'!D859="","",1/'True_Odds_Calculator_3-way'!N860+1/'True_Odds_Calculator_3-way'!O860+1/'True_Odds_Calculator_3-way'!#REF!-1)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IF('Log_working_3-way'!$D859="","",'True_Odds_Calculator_3-way'!#REF!/'True_Odds_Calculator_3-way'!C860-1)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IF('Log_working_3-way'!D860="","",1/'True_Odds_Calculator_3-way'!N861+1/'True_Odds_Calculator_3-way'!O861+1/'True_Odds_Calculator_3-way'!#REF!-1)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IF('Log_working_3-way'!$D860="","",'True_Odds_Calculator_3-way'!#REF!/'True_Odds_Calculator_3-way'!C861-1)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IF('Log_working_3-way'!D861="","",1/'True_Odds_Calculator_3-way'!N862+1/'True_Odds_Calculator_3-way'!O862+1/'True_Odds_Calculator_3-way'!#REF!-1)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IF('Log_working_3-way'!$D861="","",'True_Odds_Calculator_3-way'!#REF!/'True_Odds_Calculator_3-way'!C862-1)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IF('Log_working_3-way'!D862="","",1/'True_Odds_Calculator_3-way'!N863+1/'True_Odds_Calculator_3-way'!O863+1/'True_Odds_Calculator_3-way'!#REF!-1)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IF('Log_working_3-way'!$D862="","",'True_Odds_Calculator_3-way'!#REF!/'True_Odds_Calculator_3-way'!C863-1)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IF('Log_working_3-way'!D863="","",1/'True_Odds_Calculator_3-way'!N864+1/'True_Odds_Calculator_3-way'!O864+1/'True_Odds_Calculator_3-way'!#REF!-1)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IF('Log_working_3-way'!$D863="","",'True_Odds_Calculator_3-way'!#REF!/'True_Odds_Calculator_3-way'!C864-1)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IF('Log_working_3-way'!D864="","",1/'True_Odds_Calculator_3-way'!N865+1/'True_Odds_Calculator_3-way'!O865+1/'True_Odds_Calculator_3-way'!#REF!-1)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IF('Log_working_3-way'!$D864="","",'True_Odds_Calculator_3-way'!#REF!/'True_Odds_Calculator_3-way'!C865-1)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IF('Log_working_3-way'!D865="","",1/'True_Odds_Calculator_3-way'!N866+1/'True_Odds_Calculator_3-way'!O866+1/'True_Odds_Calculator_3-way'!#REF!-1)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IF('Log_working_3-way'!$D865="","",'True_Odds_Calculator_3-way'!#REF!/'True_Odds_Calculator_3-way'!C866-1)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IF('Log_working_3-way'!D866="","",1/'True_Odds_Calculator_3-way'!N867+1/'True_Odds_Calculator_3-way'!O867+1/'True_Odds_Calculator_3-way'!#REF!-1)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IF('Log_working_3-way'!$D866="","",'True_Odds_Calculator_3-way'!#REF!/'True_Odds_Calculator_3-way'!C867-1)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IF('Log_working_3-way'!D867="","",1/'True_Odds_Calculator_3-way'!N868+1/'True_Odds_Calculator_3-way'!O868+1/'True_Odds_Calculator_3-way'!#REF!-1)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IF('Log_working_3-way'!$D867="","",'True_Odds_Calculator_3-way'!#REF!/'True_Odds_Calculator_3-way'!C868-1)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IF('Log_working_3-way'!D868="","",1/'True_Odds_Calculator_3-way'!N869+1/'True_Odds_Calculator_3-way'!O869+1/'True_Odds_Calculator_3-way'!#REF!-1)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IF('Log_working_3-way'!$D868="","",'True_Odds_Calculator_3-way'!#REF!/'True_Odds_Calculator_3-way'!C869-1)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IF('Log_working_3-way'!D869="","",1/'True_Odds_Calculator_3-way'!N870+1/'True_Odds_Calculator_3-way'!O870+1/'True_Odds_Calculator_3-way'!#REF!-1)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IF('Log_working_3-way'!$D869="","",'True_Odds_Calculator_3-way'!#REF!/'True_Odds_Calculator_3-way'!C870-1)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IF('Log_working_3-way'!D870="","",1/'True_Odds_Calculator_3-way'!N871+1/'True_Odds_Calculator_3-way'!O871+1/'True_Odds_Calculator_3-way'!#REF!-1)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IF('Log_working_3-way'!$D870="","",'True_Odds_Calculator_3-way'!#REF!/'True_Odds_Calculator_3-way'!C871-1)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IF('Log_working_3-way'!D871="","",1/'True_Odds_Calculator_3-way'!N872+1/'True_Odds_Calculator_3-way'!O872+1/'True_Odds_Calculator_3-way'!#REF!-1)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IF('Log_working_3-way'!$D871="","",'True_Odds_Calculator_3-way'!#REF!/'True_Odds_Calculator_3-way'!C872-1)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IF('Log_working_3-way'!D872="","",1/'True_Odds_Calculator_3-way'!N873+1/'True_Odds_Calculator_3-way'!O873+1/'True_Odds_Calculator_3-way'!#REF!-1)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IF('Log_working_3-way'!$D872="","",'True_Odds_Calculator_3-way'!#REF!/'True_Odds_Calculator_3-way'!C873-1)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IF('Log_working_3-way'!D873="","",1/'True_Odds_Calculator_3-way'!N874+1/'True_Odds_Calculator_3-way'!O874+1/'True_Odds_Calculator_3-way'!#REF!-1)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IF('Log_working_3-way'!$D873="","",'True_Odds_Calculator_3-way'!#REF!/'True_Odds_Calculator_3-way'!C874-1)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IF('Log_working_3-way'!D874="","",1/'True_Odds_Calculator_3-way'!N875+1/'True_Odds_Calculator_3-way'!O875+1/'True_Odds_Calculator_3-way'!#REF!-1)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IF('Log_working_3-way'!$D874="","",'True_Odds_Calculator_3-way'!#REF!/'True_Odds_Calculator_3-way'!C875-1)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IF('Log_working_3-way'!D875="","",1/'True_Odds_Calculator_3-way'!N876+1/'True_Odds_Calculator_3-way'!O876+1/'True_Odds_Calculator_3-way'!#REF!-1)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IF('Log_working_3-way'!$D875="","",'True_Odds_Calculator_3-way'!#REF!/'True_Odds_Calculator_3-way'!C876-1)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IF('Log_working_3-way'!D876="","",1/'True_Odds_Calculator_3-way'!N877+1/'True_Odds_Calculator_3-way'!O877+1/'True_Odds_Calculator_3-way'!#REF!-1)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IF('Log_working_3-way'!$D876="","",'True_Odds_Calculator_3-way'!#REF!/'True_Odds_Calculator_3-way'!C877-1)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IF('Log_working_3-way'!D877="","",1/'True_Odds_Calculator_3-way'!N878+1/'True_Odds_Calculator_3-way'!O878+1/'True_Odds_Calculator_3-way'!#REF!-1)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IF('Log_working_3-way'!$D877="","",'True_Odds_Calculator_3-way'!#REF!/'True_Odds_Calculator_3-way'!C878-1)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IF('Log_working_3-way'!D878="","",1/'True_Odds_Calculator_3-way'!N879+1/'True_Odds_Calculator_3-way'!O879+1/'True_Odds_Calculator_3-way'!#REF!-1)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IF('Log_working_3-way'!$D878="","",'True_Odds_Calculator_3-way'!#REF!/'True_Odds_Calculator_3-way'!C879-1)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IF('Log_working_3-way'!D879="","",1/'True_Odds_Calculator_3-way'!N880+1/'True_Odds_Calculator_3-way'!O880+1/'True_Odds_Calculator_3-way'!#REF!-1)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IF('Log_working_3-way'!$D879="","",'True_Odds_Calculator_3-way'!#REF!/'True_Odds_Calculator_3-way'!C880-1)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IF('Log_working_3-way'!D880="","",1/'True_Odds_Calculator_3-way'!N881+1/'True_Odds_Calculator_3-way'!O881+1/'True_Odds_Calculator_3-way'!#REF!-1)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IF('Log_working_3-way'!$D880="","",'True_Odds_Calculator_3-way'!#REF!/'True_Odds_Calculator_3-way'!C881-1)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IF('Log_working_3-way'!D881="","",1/'True_Odds_Calculator_3-way'!N882+1/'True_Odds_Calculator_3-way'!O882+1/'True_Odds_Calculator_3-way'!#REF!-1)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IF('Log_working_3-way'!$D881="","",'True_Odds_Calculator_3-way'!#REF!/'True_Odds_Calculator_3-way'!C882-1)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IF('Log_working_3-way'!D882="","",1/'True_Odds_Calculator_3-way'!N883+1/'True_Odds_Calculator_3-way'!O883+1/'True_Odds_Calculator_3-way'!#REF!-1)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IF('Log_working_3-way'!$D882="","",'True_Odds_Calculator_3-way'!#REF!/'True_Odds_Calculator_3-way'!C883-1)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IF('Log_working_3-way'!D883="","",1/'True_Odds_Calculator_3-way'!N884+1/'True_Odds_Calculator_3-way'!O884+1/'True_Odds_Calculator_3-way'!#REF!-1)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IF('Log_working_3-way'!$D883="","",'True_Odds_Calculator_3-way'!#REF!/'True_Odds_Calculator_3-way'!C884-1)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IF('Log_working_3-way'!D884="","",1/'True_Odds_Calculator_3-way'!N885+1/'True_Odds_Calculator_3-way'!O885+1/'True_Odds_Calculator_3-way'!#REF!-1)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IF('Log_working_3-way'!$D884="","",'True_Odds_Calculator_3-way'!#REF!/'True_Odds_Calculator_3-way'!C885-1)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IF('Log_working_3-way'!D885="","",1/'True_Odds_Calculator_3-way'!N886+1/'True_Odds_Calculator_3-way'!O886+1/'True_Odds_Calculator_3-way'!#REF!-1)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IF('Log_working_3-way'!$D885="","",'True_Odds_Calculator_3-way'!#REF!/'True_Odds_Calculator_3-way'!C886-1)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IF('Log_working_3-way'!D886="","",1/'True_Odds_Calculator_3-way'!N887+1/'True_Odds_Calculator_3-way'!O887+1/'True_Odds_Calculator_3-way'!#REF!-1)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IF('Log_working_3-way'!$D886="","",'True_Odds_Calculator_3-way'!#REF!/'True_Odds_Calculator_3-way'!C887-1)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IF('Log_working_3-way'!D887="","",1/'True_Odds_Calculator_3-way'!N888+1/'True_Odds_Calculator_3-way'!O888+1/'True_Odds_Calculator_3-way'!#REF!-1)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IF('Log_working_3-way'!$D887="","",'True_Odds_Calculator_3-way'!#REF!/'True_Odds_Calculator_3-way'!C888-1)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IF('Log_working_3-way'!D888="","",1/'True_Odds_Calculator_3-way'!N889+1/'True_Odds_Calculator_3-way'!O889+1/'True_Odds_Calculator_3-way'!#REF!-1)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IF('Log_working_3-way'!$D888="","",'True_Odds_Calculator_3-way'!#REF!/'True_Odds_Calculator_3-way'!C889-1)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IF('Log_working_3-way'!D889="","",1/'True_Odds_Calculator_3-way'!N890+1/'True_Odds_Calculator_3-way'!O890+1/'True_Odds_Calculator_3-way'!#REF!-1)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IF('Log_working_3-way'!$D889="","",'True_Odds_Calculator_3-way'!#REF!/'True_Odds_Calculator_3-way'!C890-1)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IF('Log_working_3-way'!D890="","",1/'True_Odds_Calculator_3-way'!N891+1/'True_Odds_Calculator_3-way'!O891+1/'True_Odds_Calculator_3-way'!#REF!-1)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IF('Log_working_3-way'!$D890="","",'True_Odds_Calculator_3-way'!#REF!/'True_Odds_Calculator_3-way'!C891-1)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IF('Log_working_3-way'!D891="","",1/'True_Odds_Calculator_3-way'!N892+1/'True_Odds_Calculator_3-way'!O892+1/'True_Odds_Calculator_3-way'!#REF!-1)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IF('Log_working_3-way'!$D891="","",'True_Odds_Calculator_3-way'!#REF!/'True_Odds_Calculator_3-way'!C892-1)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IF('Log_working_3-way'!D892="","",1/'True_Odds_Calculator_3-way'!N893+1/'True_Odds_Calculator_3-way'!O893+1/'True_Odds_Calculator_3-way'!#REF!-1)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IF('Log_working_3-way'!$D892="","",'True_Odds_Calculator_3-way'!#REF!/'True_Odds_Calculator_3-way'!C893-1)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IF('Log_working_3-way'!D893="","",1/'True_Odds_Calculator_3-way'!N894+1/'True_Odds_Calculator_3-way'!O894+1/'True_Odds_Calculator_3-way'!#REF!-1)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IF('Log_working_3-way'!$D893="","",'True_Odds_Calculator_3-way'!#REF!/'True_Odds_Calculator_3-way'!C894-1)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IF('Log_working_3-way'!D894="","",1/'True_Odds_Calculator_3-way'!N895+1/'True_Odds_Calculator_3-way'!O895+1/'True_Odds_Calculator_3-way'!#REF!-1)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IF('Log_working_3-way'!$D894="","",'True_Odds_Calculator_3-way'!#REF!/'True_Odds_Calculator_3-way'!C895-1)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IF('Log_working_3-way'!D895="","",1/'True_Odds_Calculator_3-way'!N896+1/'True_Odds_Calculator_3-way'!O896+1/'True_Odds_Calculator_3-way'!#REF!-1)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IF('Log_working_3-way'!$D895="","",'True_Odds_Calculator_3-way'!#REF!/'True_Odds_Calculator_3-way'!C896-1)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IF('Log_working_3-way'!D896="","",1/'True_Odds_Calculator_3-way'!N897+1/'True_Odds_Calculator_3-way'!O897+1/'True_Odds_Calculator_3-way'!#REF!-1)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IF('Log_working_3-way'!$D896="","",'True_Odds_Calculator_3-way'!#REF!/'True_Odds_Calculator_3-way'!C897-1)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IF('Log_working_3-way'!D897="","",1/'True_Odds_Calculator_3-way'!N898+1/'True_Odds_Calculator_3-way'!O898+1/'True_Odds_Calculator_3-way'!#REF!-1)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IF('Log_working_3-way'!$D897="","",'True_Odds_Calculator_3-way'!#REF!/'True_Odds_Calculator_3-way'!C898-1)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IF('Log_working_3-way'!D898="","",1/'True_Odds_Calculator_3-way'!N899+1/'True_Odds_Calculator_3-way'!O899+1/'True_Odds_Calculator_3-way'!#REF!-1)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IF('Log_working_3-way'!$D898="","",'True_Odds_Calculator_3-way'!#REF!/'True_Odds_Calculator_3-way'!C899-1)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IF('Log_working_3-way'!D899="","",1/'True_Odds_Calculator_3-way'!N900+1/'True_Odds_Calculator_3-way'!O900+1/'True_Odds_Calculator_3-way'!#REF!-1)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IF('Log_working_3-way'!$D899="","",'True_Odds_Calculator_3-way'!#REF!/'True_Odds_Calculator_3-way'!C900-1)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IF('Log_working_3-way'!D900="","",1/'True_Odds_Calculator_3-way'!N901+1/'True_Odds_Calculator_3-way'!O901+1/'True_Odds_Calculator_3-way'!#REF!-1)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IF('Log_working_3-way'!$D900="","",'True_Odds_Calculator_3-way'!#REF!/'True_Odds_Calculator_3-way'!C901-1)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IF('Log_working_3-way'!D901="","",1/'True_Odds_Calculator_3-way'!N902+1/'True_Odds_Calculator_3-way'!O902+1/'True_Odds_Calculator_3-way'!#REF!-1)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IF('Log_working_3-way'!$D901="","",'True_Odds_Calculator_3-way'!#REF!/'True_Odds_Calculator_3-way'!C902-1)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IF('Log_working_3-way'!D902="","",1/'True_Odds_Calculator_3-way'!N903+1/'True_Odds_Calculator_3-way'!O903+1/'True_Odds_Calculator_3-way'!#REF!-1)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IF('Log_working_3-way'!$D902="","",'True_Odds_Calculator_3-way'!#REF!/'True_Odds_Calculator_3-way'!C903-1)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IF('Log_working_3-way'!D903="","",1/'True_Odds_Calculator_3-way'!N904+1/'True_Odds_Calculator_3-way'!O904+1/'True_Odds_Calculator_3-way'!#REF!-1)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IF('Log_working_3-way'!$D903="","",'True_Odds_Calculator_3-way'!#REF!/'True_Odds_Calculator_3-way'!C904-1)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IF('Log_working_3-way'!D904="","",1/'True_Odds_Calculator_3-way'!N905+1/'True_Odds_Calculator_3-way'!O905+1/'True_Odds_Calculator_3-way'!#REF!-1)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IF('Log_working_3-way'!$D904="","",'True_Odds_Calculator_3-way'!#REF!/'True_Odds_Calculator_3-way'!C905-1)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IF('Log_working_3-way'!D905="","",1/'True_Odds_Calculator_3-way'!N906+1/'True_Odds_Calculator_3-way'!O906+1/'True_Odds_Calculator_3-way'!#REF!-1)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IF('Log_working_3-way'!$D905="","",'True_Odds_Calculator_3-way'!#REF!/'True_Odds_Calculator_3-way'!C906-1)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IF('Log_working_3-way'!D906="","",1/'True_Odds_Calculator_3-way'!N907+1/'True_Odds_Calculator_3-way'!O907+1/'True_Odds_Calculator_3-way'!#REF!-1)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IF('Log_working_3-way'!$D906="","",'True_Odds_Calculator_3-way'!#REF!/'True_Odds_Calculator_3-way'!C907-1)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IF('Log_working_3-way'!D907="","",1/'True_Odds_Calculator_3-way'!N908+1/'True_Odds_Calculator_3-way'!O908+1/'True_Odds_Calculator_3-way'!#REF!-1)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IF('Log_working_3-way'!$D907="","",'True_Odds_Calculator_3-way'!#REF!/'True_Odds_Calculator_3-way'!C908-1)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IF('Log_working_3-way'!D908="","",1/'True_Odds_Calculator_3-way'!N909+1/'True_Odds_Calculator_3-way'!O909+1/'True_Odds_Calculator_3-way'!#REF!-1)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IF('Log_working_3-way'!$D908="","",'True_Odds_Calculator_3-way'!#REF!/'True_Odds_Calculator_3-way'!C909-1)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IF('Log_working_3-way'!D909="","",1/'True_Odds_Calculator_3-way'!N910+1/'True_Odds_Calculator_3-way'!O910+1/'True_Odds_Calculator_3-way'!#REF!-1)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IF('Log_working_3-way'!$D909="","",'True_Odds_Calculator_3-way'!#REF!/'True_Odds_Calculator_3-way'!C910-1)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IF('Log_working_3-way'!D910="","",1/'True_Odds_Calculator_3-way'!N911+1/'True_Odds_Calculator_3-way'!O911+1/'True_Odds_Calculator_3-way'!#REF!-1)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IF('Log_working_3-way'!$D910="","",'True_Odds_Calculator_3-way'!#REF!/'True_Odds_Calculator_3-way'!C911-1)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IF('Log_working_3-way'!D911="","",1/'True_Odds_Calculator_3-way'!N912+1/'True_Odds_Calculator_3-way'!O912+1/'True_Odds_Calculator_3-way'!#REF!-1)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IF('Log_working_3-way'!$D911="","",'True_Odds_Calculator_3-way'!#REF!/'True_Odds_Calculator_3-way'!C912-1)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IF('Log_working_3-way'!D912="","",1/'True_Odds_Calculator_3-way'!N913+1/'True_Odds_Calculator_3-way'!O913+1/'True_Odds_Calculator_3-way'!#REF!-1)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IF('Log_working_3-way'!$D912="","",'True_Odds_Calculator_3-way'!#REF!/'True_Odds_Calculator_3-way'!C913-1)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IF('Log_working_3-way'!D913="","",1/'True_Odds_Calculator_3-way'!N914+1/'True_Odds_Calculator_3-way'!O914+1/'True_Odds_Calculator_3-way'!#REF!-1)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IF('Log_working_3-way'!$D913="","",'True_Odds_Calculator_3-way'!#REF!/'True_Odds_Calculator_3-way'!C914-1)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IF('Log_working_3-way'!D914="","",1/'True_Odds_Calculator_3-way'!N915+1/'True_Odds_Calculator_3-way'!O915+1/'True_Odds_Calculator_3-way'!#REF!-1)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IF('Log_working_3-way'!$D914="","",'True_Odds_Calculator_3-way'!#REF!/'True_Odds_Calculator_3-way'!C915-1)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IF('Log_working_3-way'!D915="","",1/'True_Odds_Calculator_3-way'!N916+1/'True_Odds_Calculator_3-way'!O916+1/'True_Odds_Calculator_3-way'!#REF!-1)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IF('Log_working_3-way'!$D915="","",'True_Odds_Calculator_3-way'!#REF!/'True_Odds_Calculator_3-way'!C916-1)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IF('Log_working_3-way'!D916="","",1/'True_Odds_Calculator_3-way'!N917+1/'True_Odds_Calculator_3-way'!O917+1/'True_Odds_Calculator_3-way'!#REF!-1)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IF('Log_working_3-way'!$D916="","",'True_Odds_Calculator_3-way'!#REF!/'True_Odds_Calculator_3-way'!C917-1)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IF('Log_working_3-way'!D917="","",1/'True_Odds_Calculator_3-way'!N918+1/'True_Odds_Calculator_3-way'!O918+1/'True_Odds_Calculator_3-way'!#REF!-1)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IF('Log_working_3-way'!$D917="","",'True_Odds_Calculator_3-way'!#REF!/'True_Odds_Calculator_3-way'!C918-1)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IF('Log_working_3-way'!D918="","",1/'True_Odds_Calculator_3-way'!N919+1/'True_Odds_Calculator_3-way'!O919+1/'True_Odds_Calculator_3-way'!#REF!-1)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IF('Log_working_3-way'!$D918="","",'True_Odds_Calculator_3-way'!#REF!/'True_Odds_Calculator_3-way'!C919-1)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IF('Log_working_3-way'!D919="","",1/'True_Odds_Calculator_3-way'!N920+1/'True_Odds_Calculator_3-way'!O920+1/'True_Odds_Calculator_3-way'!#REF!-1)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IF('Log_working_3-way'!$D919="","",'True_Odds_Calculator_3-way'!#REF!/'True_Odds_Calculator_3-way'!C920-1)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IF('Log_working_3-way'!D920="","",1/'True_Odds_Calculator_3-way'!N921+1/'True_Odds_Calculator_3-way'!O921+1/'True_Odds_Calculator_3-way'!#REF!-1)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IF('Log_working_3-way'!$D920="","",'True_Odds_Calculator_3-way'!#REF!/'True_Odds_Calculator_3-way'!C921-1)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IF('Log_working_3-way'!D921="","",1/'True_Odds_Calculator_3-way'!N922+1/'True_Odds_Calculator_3-way'!O922+1/'True_Odds_Calculator_3-way'!#REF!-1)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IF('Log_working_3-way'!$D921="","",'True_Odds_Calculator_3-way'!#REF!/'True_Odds_Calculator_3-way'!C922-1)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IF('Log_working_3-way'!D922="","",1/'True_Odds_Calculator_3-way'!N923+1/'True_Odds_Calculator_3-way'!O923+1/'True_Odds_Calculator_3-way'!#REF!-1)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IF('Log_working_3-way'!$D922="","",'True_Odds_Calculator_3-way'!#REF!/'True_Odds_Calculator_3-way'!C923-1)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IF('Log_working_3-way'!D923="","",1/'True_Odds_Calculator_3-way'!N924+1/'True_Odds_Calculator_3-way'!O924+1/'True_Odds_Calculator_3-way'!#REF!-1)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IF('Log_working_3-way'!$D923="","",'True_Odds_Calculator_3-way'!#REF!/'True_Odds_Calculator_3-way'!C924-1)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IF('Log_working_3-way'!D924="","",1/'True_Odds_Calculator_3-way'!N925+1/'True_Odds_Calculator_3-way'!O925+1/'True_Odds_Calculator_3-way'!#REF!-1)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IF('Log_working_3-way'!$D924="","",'True_Odds_Calculator_3-way'!#REF!/'True_Odds_Calculator_3-way'!C925-1)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IF('Log_working_3-way'!D925="","",1/'True_Odds_Calculator_3-way'!N926+1/'True_Odds_Calculator_3-way'!O926+1/'True_Odds_Calculator_3-way'!#REF!-1)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IF('Log_working_3-way'!$D925="","",'True_Odds_Calculator_3-way'!#REF!/'True_Odds_Calculator_3-way'!C926-1)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IF('Log_working_3-way'!D926="","",1/'True_Odds_Calculator_3-way'!N927+1/'True_Odds_Calculator_3-way'!O927+1/'True_Odds_Calculator_3-way'!#REF!-1)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IF('Log_working_3-way'!$D926="","",'True_Odds_Calculator_3-way'!#REF!/'True_Odds_Calculator_3-way'!C927-1)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IF('Log_working_3-way'!D927="","",1/'True_Odds_Calculator_3-way'!N928+1/'True_Odds_Calculator_3-way'!O928+1/'True_Odds_Calculator_3-way'!#REF!-1)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IF('Log_working_3-way'!$D927="","",'True_Odds_Calculator_3-way'!#REF!/'True_Odds_Calculator_3-way'!C928-1)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IF('Log_working_3-way'!D928="","",1/'True_Odds_Calculator_3-way'!N929+1/'True_Odds_Calculator_3-way'!O929+1/'True_Odds_Calculator_3-way'!#REF!-1)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IF('Log_working_3-way'!$D928="","",'True_Odds_Calculator_3-way'!#REF!/'True_Odds_Calculator_3-way'!C929-1)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IF('Log_working_3-way'!D929="","",1/'True_Odds_Calculator_3-way'!N930+1/'True_Odds_Calculator_3-way'!O930+1/'True_Odds_Calculator_3-way'!#REF!-1)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IF('Log_working_3-way'!$D929="","",'True_Odds_Calculator_3-way'!#REF!/'True_Odds_Calculator_3-way'!C930-1)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IF('Log_working_3-way'!D930="","",1/'True_Odds_Calculator_3-way'!N931+1/'True_Odds_Calculator_3-way'!O931+1/'True_Odds_Calculator_3-way'!#REF!-1)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IF('Log_working_3-way'!$D930="","",'True_Odds_Calculator_3-way'!#REF!/'True_Odds_Calculator_3-way'!C931-1)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IF('Log_working_3-way'!D931="","",1/'True_Odds_Calculator_3-way'!N932+1/'True_Odds_Calculator_3-way'!O932+1/'True_Odds_Calculator_3-way'!#REF!-1)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IF('Log_working_3-way'!$D931="","",'True_Odds_Calculator_3-way'!#REF!/'True_Odds_Calculator_3-way'!C932-1)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IF('Log_working_3-way'!D932="","",1/'True_Odds_Calculator_3-way'!N933+1/'True_Odds_Calculator_3-way'!O933+1/'True_Odds_Calculator_3-way'!#REF!-1)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IF('Log_working_3-way'!$D932="","",'True_Odds_Calculator_3-way'!#REF!/'True_Odds_Calculator_3-way'!C933-1)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IF('Log_working_3-way'!D933="","",1/'True_Odds_Calculator_3-way'!N934+1/'True_Odds_Calculator_3-way'!O934+1/'True_Odds_Calculator_3-way'!#REF!-1)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IF('Log_working_3-way'!$D933="","",'True_Odds_Calculator_3-way'!#REF!/'True_Odds_Calculator_3-way'!C934-1)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IF('Log_working_3-way'!D934="","",1/'True_Odds_Calculator_3-way'!N935+1/'True_Odds_Calculator_3-way'!O935+1/'True_Odds_Calculator_3-way'!#REF!-1)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IF('Log_working_3-way'!$D934="","",'True_Odds_Calculator_3-way'!#REF!/'True_Odds_Calculator_3-way'!C935-1)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IF('Log_working_3-way'!D935="","",1/'True_Odds_Calculator_3-way'!N936+1/'True_Odds_Calculator_3-way'!O936+1/'True_Odds_Calculator_3-way'!#REF!-1)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IF('Log_working_3-way'!$D935="","",'True_Odds_Calculator_3-way'!#REF!/'True_Odds_Calculator_3-way'!C936-1)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IF('Log_working_3-way'!D936="","",1/'True_Odds_Calculator_3-way'!N937+1/'True_Odds_Calculator_3-way'!O937+1/'True_Odds_Calculator_3-way'!#REF!-1)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IF('Log_working_3-way'!$D936="","",'True_Odds_Calculator_3-way'!#REF!/'True_Odds_Calculator_3-way'!C937-1)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IF('Log_working_3-way'!D937="","",1/'True_Odds_Calculator_3-way'!N938+1/'True_Odds_Calculator_3-way'!O938+1/'True_Odds_Calculator_3-way'!#REF!-1)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IF('Log_working_3-way'!$D937="","",'True_Odds_Calculator_3-way'!#REF!/'True_Odds_Calculator_3-way'!C938-1)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IF('Log_working_3-way'!D938="","",1/'True_Odds_Calculator_3-way'!N939+1/'True_Odds_Calculator_3-way'!O939+1/'True_Odds_Calculator_3-way'!#REF!-1)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IF('Log_working_3-way'!$D938="","",'True_Odds_Calculator_3-way'!#REF!/'True_Odds_Calculator_3-way'!C939-1)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IF('Log_working_3-way'!D939="","",1/'True_Odds_Calculator_3-way'!N940+1/'True_Odds_Calculator_3-way'!O940+1/'True_Odds_Calculator_3-way'!#REF!-1)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IF('Log_working_3-way'!$D939="","",'True_Odds_Calculator_3-way'!#REF!/'True_Odds_Calculator_3-way'!C940-1)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IF('Log_working_3-way'!D940="","",1/'True_Odds_Calculator_3-way'!N941+1/'True_Odds_Calculator_3-way'!O941+1/'True_Odds_Calculator_3-way'!#REF!-1)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IF('Log_working_3-way'!$D940="","",'True_Odds_Calculator_3-way'!#REF!/'True_Odds_Calculator_3-way'!C941-1)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IF('Log_working_3-way'!D941="","",1/'True_Odds_Calculator_3-way'!N942+1/'True_Odds_Calculator_3-way'!O942+1/'True_Odds_Calculator_3-way'!#REF!-1)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IF('Log_working_3-way'!$D941="","",'True_Odds_Calculator_3-way'!#REF!/'True_Odds_Calculator_3-way'!C942-1)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IF('Log_working_3-way'!D942="","",1/'True_Odds_Calculator_3-way'!N943+1/'True_Odds_Calculator_3-way'!O943+1/'True_Odds_Calculator_3-way'!#REF!-1)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IF('Log_working_3-way'!$D942="","",'True_Odds_Calculator_3-way'!#REF!/'True_Odds_Calculator_3-way'!C943-1)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IF('Log_working_3-way'!D943="","",1/'True_Odds_Calculator_3-way'!N944+1/'True_Odds_Calculator_3-way'!O944+1/'True_Odds_Calculator_3-way'!#REF!-1)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IF('Log_working_3-way'!$D943="","",'True_Odds_Calculator_3-way'!#REF!/'True_Odds_Calculator_3-way'!C944-1)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IF('Log_working_3-way'!D944="","",1/'True_Odds_Calculator_3-way'!N945+1/'True_Odds_Calculator_3-way'!O945+1/'True_Odds_Calculator_3-way'!#REF!-1)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IF('Log_working_3-way'!$D944="","",'True_Odds_Calculator_3-way'!#REF!/'True_Odds_Calculator_3-way'!C945-1)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IF('Log_working_3-way'!D945="","",1/'True_Odds_Calculator_3-way'!N946+1/'True_Odds_Calculator_3-way'!O946+1/'True_Odds_Calculator_3-way'!#REF!-1)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IF('Log_working_3-way'!$D945="","",'True_Odds_Calculator_3-way'!#REF!/'True_Odds_Calculator_3-way'!C946-1)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IF('Log_working_3-way'!D946="","",1/'True_Odds_Calculator_3-way'!N947+1/'True_Odds_Calculator_3-way'!O947+1/'True_Odds_Calculator_3-way'!#REF!-1)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IF('Log_working_3-way'!$D946="","",'True_Odds_Calculator_3-way'!#REF!/'True_Odds_Calculator_3-way'!C947-1)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IF('Log_working_3-way'!D947="","",1/'True_Odds_Calculator_3-way'!N948+1/'True_Odds_Calculator_3-way'!O948+1/'True_Odds_Calculator_3-way'!#REF!-1)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IF('Log_working_3-way'!$D947="","",'True_Odds_Calculator_3-way'!#REF!/'True_Odds_Calculator_3-way'!C948-1)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IF('Log_working_3-way'!D948="","",1/'True_Odds_Calculator_3-way'!N949+1/'True_Odds_Calculator_3-way'!O949+1/'True_Odds_Calculator_3-way'!#REF!-1)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IF('Log_working_3-way'!$D948="","",'True_Odds_Calculator_3-way'!#REF!/'True_Odds_Calculator_3-way'!C949-1)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IF('Log_working_3-way'!D949="","",1/'True_Odds_Calculator_3-way'!N950+1/'True_Odds_Calculator_3-way'!O950+1/'True_Odds_Calculator_3-way'!#REF!-1)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IF('Log_working_3-way'!$D949="","",'True_Odds_Calculator_3-way'!#REF!/'True_Odds_Calculator_3-way'!C950-1)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IF('Log_working_3-way'!D950="","",1/'True_Odds_Calculator_3-way'!N951+1/'True_Odds_Calculator_3-way'!O951+1/'True_Odds_Calculator_3-way'!#REF!-1)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IF('Log_working_3-way'!$D950="","",'True_Odds_Calculator_3-way'!#REF!/'True_Odds_Calculator_3-way'!C951-1)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IF('Log_working_3-way'!D951="","",1/'True_Odds_Calculator_3-way'!N952+1/'True_Odds_Calculator_3-way'!O952+1/'True_Odds_Calculator_3-way'!#REF!-1)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IF('Log_working_3-way'!$D951="","",'True_Odds_Calculator_3-way'!#REF!/'True_Odds_Calculator_3-way'!C952-1)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IF('Log_working_3-way'!D952="","",1/'True_Odds_Calculator_3-way'!N953+1/'True_Odds_Calculator_3-way'!O953+1/'True_Odds_Calculator_3-way'!#REF!-1)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IF('Log_working_3-way'!$D952="","",'True_Odds_Calculator_3-way'!#REF!/'True_Odds_Calculator_3-way'!C953-1)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IF('Log_working_3-way'!D953="","",1/'True_Odds_Calculator_3-way'!N954+1/'True_Odds_Calculator_3-way'!O954+1/'True_Odds_Calculator_3-way'!#REF!-1)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IF('Log_working_3-way'!$D953="","",'True_Odds_Calculator_3-way'!#REF!/'True_Odds_Calculator_3-way'!C954-1)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IF('Log_working_3-way'!D954="","",1/'True_Odds_Calculator_3-way'!N955+1/'True_Odds_Calculator_3-way'!O955+1/'True_Odds_Calculator_3-way'!#REF!-1)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IF('Log_working_3-way'!$D954="","",'True_Odds_Calculator_3-way'!#REF!/'True_Odds_Calculator_3-way'!C955-1)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IF('Log_working_3-way'!D955="","",1/'True_Odds_Calculator_3-way'!N956+1/'True_Odds_Calculator_3-way'!O956+1/'True_Odds_Calculator_3-way'!#REF!-1)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IF('Log_working_3-way'!$D955="","",'True_Odds_Calculator_3-way'!#REF!/'True_Odds_Calculator_3-way'!C956-1)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IF('Log_working_3-way'!D956="","",1/'True_Odds_Calculator_3-way'!N957+1/'True_Odds_Calculator_3-way'!O957+1/'True_Odds_Calculator_3-way'!#REF!-1)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IF('Log_working_3-way'!$D956="","",'True_Odds_Calculator_3-way'!#REF!/'True_Odds_Calculator_3-way'!C957-1)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IF('Log_working_3-way'!D957="","",1/'True_Odds_Calculator_3-way'!N958+1/'True_Odds_Calculator_3-way'!O958+1/'True_Odds_Calculator_3-way'!#REF!-1)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IF('Log_working_3-way'!$D957="","",'True_Odds_Calculator_3-way'!#REF!/'True_Odds_Calculator_3-way'!C958-1)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IF('Log_working_3-way'!D958="","",1/'True_Odds_Calculator_3-way'!N959+1/'True_Odds_Calculator_3-way'!O959+1/'True_Odds_Calculator_3-way'!#REF!-1)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IF('Log_working_3-way'!$D958="","",'True_Odds_Calculator_3-way'!#REF!/'True_Odds_Calculator_3-way'!C959-1)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IF('Log_working_3-way'!D959="","",1/'True_Odds_Calculator_3-way'!N960+1/'True_Odds_Calculator_3-way'!O960+1/'True_Odds_Calculator_3-way'!#REF!-1)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IF('Log_working_3-way'!$D959="","",'True_Odds_Calculator_3-way'!#REF!/'True_Odds_Calculator_3-way'!C960-1)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IF('Log_working_3-way'!D960="","",1/'True_Odds_Calculator_3-way'!N961+1/'True_Odds_Calculator_3-way'!O961+1/'True_Odds_Calculator_3-way'!#REF!-1)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IF('Log_working_3-way'!$D960="","",'True_Odds_Calculator_3-way'!#REF!/'True_Odds_Calculator_3-way'!C961-1)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IF('Log_working_3-way'!D961="","",1/'True_Odds_Calculator_3-way'!N962+1/'True_Odds_Calculator_3-way'!O962+1/'True_Odds_Calculator_3-way'!#REF!-1)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IF('Log_working_3-way'!$D961="","",'True_Odds_Calculator_3-way'!#REF!/'True_Odds_Calculator_3-way'!C962-1)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IF('Log_working_3-way'!D962="","",1/'True_Odds_Calculator_3-way'!N963+1/'True_Odds_Calculator_3-way'!O963+1/'True_Odds_Calculator_3-way'!#REF!-1)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IF('Log_working_3-way'!$D962="","",'True_Odds_Calculator_3-way'!#REF!/'True_Odds_Calculator_3-way'!C963-1)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IF('Log_working_3-way'!D963="","",1/'True_Odds_Calculator_3-way'!N964+1/'True_Odds_Calculator_3-way'!O964+1/'True_Odds_Calculator_3-way'!#REF!-1)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IF('Log_working_3-way'!$D963="","",'True_Odds_Calculator_3-way'!#REF!/'True_Odds_Calculator_3-way'!C964-1)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IF('Log_working_3-way'!D964="","",1/'True_Odds_Calculator_3-way'!N965+1/'True_Odds_Calculator_3-way'!O965+1/'True_Odds_Calculator_3-way'!#REF!-1)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IF('Log_working_3-way'!$D964="","",'True_Odds_Calculator_3-way'!#REF!/'True_Odds_Calculator_3-way'!C965-1)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IF('Log_working_3-way'!D965="","",1/'True_Odds_Calculator_3-way'!N966+1/'True_Odds_Calculator_3-way'!O966+1/'True_Odds_Calculator_3-way'!#REF!-1)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IF('Log_working_3-way'!$D965="","",'True_Odds_Calculator_3-way'!#REF!/'True_Odds_Calculator_3-way'!C966-1)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IF('Log_working_3-way'!D966="","",1/'True_Odds_Calculator_3-way'!N967+1/'True_Odds_Calculator_3-way'!O967+1/'True_Odds_Calculator_3-way'!#REF!-1)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IF('Log_working_3-way'!$D966="","",'True_Odds_Calculator_3-way'!#REF!/'True_Odds_Calculator_3-way'!C967-1)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IF('Log_working_3-way'!D967="","",1/'True_Odds_Calculator_3-way'!N968+1/'True_Odds_Calculator_3-way'!O968+1/'True_Odds_Calculator_3-way'!#REF!-1)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IF('Log_working_3-way'!$D967="","",'True_Odds_Calculator_3-way'!#REF!/'True_Odds_Calculator_3-way'!C968-1)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IF('Log_working_3-way'!D968="","",1/'True_Odds_Calculator_3-way'!N969+1/'True_Odds_Calculator_3-way'!O969+1/'True_Odds_Calculator_3-way'!#REF!-1)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IF('Log_working_3-way'!$D968="","",'True_Odds_Calculator_3-way'!#REF!/'True_Odds_Calculator_3-way'!C969-1)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IF('Log_working_3-way'!D969="","",1/'True_Odds_Calculator_3-way'!N970+1/'True_Odds_Calculator_3-way'!O970+1/'True_Odds_Calculator_3-way'!#REF!-1)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IF('Log_working_3-way'!$D969="","",'True_Odds_Calculator_3-way'!#REF!/'True_Odds_Calculator_3-way'!C970-1)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IF('Log_working_3-way'!D970="","",1/'True_Odds_Calculator_3-way'!N971+1/'True_Odds_Calculator_3-way'!O971+1/'True_Odds_Calculator_3-way'!#REF!-1)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IF('Log_working_3-way'!$D970="","",'True_Odds_Calculator_3-way'!#REF!/'True_Odds_Calculator_3-way'!C971-1)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IF('Log_working_3-way'!D971="","",1/'True_Odds_Calculator_3-way'!N972+1/'True_Odds_Calculator_3-way'!O972+1/'True_Odds_Calculator_3-way'!#REF!-1)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IF('Log_working_3-way'!$D971="","",'True_Odds_Calculator_3-way'!#REF!/'True_Odds_Calculator_3-way'!C972-1)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IF('Log_working_3-way'!D972="","",1/'True_Odds_Calculator_3-way'!N973+1/'True_Odds_Calculator_3-way'!O973+1/'True_Odds_Calculator_3-way'!#REF!-1)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IF('Log_working_3-way'!$D972="","",'True_Odds_Calculator_3-way'!#REF!/'True_Odds_Calculator_3-way'!C973-1)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IF('Log_working_3-way'!D973="","",1/'True_Odds_Calculator_3-way'!N974+1/'True_Odds_Calculator_3-way'!O974+1/'True_Odds_Calculator_3-way'!#REF!-1)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IF('Log_working_3-way'!$D973="","",'True_Odds_Calculator_3-way'!#REF!/'True_Odds_Calculator_3-way'!C974-1)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IF('Log_working_3-way'!D974="","",1/'True_Odds_Calculator_3-way'!N975+1/'True_Odds_Calculator_3-way'!O975+1/'True_Odds_Calculator_3-way'!#REF!-1)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IF('Log_working_3-way'!$D974="","",'True_Odds_Calculator_3-way'!#REF!/'True_Odds_Calculator_3-way'!C975-1)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IF('Log_working_3-way'!D975="","",1/'True_Odds_Calculator_3-way'!N976+1/'True_Odds_Calculator_3-way'!O976+1/'True_Odds_Calculator_3-way'!#REF!-1)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IF('Log_working_3-way'!$D975="","",'True_Odds_Calculator_3-way'!#REF!/'True_Odds_Calculator_3-way'!C976-1)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IF('Log_working_3-way'!D976="","",1/'True_Odds_Calculator_3-way'!N977+1/'True_Odds_Calculator_3-way'!O977+1/'True_Odds_Calculator_3-way'!#REF!-1)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IF('Log_working_3-way'!$D976="","",'True_Odds_Calculator_3-way'!#REF!/'True_Odds_Calculator_3-way'!C977-1)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IF('Log_working_3-way'!D977="","",1/'True_Odds_Calculator_3-way'!N978+1/'True_Odds_Calculator_3-way'!O978+1/'True_Odds_Calculator_3-way'!#REF!-1)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IF('Log_working_3-way'!$D977="","",'True_Odds_Calculator_3-way'!#REF!/'True_Odds_Calculator_3-way'!C978-1)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IF('Log_working_3-way'!D978="","",1/'True_Odds_Calculator_3-way'!N979+1/'True_Odds_Calculator_3-way'!O979+1/'True_Odds_Calculator_3-way'!#REF!-1)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IF('Log_working_3-way'!$D978="","",'True_Odds_Calculator_3-way'!#REF!/'True_Odds_Calculator_3-way'!C979-1)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IF('Log_working_3-way'!D979="","",1/'True_Odds_Calculator_3-way'!N980+1/'True_Odds_Calculator_3-way'!O980+1/'True_Odds_Calculator_3-way'!#REF!-1)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IF('Log_working_3-way'!$D979="","",'True_Odds_Calculator_3-way'!#REF!/'True_Odds_Calculator_3-way'!C980-1)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IF('Log_working_3-way'!D980="","",1/'True_Odds_Calculator_3-way'!N981+1/'True_Odds_Calculator_3-way'!O981+1/'True_Odds_Calculator_3-way'!#REF!-1)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IF('Log_working_3-way'!$D980="","",'True_Odds_Calculator_3-way'!#REF!/'True_Odds_Calculator_3-way'!C981-1)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IF('Log_working_3-way'!D981="","",1/'True_Odds_Calculator_3-way'!N982+1/'True_Odds_Calculator_3-way'!O982+1/'True_Odds_Calculator_3-way'!#REF!-1)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IF('Log_working_3-way'!$D981="","",'True_Odds_Calculator_3-way'!#REF!/'True_Odds_Calculator_3-way'!C982-1)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IF('Log_working_3-way'!D982="","",1/'True_Odds_Calculator_3-way'!N983+1/'True_Odds_Calculator_3-way'!O983+1/'True_Odds_Calculator_3-way'!#REF!-1)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IF('Log_working_3-way'!$D982="","",'True_Odds_Calculator_3-way'!#REF!/'True_Odds_Calculator_3-way'!C983-1)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IF('Log_working_3-way'!D983="","",1/'True_Odds_Calculator_3-way'!N984+1/'True_Odds_Calculator_3-way'!O984+1/'True_Odds_Calculator_3-way'!#REF!-1)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IF('Log_working_3-way'!$D983="","",'True_Odds_Calculator_3-way'!#REF!/'True_Odds_Calculator_3-way'!C984-1)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IF('Log_working_3-way'!D984="","",1/'True_Odds_Calculator_3-way'!N985+1/'True_Odds_Calculator_3-way'!O985+1/'True_Odds_Calculator_3-way'!#REF!-1)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IF('Log_working_3-way'!$D984="","",'True_Odds_Calculator_3-way'!#REF!/'True_Odds_Calculator_3-way'!C985-1)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IF('Log_working_3-way'!D985="","",1/'True_Odds_Calculator_3-way'!N986+1/'True_Odds_Calculator_3-way'!O986+1/'True_Odds_Calculator_3-way'!#REF!-1)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IF('Log_working_3-way'!$D985="","",'True_Odds_Calculator_3-way'!#REF!/'True_Odds_Calculator_3-way'!C986-1)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IF('Log_working_3-way'!D986="","",1/'True_Odds_Calculator_3-way'!N987+1/'True_Odds_Calculator_3-way'!O987+1/'True_Odds_Calculator_3-way'!#REF!-1)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IF('Log_working_3-way'!$D986="","",'True_Odds_Calculator_3-way'!#REF!/'True_Odds_Calculator_3-way'!C987-1)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IF('Log_working_3-way'!D987="","",1/'True_Odds_Calculator_3-way'!N988+1/'True_Odds_Calculator_3-way'!O988+1/'True_Odds_Calculator_3-way'!#REF!-1)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IF('Log_working_3-way'!$D987="","",'True_Odds_Calculator_3-way'!#REF!/'True_Odds_Calculator_3-way'!C988-1)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IF('Log_working_3-way'!D988="","",1/'True_Odds_Calculator_3-way'!N989+1/'True_Odds_Calculator_3-way'!O989+1/'True_Odds_Calculator_3-way'!#REF!-1)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IF('Log_working_3-way'!$D988="","",'True_Odds_Calculator_3-way'!#REF!/'True_Odds_Calculator_3-way'!C989-1)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IF('Log_working_3-way'!D989="","",1/'True_Odds_Calculator_3-way'!N990+1/'True_Odds_Calculator_3-way'!O990+1/'True_Odds_Calculator_3-way'!#REF!-1)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IF('Log_working_3-way'!$D989="","",'True_Odds_Calculator_3-way'!#REF!/'True_Odds_Calculator_3-way'!C990-1)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IF('Log_working_3-way'!D990="","",1/'True_Odds_Calculator_3-way'!N991+1/'True_Odds_Calculator_3-way'!O991+1/'True_Odds_Calculator_3-way'!#REF!-1)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IF('Log_working_3-way'!$D990="","",'True_Odds_Calculator_3-way'!#REF!/'True_Odds_Calculator_3-way'!C991-1)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IF('Log_working_3-way'!D991="","",1/'True_Odds_Calculator_3-way'!N992+1/'True_Odds_Calculator_3-way'!O992+1/'True_Odds_Calculator_3-way'!#REF!-1)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IF('Log_working_3-way'!$D991="","",'True_Odds_Calculator_3-way'!#REF!/'True_Odds_Calculator_3-way'!C992-1)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IF('Log_working_3-way'!D992="","",1/'True_Odds_Calculator_3-way'!N993+1/'True_Odds_Calculator_3-way'!O993+1/'True_Odds_Calculator_3-way'!#REF!-1)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IF('Log_working_3-way'!$D992="","",'True_Odds_Calculator_3-way'!#REF!/'True_Odds_Calculator_3-way'!C993-1)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IF('Log_working_3-way'!D993="","",1/'True_Odds_Calculator_3-way'!N994+1/'True_Odds_Calculator_3-way'!O994+1/'True_Odds_Calculator_3-way'!#REF!-1)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IF('Log_working_3-way'!$D993="","",'True_Odds_Calculator_3-way'!#REF!/'True_Odds_Calculator_3-way'!C994-1)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IF('Log_working_3-way'!D994="","",1/'True_Odds_Calculator_3-way'!N995+1/'True_Odds_Calculator_3-way'!O995+1/'True_Odds_Calculator_3-way'!#REF!-1)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IF('Log_working_3-way'!$D994="","",'True_Odds_Calculator_3-way'!#REF!/'True_Odds_Calculator_3-way'!C995-1)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IF('Log_working_3-way'!D995="","",1/'True_Odds_Calculator_3-way'!N996+1/'True_Odds_Calculator_3-way'!O996+1/'True_Odds_Calculator_3-way'!#REF!-1)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IF('Log_working_3-way'!$D995="","",'True_Odds_Calculator_3-way'!#REF!/'True_Odds_Calculator_3-way'!C996-1)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IF('Log_working_3-way'!D996="","",1/'True_Odds_Calculator_3-way'!N997+1/'True_Odds_Calculator_3-way'!O997+1/'True_Odds_Calculator_3-way'!#REF!-1)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IF('Log_working_3-way'!$D996="","",'True_Odds_Calculator_3-way'!#REF!/'True_Odds_Calculator_3-way'!C997-1)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IF('Log_working_3-way'!D997="","",1/'True_Odds_Calculator_3-way'!N998+1/'True_Odds_Calculator_3-way'!O998+1/'True_Odds_Calculator_3-way'!#REF!-1)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IF('Log_working_3-way'!$D997="","",'True_Odds_Calculator_3-way'!#REF!/'True_Odds_Calculator_3-way'!C998-1)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IF('Log_working_3-way'!D998="","",1/'True_Odds_Calculator_3-way'!N999+1/'True_Odds_Calculator_3-way'!O999+1/'True_Odds_Calculator_3-way'!#REF!-1)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IF('Log_working_3-way'!$D998="","",'True_Odds_Calculator_3-way'!#REF!/'True_Odds_Calculator_3-way'!C999-1)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IF('Log_working_3-way'!D999="","",1/'True_Odds_Calculator_3-way'!N1000+1/'True_Odds_Calculator_3-way'!O1000+1/'True_Odds_Calculator_3-way'!#REF!-1)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IF('Log_working_3-way'!$D999="","",'True_Odds_Calculator_3-way'!#REF!/'True_Odds_Calculator_3-way'!C1000-1)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IF('Log_working_3-way'!D1000="","",1/'True_Odds_Calculator_3-way'!N1001+1/'True_Odds_Calculator_3-way'!O1001+1/'True_Odds_Calculator_3-way'!#REF!-1)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IF('Log_working_3-way'!$D1000="","",'True_Odds_Calculator_3-way'!#REF!/'True_Odds_Calculator_3-way'!C1001-1)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IF('Log_working_3-way'!D1001="","",1/'True_Odds_Calculator_3-way'!N1002+1/'True_Odds_Calculator_3-way'!O1002+1/'True_Odds_Calculator_3-way'!#REF!-1)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IF('Log_working_3-way'!$D1001="","",'True_Odds_Calculator_3-way'!#REF!/'True_Odds_Calculator_3-way'!C1002-1)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2.91</v>
      </c>
      <c r="B185" s="4">
        <f>IF('True_Odds_Calculator_3-way'!B186="","",'True_Odds_Calculator_3-way'!B186)</f>
        <v>3.88</v>
      </c>
      <c r="C185" s="4">
        <f>IF('True_Odds_Calculator_3-way'!C186="","",'True_Odds_Calculator_3-way'!C186)</f>
        <v>2.3199999999999998</v>
      </c>
      <c r="D185" s="9">
        <f t="shared" si="39"/>
        <v>0.33260632146967944</v>
      </c>
      <c r="E185" s="9">
        <f t="shared" si="40"/>
        <v>0.24841051937455752</v>
      </c>
      <c r="F185" s="9">
        <f t="shared" si="41"/>
        <v>0.41898315915576295</v>
      </c>
      <c r="G185" s="9">
        <f t="shared" si="42"/>
        <v>1.0505536171281027</v>
      </c>
      <c r="H185" s="9">
        <f t="shared" si="43"/>
        <v>3.0065574087146762</v>
      </c>
      <c r="I185" s="9">
        <f t="shared" si="44"/>
        <v>4.0255944173289349</v>
      </c>
      <c r="J185" s="9">
        <f t="shared" si="45"/>
        <v>2.3867307746090956</v>
      </c>
      <c r="K185" s="11">
        <f t="shared" si="46"/>
        <v>0.3436426116838488</v>
      </c>
      <c r="L185" s="11">
        <f t="shared" si="47"/>
        <v>0.25773195876288663</v>
      </c>
      <c r="M185" s="11">
        <f t="shared" si="48"/>
        <v>0.43103448275862072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-0.27719608152136055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0.23325368349941306</v>
      </c>
      <c r="Q185" s="11">
        <f>2*'OddsRatio_working_3-way'!K185*'OddsRatio_working_3-way'!L185*'OddsRatio_working_3-way'!M185</f>
        <v>7.6351451227303788E-2</v>
      </c>
      <c r="R185" s="11">
        <f t="shared" si="49"/>
        <v>0</v>
      </c>
      <c r="S185" s="11">
        <f t="shared" si="50"/>
        <v>-0.84147539972147367</v>
      </c>
      <c r="T185" s="11">
        <f t="shared" si="51"/>
        <v>-0.27544202936873113</v>
      </c>
      <c r="U185" s="11">
        <f>'OddsRatio_working_3-way'!S185-'OddsRatio_working_3-way'!R185^2/3</f>
        <v>-0.84147539972147367</v>
      </c>
      <c r="V185" s="11">
        <f>'OddsRatio_working_3-way'!S185*'OddsRatio_working_3-way'!R185/3-2*'OddsRatio_working_3-way'!R185^3/27-'OddsRatio_working_3-way'!T185</f>
        <v>0.27544202936873113</v>
      </c>
      <c r="W185" s="11">
        <f>'OddsRatio_working_3-way'!V185^2+4*'OddsRatio_working_3-way'!U185^3/27</f>
        <v>-1.2403186959309739E-2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0.14855259885144612</v>
      </c>
      <c r="Y185" s="11">
        <f>IF('OddsRatio_working_3-way'!W185&gt;=0,IF('OddsRatio_working_3-way'!V185+SQRT('OddsRatio_working_3-way'!W185)&gt;0,0,PI()),ACOS('OddsRatio_working_3-way'!V185/(2*'OddsRatio_working_3-way'!X185)))</f>
        <v>0.38423392930978184</v>
      </c>
      <c r="Z185" s="11">
        <f>'OddsRatio_working_3-way'!X185^(1/3)*COS('OddsRatio_working_3-way'!Y185/3)</f>
        <v>0.52527680856405146</v>
      </c>
      <c r="AA185" s="11">
        <f>'OddsRatio_working_3-way'!X185^(1/3)*COS(('OddsRatio_working_3-way'!Y185+2*PI())/3)</f>
        <v>-0.32122215389693248</v>
      </c>
      <c r="AB185" s="11">
        <f>'OddsRatio_working_3-way'!X185^(1/3)*COS(('OddsRatio_working_3-way'!Y185+4*PI())/3)</f>
        <v>-0.20405465466711911</v>
      </c>
      <c r="AC185" s="11">
        <f>'OddsRatio_working_3-way'!X185^(1/3)*SIN('OddsRatio_working_3-way'!Y185/3)</f>
        <v>6.764668722060814E-2</v>
      </c>
      <c r="AD185" s="11">
        <f>'OddsRatio_working_3-way'!X185^(1/3)*SIN(('OddsRatio_working_3-way'!Y185+2*PI())/3)</f>
        <v>0.42107971662497995</v>
      </c>
      <c r="AE185" s="11">
        <f>'OddsRatio_working_3-way'!X185^(1/3)*SIN(('OddsRatio_working_3-way'!Y185+4*PI())/3)</f>
        <v>-0.48872640384558796</v>
      </c>
      <c r="AF185" s="11">
        <f>-'OddsRatio_working_3-way'!U185/(3*'OddsRatio_working_3-way'!X185^(1/3))*COS(('OddsRatio_working_3-way'!Y185)/3)</f>
        <v>0.52527680856405135</v>
      </c>
      <c r="AG185" s="11">
        <f>-'OddsRatio_working_3-way'!U185/(3*'OddsRatio_working_3-way'!X185^(1/3))*COS(('OddsRatio_working_3-way'!Y185+2*PI())/3)</f>
        <v>-0.32122215389693243</v>
      </c>
      <c r="AH185" s="11">
        <f>-'OddsRatio_working_3-way'!U185/(3*'OddsRatio_working_3-way'!X185^(1/3))*COS(('OddsRatio_working_3-way'!Y185+4*PI())/3)</f>
        <v>-0.20405465466711908</v>
      </c>
      <c r="AI185" s="11">
        <f>'OddsRatio_working_3-way'!U185/(3*'OddsRatio_working_3-way'!X185^(1/3))*SIN(('OddsRatio_working_3-way'!Y185)/3)</f>
        <v>-6.7646687220608126E-2</v>
      </c>
      <c r="AJ185" s="11">
        <f>'OddsRatio_working_3-way'!U185/(3*'OddsRatio_working_3-way'!X185^(1/3))*SIN(('OddsRatio_working_3-way'!Y185+2*PI())/3)</f>
        <v>-0.42107971662497984</v>
      </c>
      <c r="AK185" s="11">
        <f>'OddsRatio_working_3-way'!U185/(3*'OddsRatio_working_3-way'!X185^(1/3))*SIN(('OddsRatio_working_3-way'!Y185+4*PI())/3)</f>
        <v>0.48872640384558785</v>
      </c>
      <c r="AL185" s="11">
        <f>'OddsRatio_working_3-way'!Z185+'OddsRatio_working_3-way'!AF185</f>
        <v>1.0505536171281027</v>
      </c>
      <c r="AM185" s="11">
        <f>'OddsRatio_working_3-way'!AA185+'OddsRatio_working_3-way'!AG185</f>
        <v>-0.64244430779386485</v>
      </c>
      <c r="AN185" s="11">
        <f>'OddsRatio_working_3-way'!AB185+'OddsRatio_working_3-way'!AH185</f>
        <v>-0.40810930933423817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1.0505536171281027</v>
      </c>
      <c r="AS185" s="11">
        <f>IF(('OddsRatio_working_3-way'!X185=0),IF(Q185&gt;0,-Q185^(1/3),(-Q185)^(1/3)),'OddsRatio_working_3-way'!AM185-'OddsRatio_working_3-way'!R185/3)</f>
        <v>-0.64244430779386485</v>
      </c>
      <c r="AT185" s="11">
        <f>IF(('OddsRatio_working_3-way'!X185=0),IF(Q185&gt;0,-Q185^(1/3),(-Q185)^(1/3)),'OddsRatio_working_3-way'!AN185-'OddsRatio_working_3-way'!R185/3)</f>
        <v>-0.40810930933423817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2.65</v>
      </c>
      <c r="B186" s="4">
        <f>IF('True_Odds_Calculator_3-way'!B187="","",'True_Odds_Calculator_3-way'!B187)</f>
        <v>3.02</v>
      </c>
      <c r="C186" s="4">
        <f>IF('True_Odds_Calculator_3-way'!C187="","",'True_Odds_Calculator_3-way'!C187)</f>
        <v>3.03</v>
      </c>
      <c r="D186" s="9">
        <f t="shared" si="39"/>
        <v>0.36397836636021363</v>
      </c>
      <c r="E186" s="9">
        <f t="shared" si="40"/>
        <v>0.31854632354575219</v>
      </c>
      <c r="F186" s="9">
        <f t="shared" si="41"/>
        <v>0.31747531009403418</v>
      </c>
      <c r="G186" s="9">
        <f t="shared" si="42"/>
        <v>1.0590400209937343</v>
      </c>
      <c r="H186" s="9">
        <f t="shared" si="43"/>
        <v>2.7474160346396612</v>
      </c>
      <c r="I186" s="9">
        <f t="shared" si="44"/>
        <v>3.1392608424073427</v>
      </c>
      <c r="J186" s="9">
        <f t="shared" si="45"/>
        <v>3.1498512426172804</v>
      </c>
      <c r="K186" s="11">
        <f t="shared" si="46"/>
        <v>0.37735849056603776</v>
      </c>
      <c r="L186" s="11">
        <f t="shared" si="47"/>
        <v>0.33112582781456956</v>
      </c>
      <c r="M186" s="11">
        <f t="shared" si="48"/>
        <v>0.33003300330033003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-0.27902036736223901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0.23506036721378001</v>
      </c>
      <c r="Q186" s="11">
        <f>2*'OddsRatio_working_3-way'!K186*'OddsRatio_working_3-way'!L186*'OddsRatio_working_3-way'!M186</f>
        <v>8.2477321829396502E-2</v>
      </c>
      <c r="R186" s="11">
        <f t="shared" si="49"/>
        <v>0</v>
      </c>
      <c r="S186" s="11">
        <f t="shared" si="50"/>
        <v>-0.84244877689739472</v>
      </c>
      <c r="T186" s="11">
        <f t="shared" si="51"/>
        <v>-0.29559606206926131</v>
      </c>
      <c r="U186" s="11">
        <f>'OddsRatio_working_3-way'!S186-'OddsRatio_working_3-way'!R186^2/3</f>
        <v>-0.84244877689739472</v>
      </c>
      <c r="V186" s="11">
        <f>'OddsRatio_working_3-way'!S186*'OddsRatio_working_3-way'!R186/3-2*'OddsRatio_working_3-way'!R186^3/27-'OddsRatio_working_3-way'!T186</f>
        <v>0.29559606206926131</v>
      </c>
      <c r="W186" s="11">
        <f>'OddsRatio_working_3-way'!V186^2+4*'OddsRatio_working_3-way'!U186^3/27</f>
        <v>-1.20114539602173E-3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0.14881043083977372</v>
      </c>
      <c r="Y186" s="11">
        <f>IF('OddsRatio_working_3-way'!W186&gt;=0,IF('OddsRatio_working_3-way'!V186+SQRT('OddsRatio_working_3-way'!W186)&gt;0,0,PI()),ACOS('OddsRatio_working_3-way'!V186/(2*'OddsRatio_working_3-way'!X186)))</f>
        <v>0.11671343850261162</v>
      </c>
      <c r="Z186" s="11">
        <f>'OddsRatio_working_3-way'!X186^(1/3)*COS('OddsRatio_working_3-way'!Y186/3)</f>
        <v>0.52952001049686714</v>
      </c>
      <c r="AA186" s="11">
        <f>'OddsRatio_working_3-way'!X186^(1/3)*COS(('OddsRatio_working_3-way'!Y186+2*PI())/3)</f>
        <v>-0.2826097415741306</v>
      </c>
      <c r="AB186" s="11">
        <f>'OddsRatio_working_3-way'!X186^(1/3)*COS(('OddsRatio_working_3-way'!Y186+4*PI())/3)</f>
        <v>-0.24691026892273671</v>
      </c>
      <c r="AC186" s="11">
        <f>'OddsRatio_working_3-way'!X186^(1/3)*SIN('OddsRatio_working_3-way'!Y186/3)</f>
        <v>2.0611100145210084E-2</v>
      </c>
      <c r="AD186" s="11">
        <f>'OddsRatio_working_3-way'!X186^(1/3)*SIN(('OddsRatio_working_3-way'!Y186+2*PI())/3)</f>
        <v>0.4482722308298846</v>
      </c>
      <c r="AE186" s="11">
        <f>'OddsRatio_working_3-way'!X186^(1/3)*SIN(('OddsRatio_working_3-way'!Y186+4*PI())/3)</f>
        <v>-0.46888333097509449</v>
      </c>
      <c r="AF186" s="11">
        <f>-'OddsRatio_working_3-way'!U186/(3*'OddsRatio_working_3-way'!X186^(1/3))*COS(('OddsRatio_working_3-way'!Y186)/3)</f>
        <v>0.52952001049686725</v>
      </c>
      <c r="AG186" s="11">
        <f>-'OddsRatio_working_3-way'!U186/(3*'OddsRatio_working_3-way'!X186^(1/3))*COS(('OddsRatio_working_3-way'!Y186+2*PI())/3)</f>
        <v>-0.28260974157413066</v>
      </c>
      <c r="AH186" s="11">
        <f>-'OddsRatio_working_3-way'!U186/(3*'OddsRatio_working_3-way'!X186^(1/3))*COS(('OddsRatio_working_3-way'!Y186+4*PI())/3)</f>
        <v>-0.24691026892273676</v>
      </c>
      <c r="AI186" s="11">
        <f>'OddsRatio_working_3-way'!U186/(3*'OddsRatio_working_3-way'!X186^(1/3))*SIN(('OddsRatio_working_3-way'!Y186)/3)</f>
        <v>-2.0611100145210087E-2</v>
      </c>
      <c r="AJ186" s="11">
        <f>'OddsRatio_working_3-way'!U186/(3*'OddsRatio_working_3-way'!X186^(1/3))*SIN(('OddsRatio_working_3-way'!Y186+2*PI())/3)</f>
        <v>-0.44827223082988465</v>
      </c>
      <c r="AK186" s="11">
        <f>'OddsRatio_working_3-way'!U186/(3*'OddsRatio_working_3-way'!X186^(1/3))*SIN(('OddsRatio_working_3-way'!Y186+4*PI())/3)</f>
        <v>0.4688833309750946</v>
      </c>
      <c r="AL186" s="11">
        <f>'OddsRatio_working_3-way'!Z186+'OddsRatio_working_3-way'!AF186</f>
        <v>1.0590400209937343</v>
      </c>
      <c r="AM186" s="11">
        <f>'OddsRatio_working_3-way'!AA186+'OddsRatio_working_3-way'!AG186</f>
        <v>-0.56521948314826131</v>
      </c>
      <c r="AN186" s="11">
        <f>'OddsRatio_working_3-way'!AB186+'OddsRatio_working_3-way'!AH186</f>
        <v>-0.49382053784547347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1.0590400209937343</v>
      </c>
      <c r="AS186" s="11">
        <f>IF(('OddsRatio_working_3-way'!X186=0),IF(Q186&gt;0,-Q186^(1/3),(-Q186)^(1/3)),'OddsRatio_working_3-way'!AM186-'OddsRatio_working_3-way'!R186/3)</f>
        <v>-0.56521948314826131</v>
      </c>
      <c r="AT186" s="11">
        <f>IF(('OddsRatio_working_3-way'!X186=0),IF(Q186&gt;0,-Q186^(1/3),(-Q186)^(1/3)),'OddsRatio_working_3-way'!AN186-'OddsRatio_working_3-way'!R186/3)</f>
        <v>-0.49382053784547347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2.31</v>
      </c>
      <c r="B187" s="4">
        <f>IF('True_Odds_Calculator_3-way'!B188="","",'True_Odds_Calculator_3-way'!B188)</f>
        <v>3.14</v>
      </c>
      <c r="C187" s="4">
        <f>IF('True_Odds_Calculator_3-way'!C188="","",'True_Odds_Calculator_3-way'!C188)</f>
        <v>3.48</v>
      </c>
      <c r="D187" s="9">
        <f t="shared" si="39"/>
        <v>0.4185852466678654</v>
      </c>
      <c r="E187" s="9">
        <f t="shared" si="40"/>
        <v>0.30589900227738404</v>
      </c>
      <c r="F187" s="9">
        <f t="shared" si="41"/>
        <v>0.27551575105475062</v>
      </c>
      <c r="G187" s="9">
        <f t="shared" si="42"/>
        <v>1.0603050621392127</v>
      </c>
      <c r="H187" s="9">
        <f t="shared" si="43"/>
        <v>2.3889996314023687</v>
      </c>
      <c r="I187" s="9">
        <f t="shared" si="44"/>
        <v>3.2690528329779149</v>
      </c>
      <c r="J187" s="9">
        <f t="shared" si="45"/>
        <v>3.6295565541052479</v>
      </c>
      <c r="K187" s="11">
        <f t="shared" si="46"/>
        <v>0.4329004329004329</v>
      </c>
      <c r="L187" s="11">
        <f t="shared" si="47"/>
        <v>0.31847133757961782</v>
      </c>
      <c r="M187" s="11">
        <f t="shared" si="48"/>
        <v>0.28735632183908044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-0.27543294004967633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0.23492748069949915</v>
      </c>
      <c r="Q187" s="11">
        <f>2*'OddsRatio_working_3-way'!K187*'OddsRatio_working_3-way'!L187*'OddsRatio_working_3-way'!M187</f>
        <v>7.9233551669308303E-2</v>
      </c>
      <c r="R187" s="11">
        <f t="shared" si="49"/>
        <v>0</v>
      </c>
      <c r="S187" s="11">
        <f t="shared" si="50"/>
        <v>-0.85293894280447458</v>
      </c>
      <c r="T187" s="11">
        <f t="shared" si="51"/>
        <v>-0.28766912067604533</v>
      </c>
      <c r="U187" s="11">
        <f>'OddsRatio_working_3-way'!S187-'OddsRatio_working_3-way'!R187^2/3</f>
        <v>-0.85293894280447458</v>
      </c>
      <c r="V187" s="11">
        <f>'OddsRatio_working_3-way'!S187*'OddsRatio_working_3-way'!R187/3-2*'OddsRatio_working_3-way'!R187^3/27-'OddsRatio_working_3-way'!T187</f>
        <v>0.28766912067604533</v>
      </c>
      <c r="W187" s="11">
        <f>'OddsRatio_working_3-way'!V187^2+4*'OddsRatio_working_3-way'!U187^3/27</f>
        <v>-9.1749524531359039E-3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0.1515985450488106</v>
      </c>
      <c r="Y187" s="11">
        <f>IF('OddsRatio_working_3-way'!W187&gt;=0,IF('OddsRatio_working_3-way'!V187+SQRT('OddsRatio_working_3-way'!W187)&gt;0,0,PI()),ACOS('OddsRatio_working_3-way'!V187/(2*'OddsRatio_working_3-way'!X187)))</f>
        <v>0.32142597523780614</v>
      </c>
      <c r="Z187" s="11">
        <f>'OddsRatio_working_3-way'!X187^(1/3)*COS('OddsRatio_working_3-way'!Y187/3)</f>
        <v>0.53015253106960647</v>
      </c>
      <c r="AA187" s="11">
        <f>'OddsRatio_working_3-way'!X187^(1/3)*COS(('OddsRatio_working_3-way'!Y187+2*PI())/3)</f>
        <v>-0.31445699104067426</v>
      </c>
      <c r="AB187" s="11">
        <f>'OddsRatio_working_3-way'!X187^(1/3)*COS(('OddsRatio_working_3-way'!Y187+4*PI())/3)</f>
        <v>-0.21569554002893229</v>
      </c>
      <c r="AC187" s="11">
        <f>'OddsRatio_working_3-way'!X187^(1/3)*SIN('OddsRatio_working_3-way'!Y187/3)</f>
        <v>5.7019950327187381E-2</v>
      </c>
      <c r="AD187" s="11">
        <f>'OddsRatio_working_3-way'!X187^(1/3)*SIN(('OddsRatio_working_3-way'!Y187+2*PI())/3)</f>
        <v>0.43061558462330446</v>
      </c>
      <c r="AE187" s="11">
        <f>'OddsRatio_working_3-way'!X187^(1/3)*SIN(('OddsRatio_working_3-way'!Y187+4*PI())/3)</f>
        <v>-0.48763553495049172</v>
      </c>
      <c r="AF187" s="11">
        <f>-'OddsRatio_working_3-way'!U187/(3*'OddsRatio_working_3-way'!X187^(1/3))*COS(('OddsRatio_working_3-way'!Y187)/3)</f>
        <v>0.53015253106960625</v>
      </c>
      <c r="AG187" s="11">
        <f>-'OddsRatio_working_3-way'!U187/(3*'OddsRatio_working_3-way'!X187^(1/3))*COS(('OddsRatio_working_3-way'!Y187+2*PI())/3)</f>
        <v>-0.31445699104067415</v>
      </c>
      <c r="AH187" s="11">
        <f>-'OddsRatio_working_3-way'!U187/(3*'OddsRatio_working_3-way'!X187^(1/3))*COS(('OddsRatio_working_3-way'!Y187+4*PI())/3)</f>
        <v>-0.21569554002893221</v>
      </c>
      <c r="AI187" s="11">
        <f>'OddsRatio_working_3-way'!U187/(3*'OddsRatio_working_3-way'!X187^(1/3))*SIN(('OddsRatio_working_3-way'!Y187)/3)</f>
        <v>-5.701995032718736E-2</v>
      </c>
      <c r="AJ187" s="11">
        <f>'OddsRatio_working_3-way'!U187/(3*'OddsRatio_working_3-way'!X187^(1/3))*SIN(('OddsRatio_working_3-way'!Y187+2*PI())/3)</f>
        <v>-0.43061558462330424</v>
      </c>
      <c r="AK187" s="11">
        <f>'OddsRatio_working_3-way'!U187/(3*'OddsRatio_working_3-way'!X187^(1/3))*SIN(('OddsRatio_working_3-way'!Y187+4*PI())/3)</f>
        <v>0.4876355349504915</v>
      </c>
      <c r="AL187" s="11">
        <f>'OddsRatio_working_3-way'!Z187+'OddsRatio_working_3-way'!AF187</f>
        <v>1.0603050621392127</v>
      </c>
      <c r="AM187" s="11">
        <f>'OddsRatio_working_3-way'!AA187+'OddsRatio_working_3-way'!AG187</f>
        <v>-0.62891398208134841</v>
      </c>
      <c r="AN187" s="11">
        <f>'OddsRatio_working_3-way'!AB187+'OddsRatio_working_3-way'!AH187</f>
        <v>-0.43139108005786453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1.0603050621392127</v>
      </c>
      <c r="AS187" s="11">
        <f>IF(('OddsRatio_working_3-way'!X187=0),IF(Q187&gt;0,-Q187^(1/3),(-Q187)^(1/3)),'OddsRatio_working_3-way'!AM187-'OddsRatio_working_3-way'!R187/3)</f>
        <v>-0.62891398208134841</v>
      </c>
      <c r="AT187" s="11">
        <f>IF(('OddsRatio_working_3-way'!X187=0),IF(Q187&gt;0,-Q187^(1/3),(-Q187)^(1/3)),'OddsRatio_working_3-way'!AN187-'OddsRatio_working_3-way'!R187/3)</f>
        <v>-0.43139108005786453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2.4500000000000002</v>
      </c>
      <c r="B188" s="4">
        <f>IF('True_Odds_Calculator_3-way'!B189="","",'True_Odds_Calculator_3-way'!B189)</f>
        <v>3.04</v>
      </c>
      <c r="C188" s="4">
        <f>IF('True_Odds_Calculator_3-way'!C189="","",'True_Odds_Calculator_3-way'!C189)</f>
        <v>3.3</v>
      </c>
      <c r="D188" s="9">
        <f t="shared" si="39"/>
        <v>0.39371538333604317</v>
      </c>
      <c r="E188" s="9">
        <f t="shared" si="40"/>
        <v>0.31580727080466248</v>
      </c>
      <c r="F188" s="9">
        <f t="shared" si="41"/>
        <v>0.29047734585929436</v>
      </c>
      <c r="G188" s="9">
        <f t="shared" si="42"/>
        <v>1.062004025075983</v>
      </c>
      <c r="H188" s="9">
        <f t="shared" si="43"/>
        <v>2.5399058363601759</v>
      </c>
      <c r="I188" s="9">
        <f t="shared" si="44"/>
        <v>3.1664882111550052</v>
      </c>
      <c r="J188" s="9">
        <f t="shared" si="45"/>
        <v>3.4426092576747607</v>
      </c>
      <c r="K188" s="11">
        <f t="shared" si="46"/>
        <v>0.4081632653061224</v>
      </c>
      <c r="L188" s="11">
        <f t="shared" si="47"/>
        <v>0.32894736842105265</v>
      </c>
      <c r="M188" s="11">
        <f t="shared" si="48"/>
        <v>0.30303030303030304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-0.27680402304462459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0.235572697978713</v>
      </c>
      <c r="Q188" s="11">
        <f>2*'OddsRatio_working_3-way'!K188*'OddsRatio_working_3-way'!L188*'OddsRatio_working_3-way'!M188</f>
        <v>8.1372261823389649E-2</v>
      </c>
      <c r="R188" s="11">
        <f t="shared" si="49"/>
        <v>0</v>
      </c>
      <c r="S188" s="11">
        <f t="shared" si="50"/>
        <v>-0.85104506570244265</v>
      </c>
      <c r="T188" s="11">
        <f t="shared" si="51"/>
        <v>-0.29397066172795955</v>
      </c>
      <c r="U188" s="11">
        <f>'OddsRatio_working_3-way'!S188-'OddsRatio_working_3-way'!R188^2/3</f>
        <v>-0.85104506570244265</v>
      </c>
      <c r="V188" s="11">
        <f>'OddsRatio_working_3-way'!S188*'OddsRatio_working_3-way'!R188/3-2*'OddsRatio_working_3-way'!R188^3/27-'OddsRatio_working_3-way'!T188</f>
        <v>0.29397066172795955</v>
      </c>
      <c r="W188" s="11">
        <f>'OddsRatio_working_3-way'!V188^2+4*'OddsRatio_working_3-way'!U188^3/27</f>
        <v>-4.8987264973512079E-3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0.15109390826082766</v>
      </c>
      <c r="Y188" s="11">
        <f>IF('OddsRatio_working_3-way'!W188&gt;=0,IF('OddsRatio_working_3-way'!V188+SQRT('OddsRatio_working_3-way'!W188)&gt;0,0,PI()),ACOS('OddsRatio_working_3-way'!V188/(2*'OddsRatio_working_3-way'!X188)))</f>
        <v>0.23373638274687591</v>
      </c>
      <c r="Z188" s="11">
        <f>'OddsRatio_working_3-way'!X188^(1/3)*COS('OddsRatio_working_3-way'!Y188/3)</f>
        <v>0.53100201253799151</v>
      </c>
      <c r="AA188" s="11">
        <f>'OddsRatio_working_3-way'!X188^(1/3)*COS(('OddsRatio_working_3-way'!Y188+2*PI())/3)</f>
        <v>-0.30140244685377887</v>
      </c>
      <c r="AB188" s="11">
        <f>'OddsRatio_working_3-way'!X188^(1/3)*COS(('OddsRatio_working_3-way'!Y188+4*PI())/3)</f>
        <v>-0.22959956568421253</v>
      </c>
      <c r="AC188" s="11">
        <f>'OddsRatio_working_3-way'!X188^(1/3)*SIN('OddsRatio_working_3-way'!Y188/3)</f>
        <v>4.1455412771839763E-2</v>
      </c>
      <c r="AD188" s="11">
        <f>'OddsRatio_working_3-way'!X188^(1/3)*SIN(('OddsRatio_working_3-way'!Y188+2*PI())/3)</f>
        <v>0.43913352593264376</v>
      </c>
      <c r="AE188" s="11">
        <f>'OddsRatio_working_3-way'!X188^(1/3)*SIN(('OddsRatio_working_3-way'!Y188+4*PI())/3)</f>
        <v>-0.48058893870448355</v>
      </c>
      <c r="AF188" s="11">
        <f>-'OddsRatio_working_3-way'!U188/(3*'OddsRatio_working_3-way'!X188^(1/3))*COS(('OddsRatio_working_3-way'!Y188)/3)</f>
        <v>0.53100201253799151</v>
      </c>
      <c r="AG188" s="11">
        <f>-'OddsRatio_working_3-way'!U188/(3*'OddsRatio_working_3-way'!X188^(1/3))*COS(('OddsRatio_working_3-way'!Y188+2*PI())/3)</f>
        <v>-0.30140244685377887</v>
      </c>
      <c r="AH188" s="11">
        <f>-'OddsRatio_working_3-way'!U188/(3*'OddsRatio_working_3-way'!X188^(1/3))*COS(('OddsRatio_working_3-way'!Y188+4*PI())/3)</f>
        <v>-0.22959956568421253</v>
      </c>
      <c r="AI188" s="11">
        <f>'OddsRatio_working_3-way'!U188/(3*'OddsRatio_working_3-way'!X188^(1/3))*SIN(('OddsRatio_working_3-way'!Y188)/3)</f>
        <v>-4.1455412771839763E-2</v>
      </c>
      <c r="AJ188" s="11">
        <f>'OddsRatio_working_3-way'!U188/(3*'OddsRatio_working_3-way'!X188^(1/3))*SIN(('OddsRatio_working_3-way'!Y188+2*PI())/3)</f>
        <v>-0.43913352593264376</v>
      </c>
      <c r="AK188" s="11">
        <f>'OddsRatio_working_3-way'!U188/(3*'OddsRatio_working_3-way'!X188^(1/3))*SIN(('OddsRatio_working_3-way'!Y188+4*PI())/3)</f>
        <v>0.48058893870448355</v>
      </c>
      <c r="AL188" s="11">
        <f>'OddsRatio_working_3-way'!Z188+'OddsRatio_working_3-way'!AF188</f>
        <v>1.062004025075983</v>
      </c>
      <c r="AM188" s="11">
        <f>'OddsRatio_working_3-way'!AA188+'OddsRatio_working_3-way'!AG188</f>
        <v>-0.60280489370755774</v>
      </c>
      <c r="AN188" s="11">
        <f>'OddsRatio_working_3-way'!AB188+'OddsRatio_working_3-way'!AH188</f>
        <v>-0.45919913136842505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1.062004025075983</v>
      </c>
      <c r="AS188" s="11">
        <f>IF(('OddsRatio_working_3-way'!X188=0),IF(Q188&gt;0,-Q188^(1/3),(-Q188)^(1/3)),'OddsRatio_working_3-way'!AM188-'OddsRatio_working_3-way'!R188/3)</f>
        <v>-0.60280489370755774</v>
      </c>
      <c r="AT188" s="11">
        <f>IF(('OddsRatio_working_3-way'!X188=0),IF(Q188&gt;0,-Q188^(1/3),(-Q188)^(1/3)),'OddsRatio_working_3-way'!AN188-'OddsRatio_working_3-way'!R188/3)</f>
        <v>-0.45919913136842505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3.12</v>
      </c>
      <c r="B189" s="4">
        <f>IF('True_Odds_Calculator_3-way'!B190="","",'True_Odds_Calculator_3-way'!B190)</f>
        <v>2.82</v>
      </c>
      <c r="C189" s="4">
        <f>IF('True_Odds_Calculator_3-way'!C190="","",'True_Odds_Calculator_3-way'!C190)</f>
        <v>2.74</v>
      </c>
      <c r="D189" s="9">
        <f t="shared" si="39"/>
        <v>0.30766456256537528</v>
      </c>
      <c r="E189" s="9">
        <f t="shared" si="40"/>
        <v>0.34108094333485939</v>
      </c>
      <c r="F189" s="9">
        <f t="shared" si="41"/>
        <v>0.35125449409976528</v>
      </c>
      <c r="G189" s="9">
        <f t="shared" si="42"/>
        <v>1.0614590020429833</v>
      </c>
      <c r="H189" s="9">
        <f t="shared" si="43"/>
        <v>3.2502930843311248</v>
      </c>
      <c r="I189" s="9">
        <f t="shared" si="44"/>
        <v>2.9318553837182297</v>
      </c>
      <c r="J189" s="9">
        <f t="shared" si="45"/>
        <v>2.8469386635547909</v>
      </c>
      <c r="K189" s="11">
        <f t="shared" si="46"/>
        <v>0.32051282051282048</v>
      </c>
      <c r="L189" s="11">
        <f t="shared" si="47"/>
        <v>0.3546099290780142</v>
      </c>
      <c r="M189" s="11">
        <f t="shared" si="48"/>
        <v>0.36496350364963503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-0.27848527204017182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0.23561019057214114</v>
      </c>
      <c r="Q189" s="11">
        <f>2*'OddsRatio_working_3-way'!K189*'OddsRatio_working_3-way'!L189*'OddsRatio_working_3-way'!M189</f>
        <v>8.2961334708500409E-2</v>
      </c>
      <c r="R189" s="11">
        <f t="shared" si="49"/>
        <v>0</v>
      </c>
      <c r="S189" s="11">
        <f t="shared" si="50"/>
        <v>-0.84604183498132746</v>
      </c>
      <c r="T189" s="11">
        <f t="shared" si="51"/>
        <v>-0.29790205457088997</v>
      </c>
      <c r="U189" s="11">
        <f>'OddsRatio_working_3-way'!S189-'OddsRatio_working_3-way'!R189^2/3</f>
        <v>-0.84604183498132746</v>
      </c>
      <c r="V189" s="11">
        <f>'OddsRatio_working_3-way'!S189*'OddsRatio_working_3-way'!R189/3-2*'OddsRatio_working_3-way'!R189^3/27-'OddsRatio_working_3-way'!T189</f>
        <v>0.29790205457088997</v>
      </c>
      <c r="W189" s="11">
        <f>'OddsRatio_working_3-way'!V189^2+4*'OddsRatio_working_3-way'!U189^3/27</f>
        <v>-9.7074608073596802E-4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0.14976346366712198</v>
      </c>
      <c r="Y189" s="11">
        <f>IF('OddsRatio_working_3-way'!W189&gt;=0,IF('OddsRatio_working_3-way'!V189+SQRT('OddsRatio_working_3-way'!W189)&gt;0,0,PI()),ACOS('OddsRatio_working_3-way'!V189/(2*'OddsRatio_working_3-way'!X189)))</f>
        <v>0.10420852939837433</v>
      </c>
      <c r="Z189" s="11">
        <f>'OddsRatio_working_3-way'!X189^(1/3)*COS('OddsRatio_working_3-way'!Y189/3)</f>
        <v>0.53072950102149163</v>
      </c>
      <c r="AA189" s="11">
        <f>'OddsRatio_working_3-way'!X189^(1/3)*COS(('OddsRatio_working_3-way'!Y189+2*PI())/3)</f>
        <v>-0.28133679810774209</v>
      </c>
      <c r="AB189" s="11">
        <f>'OddsRatio_working_3-way'!X189^(1/3)*COS(('OddsRatio_working_3-way'!Y189+4*PI())/3)</f>
        <v>-0.24939270291374971</v>
      </c>
      <c r="AC189" s="11">
        <f>'OddsRatio_working_3-way'!X189^(1/3)*SIN('OddsRatio_working_3-way'!Y189/3)</f>
        <v>1.8442931959270631E-2</v>
      </c>
      <c r="AD189" s="11">
        <f>'OddsRatio_working_3-way'!X189^(1/3)*SIN(('OddsRatio_working_3-way'!Y189+2*PI())/3)</f>
        <v>0.45040376444281566</v>
      </c>
      <c r="AE189" s="11">
        <f>'OddsRatio_working_3-way'!X189^(1/3)*SIN(('OddsRatio_working_3-way'!Y189+4*PI())/3)</f>
        <v>-0.4688466964020862</v>
      </c>
      <c r="AF189" s="11">
        <f>-'OddsRatio_working_3-way'!U189/(3*'OddsRatio_working_3-way'!X189^(1/3))*COS(('OddsRatio_working_3-way'!Y189)/3)</f>
        <v>0.53072950102149163</v>
      </c>
      <c r="AG189" s="11">
        <f>-'OddsRatio_working_3-way'!U189/(3*'OddsRatio_working_3-way'!X189^(1/3))*COS(('OddsRatio_working_3-way'!Y189+2*PI())/3)</f>
        <v>-0.28133679810774209</v>
      </c>
      <c r="AH189" s="11">
        <f>-'OddsRatio_working_3-way'!U189/(3*'OddsRatio_working_3-way'!X189^(1/3))*COS(('OddsRatio_working_3-way'!Y189+4*PI())/3)</f>
        <v>-0.24939270291374971</v>
      </c>
      <c r="AI189" s="11">
        <f>'OddsRatio_working_3-way'!U189/(3*'OddsRatio_working_3-way'!X189^(1/3))*SIN(('OddsRatio_working_3-way'!Y189)/3)</f>
        <v>-1.8442931959270631E-2</v>
      </c>
      <c r="AJ189" s="11">
        <f>'OddsRatio_working_3-way'!U189/(3*'OddsRatio_working_3-way'!X189^(1/3))*SIN(('OddsRatio_working_3-way'!Y189+2*PI())/3)</f>
        <v>-0.45040376444281566</v>
      </c>
      <c r="AK189" s="11">
        <f>'OddsRatio_working_3-way'!U189/(3*'OddsRatio_working_3-way'!X189^(1/3))*SIN(('OddsRatio_working_3-way'!Y189+4*PI())/3)</f>
        <v>0.4688466964020862</v>
      </c>
      <c r="AL189" s="11">
        <f>'OddsRatio_working_3-way'!Z189+'OddsRatio_working_3-way'!AF189</f>
        <v>1.0614590020429833</v>
      </c>
      <c r="AM189" s="11">
        <f>'OddsRatio_working_3-way'!AA189+'OddsRatio_working_3-way'!AG189</f>
        <v>-0.56267359621548418</v>
      </c>
      <c r="AN189" s="11">
        <f>'OddsRatio_working_3-way'!AB189+'OddsRatio_working_3-way'!AH189</f>
        <v>-0.49878540582749942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1.0614590020429833</v>
      </c>
      <c r="AS189" s="11">
        <f>IF(('OddsRatio_working_3-way'!X189=0),IF(Q189&gt;0,-Q189^(1/3),(-Q189)^(1/3)),'OddsRatio_working_3-way'!AM189-'OddsRatio_working_3-way'!R189/3)</f>
        <v>-0.56267359621548418</v>
      </c>
      <c r="AT189" s="11">
        <f>IF(('OddsRatio_working_3-way'!X189=0),IF(Q189&gt;0,-Q189^(1/3),(-Q189)^(1/3)),'OddsRatio_working_3-way'!AN189-'OddsRatio_working_3-way'!R189/3)</f>
        <v>-0.49878540582749942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1.78</v>
      </c>
      <c r="B190" s="4">
        <f>IF('True_Odds_Calculator_3-way'!B191="","",'True_Odds_Calculator_3-way'!B191)</f>
        <v>3.59</v>
      </c>
      <c r="C190" s="4">
        <f>IF('True_Odds_Calculator_3-way'!C191="","",'True_Odds_Calculator_3-way'!C191)</f>
        <v>5.03</v>
      </c>
      <c r="D190" s="9">
        <f t="shared" si="39"/>
        <v>0.54570713033374774</v>
      </c>
      <c r="E190" s="9">
        <f t="shared" si="40"/>
        <v>0.26565531194071101</v>
      </c>
      <c r="F190" s="9">
        <f t="shared" si="41"/>
        <v>0.18863755772554133</v>
      </c>
      <c r="G190" s="9">
        <f t="shared" si="42"/>
        <v>1.0672881544101687</v>
      </c>
      <c r="H190" s="9">
        <f t="shared" si="43"/>
        <v>1.8324847604399312</v>
      </c>
      <c r="I190" s="9">
        <f t="shared" si="44"/>
        <v>3.7642763199223364</v>
      </c>
      <c r="J190" s="9">
        <f t="shared" si="45"/>
        <v>5.3011712622729794</v>
      </c>
      <c r="K190" s="11">
        <f t="shared" si="46"/>
        <v>0.5617977528089888</v>
      </c>
      <c r="L190" s="11">
        <f t="shared" si="47"/>
        <v>0.2785515320334262</v>
      </c>
      <c r="M190" s="11">
        <f t="shared" si="48"/>
        <v>0.19880715705765406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-0.25328937768960702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0.23022330478336211</v>
      </c>
      <c r="Q190" s="11">
        <f>2*'OddsRatio_working_3-way'!K190*'OddsRatio_working_3-way'!L190*'OddsRatio_working_3-way'!M190</f>
        <v>6.2222514806314064E-2</v>
      </c>
      <c r="R190" s="11">
        <f t="shared" si="49"/>
        <v>0</v>
      </c>
      <c r="S190" s="11">
        <f t="shared" si="50"/>
        <v>-0.90893391141530155</v>
      </c>
      <c r="T190" s="11">
        <f t="shared" si="51"/>
        <v>-0.24565781389602734</v>
      </c>
      <c r="U190" s="11">
        <f>'OddsRatio_working_3-way'!S190-'OddsRatio_working_3-way'!R190^2/3</f>
        <v>-0.90893391141530155</v>
      </c>
      <c r="V190" s="11">
        <f>'OddsRatio_working_3-way'!S190*'OddsRatio_working_3-way'!R190/3-2*'OddsRatio_working_3-way'!R190^3/27-'OddsRatio_working_3-way'!T190</f>
        <v>0.24565781389602734</v>
      </c>
      <c r="W190" s="11">
        <f>'OddsRatio_working_3-way'!V190^2+4*'OddsRatio_working_3-way'!U190^3/27</f>
        <v>-5.0900478128842928E-2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0.16676948136351127</v>
      </c>
      <c r="Y190" s="11">
        <f>IF('OddsRatio_working_3-way'!W190&gt;=0,IF('OddsRatio_working_3-way'!V190+SQRT('OddsRatio_working_3-way'!W190)&gt;0,0,PI()),ACOS('OddsRatio_working_3-way'!V190/(2*'OddsRatio_working_3-way'!X190)))</f>
        <v>0.74288659047055561</v>
      </c>
      <c r="Z190" s="11">
        <f>'OddsRatio_working_3-way'!X190^(1/3)*COS('OddsRatio_working_3-way'!Y190/3)</f>
        <v>0.53364407720508444</v>
      </c>
      <c r="AA190" s="11">
        <f>'OddsRatio_working_3-way'!X190^(1/3)*COS(('OddsRatio_working_3-way'!Y190+2*PI())/3)</f>
        <v>-0.38366157387111394</v>
      </c>
      <c r="AB190" s="11">
        <f>'OddsRatio_working_3-way'!X190^(1/3)*COS(('OddsRatio_working_3-way'!Y190+4*PI())/3)</f>
        <v>-0.14998250333397037</v>
      </c>
      <c r="AC190" s="11">
        <f>'OddsRatio_working_3-way'!X190^(1/3)*SIN('OddsRatio_working_3-way'!Y190/3)</f>
        <v>0.1349146742786014</v>
      </c>
      <c r="AD190" s="11">
        <f>'OddsRatio_working_3-way'!X190^(1/3)*SIN(('OddsRatio_working_3-way'!Y190+2*PI())/3)</f>
        <v>0.39469199029940671</v>
      </c>
      <c r="AE190" s="11">
        <f>'OddsRatio_working_3-way'!X190^(1/3)*SIN(('OddsRatio_working_3-way'!Y190+4*PI())/3)</f>
        <v>-0.52960666457800809</v>
      </c>
      <c r="AF190" s="11">
        <f>-'OddsRatio_working_3-way'!U190/(3*'OddsRatio_working_3-way'!X190^(1/3))*COS(('OddsRatio_working_3-way'!Y190)/3)</f>
        <v>0.53364407720508433</v>
      </c>
      <c r="AG190" s="11">
        <f>-'OddsRatio_working_3-way'!U190/(3*'OddsRatio_working_3-way'!X190^(1/3))*COS(('OddsRatio_working_3-way'!Y190+2*PI())/3)</f>
        <v>-0.38366157387111388</v>
      </c>
      <c r="AH190" s="11">
        <f>-'OddsRatio_working_3-way'!U190/(3*'OddsRatio_working_3-way'!X190^(1/3))*COS(('OddsRatio_working_3-way'!Y190+4*PI())/3)</f>
        <v>-0.14998250333397034</v>
      </c>
      <c r="AI190" s="11">
        <f>'OddsRatio_working_3-way'!U190/(3*'OddsRatio_working_3-way'!X190^(1/3))*SIN(('OddsRatio_working_3-way'!Y190)/3)</f>
        <v>-0.13491467427860138</v>
      </c>
      <c r="AJ190" s="11">
        <f>'OddsRatio_working_3-way'!U190/(3*'OddsRatio_working_3-way'!X190^(1/3))*SIN(('OddsRatio_working_3-way'!Y190+2*PI())/3)</f>
        <v>-0.39469199029940666</v>
      </c>
      <c r="AK190" s="11">
        <f>'OddsRatio_working_3-way'!U190/(3*'OddsRatio_working_3-way'!X190^(1/3))*SIN(('OddsRatio_working_3-way'!Y190+4*PI())/3)</f>
        <v>0.52960666457800809</v>
      </c>
      <c r="AL190" s="11">
        <f>'OddsRatio_working_3-way'!Z190+'OddsRatio_working_3-way'!AF190</f>
        <v>1.0672881544101687</v>
      </c>
      <c r="AM190" s="11">
        <f>'OddsRatio_working_3-way'!AA190+'OddsRatio_working_3-way'!AG190</f>
        <v>-0.76732314774222776</v>
      </c>
      <c r="AN190" s="11">
        <f>'OddsRatio_working_3-way'!AB190+'OddsRatio_working_3-way'!AH190</f>
        <v>-0.29996500666794068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1.0672881544101687</v>
      </c>
      <c r="AS190" s="11">
        <f>IF(('OddsRatio_working_3-way'!X190=0),IF(Q190&gt;0,-Q190^(1/3),(-Q190)^(1/3)),'OddsRatio_working_3-way'!AM190-'OddsRatio_working_3-way'!R190/3)</f>
        <v>-0.76732314774222776</v>
      </c>
      <c r="AT190" s="11">
        <f>IF(('OddsRatio_working_3-way'!X190=0),IF(Q190&gt;0,-Q190^(1/3),(-Q190)^(1/3)),'OddsRatio_working_3-way'!AN190-'OddsRatio_working_3-way'!R190/3)</f>
        <v>-0.29996500666794068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2.4500000000000002</v>
      </c>
      <c r="B191" s="4">
        <f>IF('True_Odds_Calculator_3-way'!B192="","",'True_Odds_Calculator_3-way'!B192)</f>
        <v>3.23</v>
      </c>
      <c r="C191" s="4">
        <f>IF('True_Odds_Calculator_3-way'!C192="","",'True_Odds_Calculator_3-way'!C192)</f>
        <v>3.11</v>
      </c>
      <c r="D191" s="9">
        <f t="shared" si="39"/>
        <v>0.39401631925943403</v>
      </c>
      <c r="E191" s="9">
        <f t="shared" si="40"/>
        <v>0.29715160368630594</v>
      </c>
      <c r="F191" s="9">
        <f t="shared" si="41"/>
        <v>0.30883207705426013</v>
      </c>
      <c r="G191" s="9">
        <f t="shared" si="42"/>
        <v>1.0606661688697896</v>
      </c>
      <c r="H191" s="9">
        <f t="shared" si="43"/>
        <v>2.5379659448611958</v>
      </c>
      <c r="I191" s="9">
        <f t="shared" si="44"/>
        <v>3.3652855565796309</v>
      </c>
      <c r="J191" s="9">
        <f t="shared" si="45"/>
        <v>3.2380056163152551</v>
      </c>
      <c r="K191" s="11">
        <f t="shared" si="46"/>
        <v>0.4081632653061224</v>
      </c>
      <c r="L191" s="11">
        <f t="shared" si="47"/>
        <v>0.30959752321981426</v>
      </c>
      <c r="M191" s="11">
        <f t="shared" si="48"/>
        <v>0.32154340836012862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-0.27722112706988367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0.23526079919190551</v>
      </c>
      <c r="Q191" s="11">
        <f>2*'OddsRatio_working_3-way'!K191*'OddsRatio_working_3-way'!L191*'OddsRatio_working_3-way'!M191</f>
        <v>8.1264524764043375E-2</v>
      </c>
      <c r="R191" s="11">
        <f t="shared" si="49"/>
        <v>0</v>
      </c>
      <c r="S191" s="11">
        <f t="shared" si="50"/>
        <v>-0.84863950189698012</v>
      </c>
      <c r="T191" s="11">
        <f t="shared" si="51"/>
        <v>-0.29313972431674623</v>
      </c>
      <c r="U191" s="11">
        <f>'OddsRatio_working_3-way'!S191-'OddsRatio_working_3-way'!R191^2/3</f>
        <v>-0.84863950189698012</v>
      </c>
      <c r="V191" s="11">
        <f>'OddsRatio_working_3-way'!S191*'OddsRatio_working_3-way'!R191/3-2*'OddsRatio_working_3-way'!R191^3/27-'OddsRatio_working_3-way'!T191</f>
        <v>0.29313972431674623</v>
      </c>
      <c r="W191" s="11">
        <f>'OddsRatio_working_3-way'!V191^2+4*'OddsRatio_working_3-way'!U191^3/27</f>
        <v>-4.6144113280885135E-3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0.15045373815610771</v>
      </c>
      <c r="Y191" s="11">
        <f>IF('OddsRatio_working_3-way'!W191&gt;=0,IF('OddsRatio_working_3-way'!V191+SQRT('OddsRatio_working_3-way'!W191)&gt;0,0,PI()),ACOS('OddsRatio_working_3-way'!V191/(2*'OddsRatio_working_3-way'!X191)))</f>
        <v>0.22771146245523055</v>
      </c>
      <c r="Z191" s="11">
        <f>'OddsRatio_working_3-way'!X191^(1/3)*COS('OddsRatio_working_3-way'!Y191/3)</f>
        <v>0.5303330844348948</v>
      </c>
      <c r="AA191" s="11">
        <f>'OddsRatio_working_3-way'!X191^(1/3)*COS(('OddsRatio_working_3-way'!Y191+2*PI())/3)</f>
        <v>-0.30009489945870699</v>
      </c>
      <c r="AB191" s="11">
        <f>'OddsRatio_working_3-way'!X191^(1/3)*COS(('OddsRatio_working_3-way'!Y191+4*PI())/3)</f>
        <v>-0.23023818497618773</v>
      </c>
      <c r="AC191" s="11">
        <f>'OddsRatio_working_3-way'!X191^(1/3)*SIN('OddsRatio_working_3-way'!Y191/3)</f>
        <v>4.0331792911185271E-2</v>
      </c>
      <c r="AD191" s="11">
        <f>'OddsRatio_working_3-way'!X191^(1/3)*SIN(('OddsRatio_working_3-way'!Y191+2*PI())/3)</f>
        <v>0.43911602713238401</v>
      </c>
      <c r="AE191" s="11">
        <f>'OddsRatio_working_3-way'!X191^(1/3)*SIN(('OddsRatio_working_3-way'!Y191+4*PI())/3)</f>
        <v>-0.47944782004356923</v>
      </c>
      <c r="AF191" s="11">
        <f>-'OddsRatio_working_3-way'!U191/(3*'OddsRatio_working_3-way'!X191^(1/3))*COS(('OddsRatio_working_3-way'!Y191)/3)</f>
        <v>0.5303330844348948</v>
      </c>
      <c r="AG191" s="11">
        <f>-'OddsRatio_working_3-way'!U191/(3*'OddsRatio_working_3-way'!X191^(1/3))*COS(('OddsRatio_working_3-way'!Y191+2*PI())/3)</f>
        <v>-0.30009489945870699</v>
      </c>
      <c r="AH191" s="11">
        <f>-'OddsRatio_working_3-way'!U191/(3*'OddsRatio_working_3-way'!X191^(1/3))*COS(('OddsRatio_working_3-way'!Y191+4*PI())/3)</f>
        <v>-0.23023818497618773</v>
      </c>
      <c r="AI191" s="11">
        <f>'OddsRatio_working_3-way'!U191/(3*'OddsRatio_working_3-way'!X191^(1/3))*SIN(('OddsRatio_working_3-way'!Y191)/3)</f>
        <v>-4.0331792911185271E-2</v>
      </c>
      <c r="AJ191" s="11">
        <f>'OddsRatio_working_3-way'!U191/(3*'OddsRatio_working_3-way'!X191^(1/3))*SIN(('OddsRatio_working_3-way'!Y191+2*PI())/3)</f>
        <v>-0.43911602713238401</v>
      </c>
      <c r="AK191" s="11">
        <f>'OddsRatio_working_3-way'!U191/(3*'OddsRatio_working_3-way'!X191^(1/3))*SIN(('OddsRatio_working_3-way'!Y191+4*PI())/3)</f>
        <v>0.47944782004356923</v>
      </c>
      <c r="AL191" s="11">
        <f>'OddsRatio_working_3-way'!Z191+'OddsRatio_working_3-way'!AF191</f>
        <v>1.0606661688697896</v>
      </c>
      <c r="AM191" s="11">
        <f>'OddsRatio_working_3-way'!AA191+'OddsRatio_working_3-way'!AG191</f>
        <v>-0.60018979891741397</v>
      </c>
      <c r="AN191" s="11">
        <f>'OddsRatio_working_3-way'!AB191+'OddsRatio_working_3-way'!AH191</f>
        <v>-0.46047636995237545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1.0606661688697896</v>
      </c>
      <c r="AS191" s="11">
        <f>IF(('OddsRatio_working_3-way'!X191=0),IF(Q191&gt;0,-Q191^(1/3),(-Q191)^(1/3)),'OddsRatio_working_3-way'!AM191-'OddsRatio_working_3-way'!R191/3)</f>
        <v>-0.60018979891741397</v>
      </c>
      <c r="AT191" s="11">
        <f>IF(('OddsRatio_working_3-way'!X191=0),IF(Q191&gt;0,-Q191^(1/3),(-Q191)^(1/3)),'OddsRatio_working_3-way'!AN191-'OddsRatio_working_3-way'!R191/3)</f>
        <v>-0.46047636995237545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2.37</v>
      </c>
      <c r="B192" s="4">
        <f>IF('True_Odds_Calculator_3-way'!B193="","",'True_Odds_Calculator_3-way'!B193)</f>
        <v>3.2</v>
      </c>
      <c r="C192" s="4">
        <f>IF('True_Odds_Calculator_3-way'!C193="","",'True_Odds_Calculator_3-way'!C193)</f>
        <v>3.29</v>
      </c>
      <c r="D192" s="9">
        <f t="shared" si="39"/>
        <v>0.40791321178993079</v>
      </c>
      <c r="E192" s="9">
        <f t="shared" si="40"/>
        <v>0.30022106092531692</v>
      </c>
      <c r="F192" s="9">
        <f t="shared" si="41"/>
        <v>0.29186572728475207</v>
      </c>
      <c r="G192" s="9">
        <f t="shared" si="42"/>
        <v>1.059490413372977</v>
      </c>
      <c r="H192" s="9">
        <f t="shared" si="43"/>
        <v>2.4515018663209789</v>
      </c>
      <c r="I192" s="9">
        <f t="shared" si="44"/>
        <v>3.3308789094205498</v>
      </c>
      <c r="J192" s="9">
        <f t="shared" si="45"/>
        <v>3.4262330466241178</v>
      </c>
      <c r="K192" s="11">
        <f t="shared" si="46"/>
        <v>0.42194092827004215</v>
      </c>
      <c r="L192" s="11">
        <f t="shared" si="47"/>
        <v>0.3125</v>
      </c>
      <c r="M192" s="11">
        <f t="shared" si="48"/>
        <v>0.303951367781155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-0.27662059302579101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0.23485693765790727</v>
      </c>
      <c r="Q192" s="11">
        <f>2*'OddsRatio_working_3-way'!K192*'OddsRatio_working_3-way'!L192*'OddsRatio_working_3-way'!M192</f>
        <v>8.0155951419080954E-2</v>
      </c>
      <c r="R192" s="11">
        <f t="shared" si="49"/>
        <v>0</v>
      </c>
      <c r="S192" s="11">
        <f t="shared" si="50"/>
        <v>-0.84902188621947661</v>
      </c>
      <c r="T192" s="11">
        <f t="shared" si="51"/>
        <v>-0.28976856184965061</v>
      </c>
      <c r="U192" s="11">
        <f>'OddsRatio_working_3-way'!S192-'OddsRatio_working_3-way'!R192^2/3</f>
        <v>-0.84902188621947661</v>
      </c>
      <c r="V192" s="11">
        <f>'OddsRatio_working_3-way'!S192*'OddsRatio_working_3-way'!R192/3-2*'OddsRatio_working_3-way'!R192^3/27-'OddsRatio_working_3-way'!T192</f>
        <v>0.28976856184965061</v>
      </c>
      <c r="W192" s="11">
        <f>'OddsRatio_working_3-way'!V192^2+4*'OddsRatio_working_3-way'!U192^3/27</f>
        <v>-6.7019401260585698E-3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0.15055543793107687</v>
      </c>
      <c r="Y192" s="11">
        <f>IF('OddsRatio_working_3-way'!W192&gt;=0,IF('OddsRatio_working_3-way'!V192+SQRT('OddsRatio_working_3-way'!W192)&gt;0,0,PI()),ACOS('OddsRatio_working_3-way'!V192/(2*'OddsRatio_working_3-way'!X192)))</f>
        <v>0.27534385098302994</v>
      </c>
      <c r="Z192" s="11">
        <f>'OddsRatio_working_3-way'!X192^(1/3)*COS('OddsRatio_working_3-way'!Y192/3)</f>
        <v>0.52974520668648839</v>
      </c>
      <c r="AA192" s="11">
        <f>'OddsRatio_working_3-way'!X192^(1/3)*COS(('OddsRatio_working_3-way'!Y192+2*PI())/3)</f>
        <v>-0.30709799320984471</v>
      </c>
      <c r="AB192" s="11">
        <f>'OddsRatio_working_3-way'!X192^(1/3)*COS(('OddsRatio_working_3-way'!Y192+4*PI())/3)</f>
        <v>-0.22264721347664376</v>
      </c>
      <c r="AC192" s="11">
        <f>'OddsRatio_working_3-way'!X192^(1/3)*SIN('OddsRatio_working_3-way'!Y192/3)</f>
        <v>4.8757680412237339E-2</v>
      </c>
      <c r="AD192" s="11">
        <f>'OddsRatio_working_3-way'!X192^(1/3)*SIN(('OddsRatio_working_3-way'!Y192+2*PI())/3)</f>
        <v>0.43439396631741828</v>
      </c>
      <c r="AE192" s="11">
        <f>'OddsRatio_working_3-way'!X192^(1/3)*SIN(('OddsRatio_working_3-way'!Y192+4*PI())/3)</f>
        <v>-0.48315164672965566</v>
      </c>
      <c r="AF192" s="11">
        <f>-'OddsRatio_working_3-way'!U192/(3*'OddsRatio_working_3-way'!X192^(1/3))*COS(('OddsRatio_working_3-way'!Y192)/3)</f>
        <v>0.5297452066864885</v>
      </c>
      <c r="AG192" s="11">
        <f>-'OddsRatio_working_3-way'!U192/(3*'OddsRatio_working_3-way'!X192^(1/3))*COS(('OddsRatio_working_3-way'!Y192+2*PI())/3)</f>
        <v>-0.30709799320984477</v>
      </c>
      <c r="AH192" s="11">
        <f>-'OddsRatio_working_3-way'!U192/(3*'OddsRatio_working_3-way'!X192^(1/3))*COS(('OddsRatio_working_3-way'!Y192+4*PI())/3)</f>
        <v>-0.22264721347664382</v>
      </c>
      <c r="AI192" s="11">
        <f>'OddsRatio_working_3-way'!U192/(3*'OddsRatio_working_3-way'!X192^(1/3))*SIN(('OddsRatio_working_3-way'!Y192)/3)</f>
        <v>-4.8757680412237353E-2</v>
      </c>
      <c r="AJ192" s="11">
        <f>'OddsRatio_working_3-way'!U192/(3*'OddsRatio_working_3-way'!X192^(1/3))*SIN(('OddsRatio_working_3-way'!Y192+2*PI())/3)</f>
        <v>-0.43439396631741839</v>
      </c>
      <c r="AK192" s="11">
        <f>'OddsRatio_working_3-way'!U192/(3*'OddsRatio_working_3-way'!X192^(1/3))*SIN(('OddsRatio_working_3-way'!Y192+4*PI())/3)</f>
        <v>0.48315164672965577</v>
      </c>
      <c r="AL192" s="11">
        <f>'OddsRatio_working_3-way'!Z192+'OddsRatio_working_3-way'!AF192</f>
        <v>1.059490413372977</v>
      </c>
      <c r="AM192" s="11">
        <f>'OddsRatio_working_3-way'!AA192+'OddsRatio_working_3-way'!AG192</f>
        <v>-0.61419598641968953</v>
      </c>
      <c r="AN192" s="11">
        <f>'OddsRatio_working_3-way'!AB192+'OddsRatio_working_3-way'!AH192</f>
        <v>-0.44529442695328758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1.059490413372977</v>
      </c>
      <c r="AS192" s="11">
        <f>IF(('OddsRatio_working_3-way'!X192=0),IF(Q192&gt;0,-Q192^(1/3),(-Q192)^(1/3)),'OddsRatio_working_3-way'!AM192-'OddsRatio_working_3-way'!R192/3)</f>
        <v>-0.61419598641968953</v>
      </c>
      <c r="AT192" s="11">
        <f>IF(('OddsRatio_working_3-way'!X192=0),IF(Q192&gt;0,-Q192^(1/3),(-Q192)^(1/3)),'OddsRatio_working_3-way'!AN192-'OddsRatio_working_3-way'!R192/3)</f>
        <v>-0.44529442695328758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2.17</v>
      </c>
      <c r="B193" s="4">
        <f>IF('True_Odds_Calculator_3-way'!B194="","",'True_Odds_Calculator_3-way'!B194)</f>
        <v>3.01</v>
      </c>
      <c r="C193" s="4">
        <f>IF('True_Odds_Calculator_3-way'!C194="","",'True_Odds_Calculator_3-way'!C194)</f>
        <v>4.0599999999999996</v>
      </c>
      <c r="D193" s="9">
        <f t="shared" si="39"/>
        <v>0.44582686219892415</v>
      </c>
      <c r="E193" s="9">
        <f t="shared" si="40"/>
        <v>0.31893347302304448</v>
      </c>
      <c r="F193" s="9">
        <f t="shared" si="41"/>
        <v>0.23523966477803121</v>
      </c>
      <c r="G193" s="9">
        <f t="shared" si="42"/>
        <v>1.0624130008556874</v>
      </c>
      <c r="H193" s="9">
        <f t="shared" si="43"/>
        <v>2.2430232110011543</v>
      </c>
      <c r="I193" s="9">
        <f t="shared" si="44"/>
        <v>3.1354501317199315</v>
      </c>
      <c r="J193" s="9">
        <f t="shared" si="45"/>
        <v>4.2509837826184018</v>
      </c>
      <c r="K193" s="11">
        <f t="shared" si="46"/>
        <v>0.46082949308755761</v>
      </c>
      <c r="L193" s="11">
        <f t="shared" si="47"/>
        <v>0.33222591362126247</v>
      </c>
      <c r="M193" s="11">
        <f t="shared" si="48"/>
        <v>0.24630541871921185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-0.2713632816568472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0.23530563449146194</v>
      </c>
      <c r="Q193" s="11">
        <f>2*'OddsRatio_working_3-way'!K193*'OddsRatio_working_3-way'!L193*'OddsRatio_working_3-way'!M193</f>
        <v>7.5418472593417288E-2</v>
      </c>
      <c r="R193" s="11">
        <f t="shared" si="49"/>
        <v>0</v>
      </c>
      <c r="S193" s="11">
        <f t="shared" si="50"/>
        <v>-0.86712407461602703</v>
      </c>
      <c r="T193" s="11">
        <f t="shared" si="51"/>
        <v>-0.27792438288975224</v>
      </c>
      <c r="U193" s="11">
        <f>'OddsRatio_working_3-way'!S193-'OddsRatio_working_3-way'!R193^2/3</f>
        <v>-0.86712407461602703</v>
      </c>
      <c r="V193" s="11">
        <f>'OddsRatio_working_3-way'!S193*'OddsRatio_working_3-way'!R193/3-2*'OddsRatio_working_3-way'!R193^3/27-'OddsRatio_working_3-way'!T193</f>
        <v>0.27792438288975224</v>
      </c>
      <c r="W193" s="11">
        <f>'OddsRatio_working_3-way'!V193^2+4*'OddsRatio_working_3-way'!U193^3/27</f>
        <v>-1.9349770671672123E-2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0.15539605310007212</v>
      </c>
      <c r="Y193" s="11">
        <f>IF('OddsRatio_working_3-way'!W193&gt;=0,IF('OddsRatio_working_3-way'!V193+SQRT('OddsRatio_working_3-way'!W193)&gt;0,0,PI()),ACOS('OddsRatio_working_3-way'!V193/(2*'OddsRatio_working_3-way'!X193)))</f>
        <v>0.46405414536356493</v>
      </c>
      <c r="Z193" s="11">
        <f>'OddsRatio_working_3-way'!X193^(1/3)*COS('OddsRatio_working_3-way'!Y193/3)</f>
        <v>0.53120650042784368</v>
      </c>
      <c r="AA193" s="11">
        <f>'OddsRatio_working_3-way'!X193^(1/3)*COS(('OddsRatio_working_3-way'!Y193+2*PI())/3)</f>
        <v>-0.33733719672050477</v>
      </c>
      <c r="AB193" s="11">
        <f>'OddsRatio_working_3-way'!X193^(1/3)*COS(('OddsRatio_working_3-way'!Y193+4*PI())/3)</f>
        <v>-0.19386930370733904</v>
      </c>
      <c r="AC193" s="11">
        <f>'OddsRatio_working_3-way'!X193^(1/3)*SIN('OddsRatio_working_3-way'!Y193/3)</f>
        <v>8.2831226651219739E-2</v>
      </c>
      <c r="AD193" s="11">
        <f>'OddsRatio_working_3-way'!X193^(1/3)*SIN(('OddsRatio_working_3-way'!Y193+2*PI())/3)</f>
        <v>0.41862271070033202</v>
      </c>
      <c r="AE193" s="11">
        <f>'OddsRatio_working_3-way'!X193^(1/3)*SIN(('OddsRatio_working_3-way'!Y193+4*PI())/3)</f>
        <v>-0.50145393735155175</v>
      </c>
      <c r="AF193" s="11">
        <f>-'OddsRatio_working_3-way'!U193/(3*'OddsRatio_working_3-way'!X193^(1/3))*COS(('OddsRatio_working_3-way'!Y193)/3)</f>
        <v>0.53120650042784356</v>
      </c>
      <c r="AG193" s="11">
        <f>-'OddsRatio_working_3-way'!U193/(3*'OddsRatio_working_3-way'!X193^(1/3))*COS(('OddsRatio_working_3-way'!Y193+2*PI())/3)</f>
        <v>-0.33733719672050466</v>
      </c>
      <c r="AH193" s="11">
        <f>-'OddsRatio_working_3-way'!U193/(3*'OddsRatio_working_3-way'!X193^(1/3))*COS(('OddsRatio_working_3-way'!Y193+4*PI())/3)</f>
        <v>-0.19386930370733899</v>
      </c>
      <c r="AI193" s="11">
        <f>'OddsRatio_working_3-way'!U193/(3*'OddsRatio_working_3-way'!X193^(1/3))*SIN(('OddsRatio_working_3-way'!Y193)/3)</f>
        <v>-8.2831226651219725E-2</v>
      </c>
      <c r="AJ193" s="11">
        <f>'OddsRatio_working_3-way'!U193/(3*'OddsRatio_working_3-way'!X193^(1/3))*SIN(('OddsRatio_working_3-way'!Y193+2*PI())/3)</f>
        <v>-0.41862271070033197</v>
      </c>
      <c r="AK193" s="11">
        <f>'OddsRatio_working_3-way'!U193/(3*'OddsRatio_working_3-way'!X193^(1/3))*SIN(('OddsRatio_working_3-way'!Y193+4*PI())/3)</f>
        <v>0.50145393735155164</v>
      </c>
      <c r="AL193" s="11">
        <f>'OddsRatio_working_3-way'!Z193+'OddsRatio_working_3-way'!AF193</f>
        <v>1.0624130008556874</v>
      </c>
      <c r="AM193" s="11">
        <f>'OddsRatio_working_3-way'!AA193+'OddsRatio_working_3-way'!AG193</f>
        <v>-0.67467439344100943</v>
      </c>
      <c r="AN193" s="11">
        <f>'OddsRatio_working_3-way'!AB193+'OddsRatio_working_3-way'!AH193</f>
        <v>-0.38773860741467803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1.0624130008556874</v>
      </c>
      <c r="AS193" s="11">
        <f>IF(('OddsRatio_working_3-way'!X193=0),IF(Q193&gt;0,-Q193^(1/3),(-Q193)^(1/3)),'OddsRatio_working_3-way'!AM193-'OddsRatio_working_3-way'!R193/3)</f>
        <v>-0.67467439344100943</v>
      </c>
      <c r="AT193" s="11">
        <f>IF(('OddsRatio_working_3-way'!X193=0),IF(Q193&gt;0,-Q193^(1/3),(-Q193)^(1/3)),'OddsRatio_working_3-way'!AN193-'OddsRatio_working_3-way'!R193/3)</f>
        <v>-0.38773860741467803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2.82</v>
      </c>
      <c r="B194" s="4">
        <f>IF('True_Odds_Calculator_3-way'!B195="","",'True_Odds_Calculator_3-way'!B195)</f>
        <v>2.99</v>
      </c>
      <c r="C194" s="4">
        <f>IF('True_Odds_Calculator_3-way'!C195="","",'True_Odds_Calculator_3-way'!C195)</f>
        <v>2.85</v>
      </c>
      <c r="D194" s="9">
        <f t="shared" si="39"/>
        <v>0.34114753844407653</v>
      </c>
      <c r="E194" s="9">
        <f t="shared" si="40"/>
        <v>0.32137005140839947</v>
      </c>
      <c r="F194" s="9">
        <f t="shared" si="41"/>
        <v>0.33748241014752389</v>
      </c>
      <c r="G194" s="9">
        <f t="shared" si="42"/>
        <v>1.0611445378143687</v>
      </c>
      <c r="H194" s="9">
        <f t="shared" si="43"/>
        <v>2.9312830588221512</v>
      </c>
      <c r="I194" s="9">
        <f t="shared" si="44"/>
        <v>3.1116776302505937</v>
      </c>
      <c r="J194" s="9">
        <f t="shared" si="45"/>
        <v>2.9631173949565826</v>
      </c>
      <c r="K194" s="11">
        <f t="shared" si="46"/>
        <v>0.3546099290780142</v>
      </c>
      <c r="L194" s="11">
        <f t="shared" si="47"/>
        <v>0.33444816053511706</v>
      </c>
      <c r="M194" s="11">
        <f t="shared" si="48"/>
        <v>0.35087719298245612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-0.27882456681327128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0.23553273468069713</v>
      </c>
      <c r="Q194" s="11">
        <f>2*'OddsRatio_working_3-way'!K194*'OddsRatio_working_3-way'!L194*'OddsRatio_working_3-way'!M194</f>
        <v>8.3227114728161508E-2</v>
      </c>
      <c r="R194" s="11">
        <f t="shared" si="49"/>
        <v>0</v>
      </c>
      <c r="S194" s="11">
        <f t="shared" si="50"/>
        <v>-0.8447345130762216</v>
      </c>
      <c r="T194" s="11">
        <f t="shared" si="51"/>
        <v>-0.29849276080431852</v>
      </c>
      <c r="U194" s="11">
        <f>'OddsRatio_working_3-way'!S194-'OddsRatio_working_3-way'!R194^2/3</f>
        <v>-0.8447345130762216</v>
      </c>
      <c r="V194" s="11">
        <f>'OddsRatio_working_3-way'!S194*'OddsRatio_working_3-way'!R194/3-2*'OddsRatio_working_3-way'!R194^3/27-'OddsRatio_working_3-way'!T194</f>
        <v>0.29849276080431852</v>
      </c>
      <c r="W194" s="11">
        <f>'OddsRatio_working_3-way'!V194^2+4*'OddsRatio_working_3-way'!U194^3/27</f>
        <v>-2.0319926655922027E-4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0.14941647124659929</v>
      </c>
      <c r="Y194" s="11">
        <f>IF('OddsRatio_working_3-way'!W194&gt;=0,IF('OddsRatio_working_3-way'!V194+SQRT('OddsRatio_working_3-way'!W194)&gt;0,0,PI()),ACOS('OddsRatio_working_3-way'!V194/(2*'OddsRatio_working_3-way'!X194)))</f>
        <v>4.7719670495648181E-2</v>
      </c>
      <c r="Z194" s="11">
        <f>'OddsRatio_working_3-way'!X194^(1/3)*COS('OddsRatio_working_3-way'!Y194/3)</f>
        <v>0.53057226890718434</v>
      </c>
      <c r="AA194" s="11">
        <f>'OddsRatio_working_3-way'!X194^(1/3)*COS(('OddsRatio_working_3-way'!Y194+2*PI())/3)</f>
        <v>-0.27259563984501733</v>
      </c>
      <c r="AB194" s="11">
        <f>'OddsRatio_working_3-way'!X194^(1/3)*COS(('OddsRatio_working_3-way'!Y194+4*PI())/3)</f>
        <v>-0.25797662906216706</v>
      </c>
      <c r="AC194" s="11">
        <f>'OddsRatio_working_3-way'!X194^(1/3)*SIN('OddsRatio_working_3-way'!Y194/3)</f>
        <v>8.4402898107646569E-3</v>
      </c>
      <c r="AD194" s="11">
        <f>'OddsRatio_working_3-way'!X194^(1/3)*SIN(('OddsRatio_working_3-way'!Y194+2*PI())/3)</f>
        <v>0.45526891851178769</v>
      </c>
      <c r="AE194" s="11">
        <f>'OddsRatio_working_3-way'!X194^(1/3)*SIN(('OddsRatio_working_3-way'!Y194+4*PI())/3)</f>
        <v>-0.46370920832255236</v>
      </c>
      <c r="AF194" s="11">
        <f>-'OddsRatio_working_3-way'!U194/(3*'OddsRatio_working_3-way'!X194^(1/3))*COS(('OddsRatio_working_3-way'!Y194)/3)</f>
        <v>0.53057226890718434</v>
      </c>
      <c r="AG194" s="11">
        <f>-'OddsRatio_working_3-way'!U194/(3*'OddsRatio_working_3-way'!X194^(1/3))*COS(('OddsRatio_working_3-way'!Y194+2*PI())/3)</f>
        <v>-0.27259563984501733</v>
      </c>
      <c r="AH194" s="11">
        <f>-'OddsRatio_working_3-way'!U194/(3*'OddsRatio_working_3-way'!X194^(1/3))*COS(('OddsRatio_working_3-way'!Y194+4*PI())/3)</f>
        <v>-0.25797662906216706</v>
      </c>
      <c r="AI194" s="11">
        <f>'OddsRatio_working_3-way'!U194/(3*'OddsRatio_working_3-way'!X194^(1/3))*SIN(('OddsRatio_working_3-way'!Y194)/3)</f>
        <v>-8.4402898107646569E-3</v>
      </c>
      <c r="AJ194" s="11">
        <f>'OddsRatio_working_3-way'!U194/(3*'OddsRatio_working_3-way'!X194^(1/3))*SIN(('OddsRatio_working_3-way'!Y194+2*PI())/3)</f>
        <v>-0.45526891851178769</v>
      </c>
      <c r="AK194" s="11">
        <f>'OddsRatio_working_3-way'!U194/(3*'OddsRatio_working_3-way'!X194^(1/3))*SIN(('OddsRatio_working_3-way'!Y194+4*PI())/3)</f>
        <v>0.46370920832255236</v>
      </c>
      <c r="AL194" s="11">
        <f>'OddsRatio_working_3-way'!Z194+'OddsRatio_working_3-way'!AF194</f>
        <v>1.0611445378143687</v>
      </c>
      <c r="AM194" s="11">
        <f>'OddsRatio_working_3-way'!AA194+'OddsRatio_working_3-way'!AG194</f>
        <v>-0.54519127969003467</v>
      </c>
      <c r="AN194" s="11">
        <f>'OddsRatio_working_3-way'!AB194+'OddsRatio_working_3-way'!AH194</f>
        <v>-0.51595325812433412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1.0611445378143687</v>
      </c>
      <c r="AS194" s="11">
        <f>IF(('OddsRatio_working_3-way'!X194=0),IF(Q194&gt;0,-Q194^(1/3),(-Q194)^(1/3)),'OddsRatio_working_3-way'!AM194-'OddsRatio_working_3-way'!R194/3)</f>
        <v>-0.54519127969003467</v>
      </c>
      <c r="AT194" s="11">
        <f>IF(('OddsRatio_working_3-way'!X194=0),IF(Q194&gt;0,-Q194^(1/3),(-Q194)^(1/3)),'OddsRatio_working_3-way'!AN194-'OddsRatio_working_3-way'!R194/3)</f>
        <v>-0.51595325812433412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3.22</v>
      </c>
      <c r="B195" s="4">
        <f>IF('True_Odds_Calculator_3-way'!B196="","",'True_Odds_Calculator_3-way'!B196)</f>
        <v>3.46</v>
      </c>
      <c r="C195" s="4">
        <f>IF('True_Odds_Calculator_3-way'!C196="","",'True_Odds_Calculator_3-way'!C196)</f>
        <v>2.27</v>
      </c>
      <c r="D195" s="9">
        <f t="shared" si="39"/>
        <v>0.29769917319061434</v>
      </c>
      <c r="E195" s="9">
        <f t="shared" si="40"/>
        <v>0.27669153092672333</v>
      </c>
      <c r="F195" s="9">
        <f t="shared" si="41"/>
        <v>0.42560929588266222</v>
      </c>
      <c r="G195" s="9">
        <f t="shared" si="42"/>
        <v>1.0626557017189098</v>
      </c>
      <c r="H195" s="9">
        <f t="shared" si="43"/>
        <v>3.3590956578159799</v>
      </c>
      <c r="I195" s="9">
        <f t="shared" si="44"/>
        <v>3.6141330262285174</v>
      </c>
      <c r="J195" s="9">
        <f t="shared" si="45"/>
        <v>2.3495727411830161</v>
      </c>
      <c r="K195" s="11">
        <f t="shared" si="46"/>
        <v>0.3105590062111801</v>
      </c>
      <c r="L195" s="11">
        <f t="shared" si="47"/>
        <v>0.28901734104046245</v>
      </c>
      <c r="M195" s="11">
        <f t="shared" si="48"/>
        <v>0.44052863436123346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-0.27424200463383042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0.23526598341734639</v>
      </c>
      <c r="Q195" s="11">
        <f>2*'OddsRatio_working_3-way'!K195*'OddsRatio_working_3-way'!L195*'OddsRatio_working_3-way'!M195</f>
        <v>7.9081002829360106E-2</v>
      </c>
      <c r="R195" s="11">
        <f t="shared" si="49"/>
        <v>0</v>
      </c>
      <c r="S195" s="11">
        <f t="shared" si="50"/>
        <v>-0.85787727423986326</v>
      </c>
      <c r="T195" s="11">
        <f t="shared" si="51"/>
        <v>-0.28836210898818926</v>
      </c>
      <c r="U195" s="11">
        <f>'OddsRatio_working_3-way'!S195-'OddsRatio_working_3-way'!R195^2/3</f>
        <v>-0.85787727423986326</v>
      </c>
      <c r="V195" s="11">
        <f>'OddsRatio_working_3-way'!S195*'OddsRatio_working_3-way'!R195/3-2*'OddsRatio_working_3-way'!R195^3/27-'OddsRatio_working_3-way'!T195</f>
        <v>0.28836210898818926</v>
      </c>
      <c r="W195" s="11">
        <f>'OddsRatio_working_3-way'!V195^2+4*'OddsRatio_working_3-way'!U195^3/27</f>
        <v>-1.0381769938000024E-2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0.1529170329280852</v>
      </c>
      <c r="Y195" s="11">
        <f>IF('OddsRatio_working_3-way'!W195&gt;=0,IF('OddsRatio_working_3-way'!V195+SQRT('OddsRatio_working_3-way'!W195)&gt;0,0,PI()),ACOS('OddsRatio_working_3-way'!V195/(2*'OddsRatio_working_3-way'!X195)))</f>
        <v>0.33965061746592484</v>
      </c>
      <c r="Z195" s="11">
        <f>'OddsRatio_working_3-way'!X195^(1/3)*COS('OddsRatio_working_3-way'!Y195/3)</f>
        <v>0.531327850859455</v>
      </c>
      <c r="AA195" s="11">
        <f>'OddsRatio_working_3-way'!X195^(1/3)*COS(('OddsRatio_working_3-way'!Y195+2*PI())/3)</f>
        <v>-0.31798366105377718</v>
      </c>
      <c r="AB195" s="11">
        <f>'OddsRatio_working_3-way'!X195^(1/3)*COS(('OddsRatio_working_3-way'!Y195+4*PI())/3)</f>
        <v>-0.21334418980567793</v>
      </c>
      <c r="AC195" s="11">
        <f>'OddsRatio_working_3-way'!X195^(1/3)*SIN('OddsRatio_working_3-way'!Y195/3)</f>
        <v>6.0413626892950323E-2</v>
      </c>
      <c r="AD195" s="11">
        <f>'OddsRatio_working_3-way'!X195^(1/3)*SIN(('OddsRatio_working_3-way'!Y195+2*PI())/3)</f>
        <v>0.4299366031360024</v>
      </c>
      <c r="AE195" s="11">
        <f>'OddsRatio_working_3-way'!X195^(1/3)*SIN(('OddsRatio_working_3-way'!Y195+4*PI())/3)</f>
        <v>-0.49035023002895262</v>
      </c>
      <c r="AF195" s="11">
        <f>-'OddsRatio_working_3-way'!U195/(3*'OddsRatio_working_3-way'!X195^(1/3))*COS(('OddsRatio_working_3-way'!Y195)/3)</f>
        <v>0.53132785085945478</v>
      </c>
      <c r="AG195" s="11">
        <f>-'OddsRatio_working_3-way'!U195/(3*'OddsRatio_working_3-way'!X195^(1/3))*COS(('OddsRatio_working_3-way'!Y195+2*PI())/3)</f>
        <v>-0.31798366105377707</v>
      </c>
      <c r="AH195" s="11">
        <f>-'OddsRatio_working_3-way'!U195/(3*'OddsRatio_working_3-way'!X195^(1/3))*COS(('OddsRatio_working_3-way'!Y195+4*PI())/3)</f>
        <v>-0.21334418980567785</v>
      </c>
      <c r="AI195" s="11">
        <f>'OddsRatio_working_3-way'!U195/(3*'OddsRatio_working_3-way'!X195^(1/3))*SIN(('OddsRatio_working_3-way'!Y195)/3)</f>
        <v>-6.0413626892950295E-2</v>
      </c>
      <c r="AJ195" s="11">
        <f>'OddsRatio_working_3-way'!U195/(3*'OddsRatio_working_3-way'!X195^(1/3))*SIN(('OddsRatio_working_3-way'!Y195+2*PI())/3)</f>
        <v>-0.42993660313600218</v>
      </c>
      <c r="AK195" s="11">
        <f>'OddsRatio_working_3-way'!U195/(3*'OddsRatio_working_3-way'!X195^(1/3))*SIN(('OddsRatio_working_3-way'!Y195+4*PI())/3)</f>
        <v>0.49035023002895239</v>
      </c>
      <c r="AL195" s="11">
        <f>'OddsRatio_working_3-way'!Z195+'OddsRatio_working_3-way'!AF195</f>
        <v>1.0626557017189098</v>
      </c>
      <c r="AM195" s="11">
        <f>'OddsRatio_working_3-way'!AA195+'OddsRatio_working_3-way'!AG195</f>
        <v>-0.63596732210755424</v>
      </c>
      <c r="AN195" s="11">
        <f>'OddsRatio_working_3-way'!AB195+'OddsRatio_working_3-way'!AH195</f>
        <v>-0.42668837961135575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1.0626557017189098</v>
      </c>
      <c r="AS195" s="11">
        <f>IF(('OddsRatio_working_3-way'!X195=0),IF(Q195&gt;0,-Q195^(1/3),(-Q195)^(1/3)),'OddsRatio_working_3-way'!AM195-'OddsRatio_working_3-way'!R195/3)</f>
        <v>-0.63596732210755424</v>
      </c>
      <c r="AT195" s="11">
        <f>IF(('OddsRatio_working_3-way'!X195=0),IF(Q195&gt;0,-Q195^(1/3),(-Q195)^(1/3)),'OddsRatio_working_3-way'!AN195-'OddsRatio_working_3-way'!R195/3)</f>
        <v>-0.42668837961135575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2.57</v>
      </c>
      <c r="B196" s="4">
        <f>IF('True_Odds_Calculator_3-way'!B197="","",'True_Odds_Calculator_3-way'!B197)</f>
        <v>3.27</v>
      </c>
      <c r="C196" s="4">
        <f>IF('True_Odds_Calculator_3-way'!C197="","",'True_Odds_Calculator_3-way'!C197)</f>
        <v>2.9</v>
      </c>
      <c r="D196" s="9">
        <f t="shared" ref="D196:D259" si="52">(K196/(AR196+K196-(AR196*K196)))</f>
        <v>0.37509472671191213</v>
      </c>
      <c r="E196" s="9">
        <f t="shared" ref="E196:E259" si="53">(L196/(AR196+L196-(AR196*L196)))</f>
        <v>0.29335899038132002</v>
      </c>
      <c r="F196" s="9">
        <f t="shared" ref="F196:F259" si="54">(M196/(AR196+M196-(AR196*M196)))</f>
        <v>0.33154628290676802</v>
      </c>
      <c r="G196" s="9">
        <f t="shared" ref="G196:G259" si="55">AR196</f>
        <v>1.0611421812787314</v>
      </c>
      <c r="H196" s="9">
        <f t="shared" ref="H196:H259" si="56">IF(A196="","",1/D196)</f>
        <v>2.6659932246076079</v>
      </c>
      <c r="I196" s="9">
        <f t="shared" ref="I196:I259" si="57">IF(B196="","",1/E196)</f>
        <v>3.4087927515027205</v>
      </c>
      <c r="J196" s="9">
        <f t="shared" ref="J196:J259" si="58">IF(C196="","",1/F196)</f>
        <v>3.0161701444295894</v>
      </c>
      <c r="K196" s="11">
        <f t="shared" ref="K196:K259" si="59">1/A196</f>
        <v>0.38910505836575876</v>
      </c>
      <c r="L196" s="11">
        <f t="shared" ref="L196:L259" si="60">1/B196</f>
        <v>0.3058103975535168</v>
      </c>
      <c r="M196" s="11">
        <f t="shared" ref="M196:M259" si="61">1/C196</f>
        <v>0.34482758620689657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-0.27784349712838585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0.235522834020822</v>
      </c>
      <c r="Q196" s="11">
        <f>2*'OddsRatio_working_3-way'!K196*'OddsRatio_working_3-way'!L196*'OddsRatio_working_3-way'!M196</f>
        <v>8.2063705233735892E-2</v>
      </c>
      <c r="R196" s="11">
        <f t="shared" ref="R196:R259" si="62">O196/N196</f>
        <v>0</v>
      </c>
      <c r="S196" s="11">
        <f t="shared" ref="S196:S259" si="63">P196/N196</f>
        <v>-0.84768164975979865</v>
      </c>
      <c r="T196" s="11">
        <f t="shared" ref="T196:T259" si="64">Q196/N196</f>
        <v>-0.29535945984661977</v>
      </c>
      <c r="U196" s="11">
        <f>'OddsRatio_working_3-way'!S196-'OddsRatio_working_3-way'!R196^2/3</f>
        <v>-0.84768164975979865</v>
      </c>
      <c r="V196" s="11">
        <f>'OddsRatio_working_3-way'!S196*'OddsRatio_working_3-way'!R196/3-2*'OddsRatio_working_3-way'!R196^3/27-'OddsRatio_working_3-way'!T196</f>
        <v>0.29535945984661977</v>
      </c>
      <c r="W196" s="11">
        <f>'OddsRatio_working_3-way'!V196^2+4*'OddsRatio_working_3-way'!U196^3/27</f>
        <v>-3.0018515533053042E-3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0.15019908627734083</v>
      </c>
      <c r="Y196" s="11">
        <f>IF('OddsRatio_working_3-way'!W196&gt;=0,IF('OddsRatio_working_3-way'!V196+SQRT('OddsRatio_working_3-way'!W196)&gt;0,0,PI()),ACOS('OddsRatio_working_3-way'!V196/(2*'OddsRatio_working_3-way'!X196)))</f>
        <v>0.18341509700250369</v>
      </c>
      <c r="Z196" s="11">
        <f>'OddsRatio_working_3-way'!X196^(1/3)*COS('OddsRatio_working_3-way'!Y196/3)</f>
        <v>0.53057109063936569</v>
      </c>
      <c r="AA196" s="11">
        <f>'OddsRatio_working_3-way'!X196^(1/3)*COS(('OddsRatio_working_3-way'!Y196+2*PI())/3)</f>
        <v>-0.2934129478528914</v>
      </c>
      <c r="AB196" s="11">
        <f>'OddsRatio_working_3-way'!X196^(1/3)*COS(('OddsRatio_working_3-way'!Y196+4*PI())/3)</f>
        <v>-0.23715814278647437</v>
      </c>
      <c r="AC196" s="11">
        <f>'OddsRatio_working_3-way'!X196^(1/3)*SIN('OddsRatio_working_3-way'!Y196/3)</f>
        <v>3.2478726848305932E-2</v>
      </c>
      <c r="AD196" s="11">
        <f>'OddsRatio_working_3-way'!X196^(1/3)*SIN(('OddsRatio_working_3-way'!Y196+2*PI())/3)</f>
        <v>0.44324867958315373</v>
      </c>
      <c r="AE196" s="11">
        <f>'OddsRatio_working_3-way'!X196^(1/3)*SIN(('OddsRatio_working_3-way'!Y196+4*PI())/3)</f>
        <v>-0.4757274064314595</v>
      </c>
      <c r="AF196" s="11">
        <f>-'OddsRatio_working_3-way'!U196/(3*'OddsRatio_working_3-way'!X196^(1/3))*COS(('OddsRatio_working_3-way'!Y196)/3)</f>
        <v>0.53057109063936581</v>
      </c>
      <c r="AG196" s="11">
        <f>-'OddsRatio_working_3-way'!U196/(3*'OddsRatio_working_3-way'!X196^(1/3))*COS(('OddsRatio_working_3-way'!Y196+2*PI())/3)</f>
        <v>-0.29341294785289151</v>
      </c>
      <c r="AH196" s="11">
        <f>-'OddsRatio_working_3-way'!U196/(3*'OddsRatio_working_3-way'!X196^(1/3))*COS(('OddsRatio_working_3-way'!Y196+4*PI())/3)</f>
        <v>-0.23715814278647443</v>
      </c>
      <c r="AI196" s="11">
        <f>'OddsRatio_working_3-way'!U196/(3*'OddsRatio_working_3-way'!X196^(1/3))*SIN(('OddsRatio_working_3-way'!Y196)/3)</f>
        <v>-3.2478726848305939E-2</v>
      </c>
      <c r="AJ196" s="11">
        <f>'OddsRatio_working_3-way'!U196/(3*'OddsRatio_working_3-way'!X196^(1/3))*SIN(('OddsRatio_working_3-way'!Y196+2*PI())/3)</f>
        <v>-0.44324867958315384</v>
      </c>
      <c r="AK196" s="11">
        <f>'OddsRatio_working_3-way'!U196/(3*'OddsRatio_working_3-way'!X196^(1/3))*SIN(('OddsRatio_working_3-way'!Y196+4*PI())/3)</f>
        <v>0.47572740643145961</v>
      </c>
      <c r="AL196" s="11">
        <f>'OddsRatio_working_3-way'!Z196+'OddsRatio_working_3-way'!AF196</f>
        <v>1.0611421812787314</v>
      </c>
      <c r="AM196" s="11">
        <f>'OddsRatio_working_3-way'!AA196+'OddsRatio_working_3-way'!AG196</f>
        <v>-0.58682589570578292</v>
      </c>
      <c r="AN196" s="11">
        <f>'OddsRatio_working_3-way'!AB196+'OddsRatio_working_3-way'!AH196</f>
        <v>-0.4743162855729488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1.0611421812787314</v>
      </c>
      <c r="AS196" s="11">
        <f>IF(('OddsRatio_working_3-way'!X196=0),IF(Q196&gt;0,-Q196^(1/3),(-Q196)^(1/3)),'OddsRatio_working_3-way'!AM196-'OddsRatio_working_3-way'!R196/3)</f>
        <v>-0.58682589570578292</v>
      </c>
      <c r="AT196" s="11">
        <f>IF(('OddsRatio_working_3-way'!X196=0),IF(Q196&gt;0,-Q196^(1/3),(-Q196)^(1/3)),'OddsRatio_working_3-way'!AN196-'OddsRatio_working_3-way'!R196/3)</f>
        <v>-0.4743162855729488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3.19</v>
      </c>
      <c r="B197" s="4">
        <f>IF('True_Odds_Calculator_3-way'!B198="","",'True_Odds_Calculator_3-way'!B198)</f>
        <v>3.72</v>
      </c>
      <c r="C197" s="4">
        <f>IF('True_Odds_Calculator_3-way'!C198="","",'True_Odds_Calculator_3-way'!C198)</f>
        <v>2.19</v>
      </c>
      <c r="D197" s="9">
        <f t="shared" si="52"/>
        <v>0.30081775291014828</v>
      </c>
      <c r="E197" s="9">
        <f t="shared" si="53"/>
        <v>0.25728324395064645</v>
      </c>
      <c r="F197" s="9">
        <f t="shared" si="54"/>
        <v>0.44189900313920544</v>
      </c>
      <c r="G197" s="9">
        <f t="shared" si="55"/>
        <v>1.0613113652783279</v>
      </c>
      <c r="H197" s="9">
        <f t="shared" si="56"/>
        <v>3.324271889959538</v>
      </c>
      <c r="I197" s="9">
        <f t="shared" si="57"/>
        <v>3.8867669135570515</v>
      </c>
      <c r="J197" s="9">
        <f t="shared" si="58"/>
        <v>2.2629605246812101</v>
      </c>
      <c r="K197" s="11">
        <f t="shared" si="59"/>
        <v>0.31347962382445144</v>
      </c>
      <c r="L197" s="11">
        <f t="shared" si="60"/>
        <v>0.26881720430107525</v>
      </c>
      <c r="M197" s="11">
        <f t="shared" si="61"/>
        <v>0.45662100456621008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-0.27276098021370554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0.23472108132385155</v>
      </c>
      <c r="Q197" s="11">
        <f>2*'OddsRatio_working_3-way'!K197*'OddsRatio_working_3-way'!L197*'OddsRatio_working_3-way'!M197</f>
        <v>7.6957731581590666E-2</v>
      </c>
      <c r="R197" s="11">
        <f t="shared" si="62"/>
        <v>0</v>
      </c>
      <c r="S197" s="11">
        <f t="shared" si="63"/>
        <v>-0.86053760746845054</v>
      </c>
      <c r="T197" s="11">
        <f t="shared" si="64"/>
        <v>-0.28214347785850835</v>
      </c>
      <c r="U197" s="11">
        <f>'OddsRatio_working_3-way'!S197-'OddsRatio_working_3-way'!R197^2/3</f>
        <v>-0.86053760746845054</v>
      </c>
      <c r="V197" s="11">
        <f>'OddsRatio_working_3-way'!S197*'OddsRatio_working_3-way'!R197/3-2*'OddsRatio_working_3-way'!R197^3/27-'OddsRatio_working_3-way'!T197</f>
        <v>0.28214347785850835</v>
      </c>
      <c r="W197" s="11">
        <f>'OddsRatio_working_3-way'!V197^2+4*'OddsRatio_working_3-way'!U197^3/27</f>
        <v>-1.4802404462290142E-2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0.15362889259542353</v>
      </c>
      <c r="Y197" s="11">
        <f>IF('OddsRatio_working_3-way'!W197&gt;=0,IF('OddsRatio_working_3-way'!V197+SQRT('OddsRatio_working_3-way'!W197)&gt;0,0,PI()),ACOS('OddsRatio_working_3-way'!V197/(2*'OddsRatio_working_3-way'!X197)))</f>
        <v>0.40712489983197542</v>
      </c>
      <c r="Z197" s="11">
        <f>'OddsRatio_working_3-way'!X197^(1/3)*COS('OddsRatio_working_3-way'!Y197/3)</f>
        <v>0.53065568263916407</v>
      </c>
      <c r="AA197" s="11">
        <f>'OddsRatio_working_3-way'!X197^(1/3)*COS(('OddsRatio_working_3-way'!Y197+2*PI())/3)</f>
        <v>-0.32807982717807732</v>
      </c>
      <c r="AB197" s="11">
        <f>'OddsRatio_working_3-way'!X197^(1/3)*COS(('OddsRatio_working_3-way'!Y197+4*PI())/3)</f>
        <v>-0.20257585546108661</v>
      </c>
      <c r="AC197" s="11">
        <f>'OddsRatio_working_3-way'!X197^(1/3)*SIN('OddsRatio_working_3-way'!Y197/3)</f>
        <v>7.24597518551717E-2</v>
      </c>
      <c r="AD197" s="11">
        <f>'OddsRatio_working_3-way'!X197^(1/3)*SIN(('OddsRatio_working_3-way'!Y197+2*PI())/3)</f>
        <v>0.4233314259005031</v>
      </c>
      <c r="AE197" s="11">
        <f>'OddsRatio_working_3-way'!X197^(1/3)*SIN(('OddsRatio_working_3-way'!Y197+4*PI())/3)</f>
        <v>-0.49579117775567483</v>
      </c>
      <c r="AF197" s="11">
        <f>-'OddsRatio_working_3-way'!U197/(3*'OddsRatio_working_3-way'!X197^(1/3))*COS(('OddsRatio_working_3-way'!Y197)/3)</f>
        <v>0.53065568263916396</v>
      </c>
      <c r="AG197" s="11">
        <f>-'OddsRatio_working_3-way'!U197/(3*'OddsRatio_working_3-way'!X197^(1/3))*COS(('OddsRatio_working_3-way'!Y197+2*PI())/3)</f>
        <v>-0.32807982717807727</v>
      </c>
      <c r="AH197" s="11">
        <f>-'OddsRatio_working_3-way'!U197/(3*'OddsRatio_working_3-way'!X197^(1/3))*COS(('OddsRatio_working_3-way'!Y197+4*PI())/3)</f>
        <v>-0.20257585546108656</v>
      </c>
      <c r="AI197" s="11">
        <f>'OddsRatio_working_3-way'!U197/(3*'OddsRatio_working_3-way'!X197^(1/3))*SIN(('OddsRatio_working_3-way'!Y197)/3)</f>
        <v>-7.2459751855171686E-2</v>
      </c>
      <c r="AJ197" s="11">
        <f>'OddsRatio_working_3-way'!U197/(3*'OddsRatio_working_3-way'!X197^(1/3))*SIN(('OddsRatio_working_3-way'!Y197+2*PI())/3)</f>
        <v>-0.42333142590050304</v>
      </c>
      <c r="AK197" s="11">
        <f>'OddsRatio_working_3-way'!U197/(3*'OddsRatio_working_3-way'!X197^(1/3))*SIN(('OddsRatio_working_3-way'!Y197+4*PI())/3)</f>
        <v>0.49579117775567472</v>
      </c>
      <c r="AL197" s="11">
        <f>'OddsRatio_working_3-way'!Z197+'OddsRatio_working_3-way'!AF197</f>
        <v>1.0613113652783279</v>
      </c>
      <c r="AM197" s="11">
        <f>'OddsRatio_working_3-way'!AA197+'OddsRatio_working_3-way'!AG197</f>
        <v>-0.65615965435615453</v>
      </c>
      <c r="AN197" s="11">
        <f>'OddsRatio_working_3-way'!AB197+'OddsRatio_working_3-way'!AH197</f>
        <v>-0.40515171092217317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1.0613113652783279</v>
      </c>
      <c r="AS197" s="11">
        <f>IF(('OddsRatio_working_3-way'!X197=0),IF(Q197&gt;0,-Q197^(1/3),(-Q197)^(1/3)),'OddsRatio_working_3-way'!AM197-'OddsRatio_working_3-way'!R197/3)</f>
        <v>-0.65615965435615453</v>
      </c>
      <c r="AT197" s="11">
        <f>IF(('OddsRatio_working_3-way'!X197=0),IF(Q197&gt;0,-Q197^(1/3),(-Q197)^(1/3)),'OddsRatio_working_3-way'!AN197-'OddsRatio_working_3-way'!R197/3)</f>
        <v>-0.40515171092217317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3.52</v>
      </c>
      <c r="B198" s="4">
        <f>IF('True_Odds_Calculator_3-way'!B199="","",'True_Odds_Calculator_3-way'!B199)</f>
        <v>3.79</v>
      </c>
      <c r="C198" s="4">
        <f>IF('True_Odds_Calculator_3-way'!C199="","",'True_Odds_Calculator_3-way'!C199)</f>
        <v>2.06</v>
      </c>
      <c r="D198" s="9">
        <f t="shared" si="52"/>
        <v>0.27364339601111842</v>
      </c>
      <c r="E198" s="9">
        <f t="shared" si="53"/>
        <v>0.25388506458450094</v>
      </c>
      <c r="F198" s="9">
        <f t="shared" si="54"/>
        <v>0.47247153940438069</v>
      </c>
      <c r="G198" s="9">
        <f t="shared" si="55"/>
        <v>1.0533298147013357</v>
      </c>
      <c r="H198" s="9">
        <f t="shared" si="56"/>
        <v>3.6543911330473655</v>
      </c>
      <c r="I198" s="9">
        <f t="shared" si="57"/>
        <v>3.9387901830167271</v>
      </c>
      <c r="J198" s="9">
        <f t="shared" si="58"/>
        <v>2.1165296035834156</v>
      </c>
      <c r="K198" s="11">
        <f t="shared" si="59"/>
        <v>0.28409090909090912</v>
      </c>
      <c r="L198" s="11">
        <f t="shared" si="60"/>
        <v>0.26385224274406333</v>
      </c>
      <c r="M198" s="11">
        <f t="shared" si="61"/>
        <v>0.4854368932038835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-0.27118240969523089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0.23178767463036237</v>
      </c>
      <c r="Q198" s="11">
        <f>2*'OddsRatio_working_3-way'!K198*'OddsRatio_working_3-way'!L198*'OddsRatio_working_3-way'!M198</f>
        <v>7.2774780103724457E-2</v>
      </c>
      <c r="R198" s="11">
        <f t="shared" si="62"/>
        <v>0</v>
      </c>
      <c r="S198" s="11">
        <f t="shared" si="63"/>
        <v>-0.85472975511522886</v>
      </c>
      <c r="T198" s="11">
        <f t="shared" si="64"/>
        <v>-0.2683609906170264</v>
      </c>
      <c r="U198" s="11">
        <f>'OddsRatio_working_3-way'!S198-'OddsRatio_working_3-way'!R198^2/3</f>
        <v>-0.85472975511522886</v>
      </c>
      <c r="V198" s="11">
        <f>'OddsRatio_working_3-way'!S198*'OddsRatio_working_3-way'!R198/3-2*'OddsRatio_working_3-way'!R198^3/27-'OddsRatio_working_3-way'!T198</f>
        <v>0.2683609906170264</v>
      </c>
      <c r="W198" s="11">
        <f>'OddsRatio_working_3-way'!V198^2+4*'OddsRatio_working_3-way'!U198^3/27</f>
        <v>-2.0491103901335336E-2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0.15207623514728319</v>
      </c>
      <c r="Y198" s="11">
        <f>IF('OddsRatio_working_3-way'!W198&gt;=0,IF('OddsRatio_working_3-way'!V198+SQRT('OddsRatio_working_3-way'!W198)&gt;0,0,PI()),ACOS('OddsRatio_working_3-way'!V198/(2*'OddsRatio_working_3-way'!X198)))</f>
        <v>0.4900190573142178</v>
      </c>
      <c r="Z198" s="11">
        <f>'OddsRatio_working_3-way'!X198^(1/3)*COS('OddsRatio_working_3-way'!Y198/3)</f>
        <v>0.52666490735066784</v>
      </c>
      <c r="AA198" s="11">
        <f>'OddsRatio_working_3-way'!X198^(1/3)*COS(('OddsRatio_working_3-way'!Y198+2*PI())/3)</f>
        <v>-0.33850223020015496</v>
      </c>
      <c r="AB198" s="11">
        <f>'OddsRatio_working_3-way'!X198^(1/3)*COS(('OddsRatio_working_3-way'!Y198+4*PI())/3)</f>
        <v>-0.1881626771505128</v>
      </c>
      <c r="AC198" s="11">
        <f>'OddsRatio_working_3-way'!X198^(1/3)*SIN('OddsRatio_working_3-way'!Y198/3)</f>
        <v>8.6798581423058949E-2</v>
      </c>
      <c r="AD198" s="11">
        <f>'OddsRatio_working_3-way'!X198^(1/3)*SIN(('OddsRatio_working_3-way'!Y198+2*PI())/3)</f>
        <v>0.41270589833592664</v>
      </c>
      <c r="AE198" s="11">
        <f>'OddsRatio_working_3-way'!X198^(1/3)*SIN(('OddsRatio_working_3-way'!Y198+4*PI())/3)</f>
        <v>-0.4995044797589856</v>
      </c>
      <c r="AF198" s="11">
        <f>-'OddsRatio_working_3-way'!U198/(3*'OddsRatio_working_3-way'!X198^(1/3))*COS(('OddsRatio_working_3-way'!Y198)/3)</f>
        <v>0.52666490735066784</v>
      </c>
      <c r="AG198" s="11">
        <f>-'OddsRatio_working_3-way'!U198/(3*'OddsRatio_working_3-way'!X198^(1/3))*COS(('OddsRatio_working_3-way'!Y198+2*PI())/3)</f>
        <v>-0.33850223020015496</v>
      </c>
      <c r="AH198" s="11">
        <f>-'OddsRatio_working_3-way'!U198/(3*'OddsRatio_working_3-way'!X198^(1/3))*COS(('OddsRatio_working_3-way'!Y198+4*PI())/3)</f>
        <v>-0.1881626771505128</v>
      </c>
      <c r="AI198" s="11">
        <f>'OddsRatio_working_3-way'!U198/(3*'OddsRatio_working_3-way'!X198^(1/3))*SIN(('OddsRatio_working_3-way'!Y198)/3)</f>
        <v>-8.6798581423058949E-2</v>
      </c>
      <c r="AJ198" s="11">
        <f>'OddsRatio_working_3-way'!U198/(3*'OddsRatio_working_3-way'!X198^(1/3))*SIN(('OddsRatio_working_3-way'!Y198+2*PI())/3)</f>
        <v>-0.41270589833592664</v>
      </c>
      <c r="AK198" s="11">
        <f>'OddsRatio_working_3-way'!U198/(3*'OddsRatio_working_3-way'!X198^(1/3))*SIN(('OddsRatio_working_3-way'!Y198+4*PI())/3)</f>
        <v>0.4995044797589856</v>
      </c>
      <c r="AL198" s="11">
        <f>'OddsRatio_working_3-way'!Z198+'OddsRatio_working_3-way'!AF198</f>
        <v>1.0533298147013357</v>
      </c>
      <c r="AM198" s="11">
        <f>'OddsRatio_working_3-way'!AA198+'OddsRatio_working_3-way'!AG198</f>
        <v>-0.67700446040030993</v>
      </c>
      <c r="AN198" s="11">
        <f>'OddsRatio_working_3-way'!AB198+'OddsRatio_working_3-way'!AH198</f>
        <v>-0.37632535430102559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1.0533298147013357</v>
      </c>
      <c r="AS198" s="11">
        <f>IF(('OddsRatio_working_3-way'!X198=0),IF(Q198&gt;0,-Q198^(1/3),(-Q198)^(1/3)),'OddsRatio_working_3-way'!AM198-'OddsRatio_working_3-way'!R198/3)</f>
        <v>-0.67700446040030993</v>
      </c>
      <c r="AT198" s="11">
        <f>IF(('OddsRatio_working_3-way'!X198=0),IF(Q198&gt;0,-Q198^(1/3),(-Q198)^(1/3)),'OddsRatio_working_3-way'!AN198-'OddsRatio_working_3-way'!R198/3)</f>
        <v>-0.37632535430102559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5.19</v>
      </c>
      <c r="B199" s="4">
        <f>IF('True_Odds_Calculator_3-way'!B200="","",'True_Odds_Calculator_3-way'!B200)</f>
        <v>4.22</v>
      </c>
      <c r="C199" s="4">
        <f>IF('True_Odds_Calculator_3-way'!C200="","",'True_Odds_Calculator_3-way'!C200)</f>
        <v>1.65</v>
      </c>
      <c r="D199" s="9">
        <f t="shared" si="52"/>
        <v>0.18313217534452414</v>
      </c>
      <c r="E199" s="9">
        <f t="shared" si="53"/>
        <v>0.22584035357741725</v>
      </c>
      <c r="F199" s="9">
        <f t="shared" si="54"/>
        <v>0.59102747107805886</v>
      </c>
      <c r="G199" s="9">
        <f t="shared" si="55"/>
        <v>1.0645672778730395</v>
      </c>
      <c r="H199" s="9">
        <f t="shared" si="56"/>
        <v>5.4605368942880368</v>
      </c>
      <c r="I199" s="9">
        <f t="shared" si="57"/>
        <v>4.4279066347511877</v>
      </c>
      <c r="J199" s="9">
        <f t="shared" si="58"/>
        <v>1.6919687306174755</v>
      </c>
      <c r="K199" s="11">
        <f t="shared" si="59"/>
        <v>0.19267822736030826</v>
      </c>
      <c r="L199" s="11">
        <f t="shared" si="60"/>
        <v>0.23696682464454977</v>
      </c>
      <c r="M199" s="11">
        <f t="shared" si="61"/>
        <v>0.60606060606060608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-0.24267190437094299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0.22303411065978532</v>
      </c>
      <c r="Q199" s="11">
        <f>2*'OddsRatio_working_3-way'!K199*'OddsRatio_working_3-way'!L199*'OddsRatio_working_3-way'!M199</f>
        <v>5.5343451776621651E-2</v>
      </c>
      <c r="R199" s="11">
        <f t="shared" si="62"/>
        <v>0</v>
      </c>
      <c r="S199" s="11">
        <f t="shared" si="63"/>
        <v>-0.9190767725581459</v>
      </c>
      <c r="T199" s="11">
        <f t="shared" si="64"/>
        <v>-0.22805875249581778</v>
      </c>
      <c r="U199" s="11">
        <f>'OddsRatio_working_3-way'!S199-'OddsRatio_working_3-way'!R199^2/3</f>
        <v>-0.9190767725581459</v>
      </c>
      <c r="V199" s="11">
        <f>'OddsRatio_working_3-way'!S199*'OddsRatio_working_3-way'!R199/3-2*'OddsRatio_working_3-way'!R199^3/27-'OddsRatio_working_3-way'!T199</f>
        <v>0.22805875249581778</v>
      </c>
      <c r="W199" s="11">
        <f>'OddsRatio_working_3-way'!V199^2+4*'OddsRatio_working_3-way'!U199^3/27</f>
        <v>-6.3003441347195349E-2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0.16956874412546083</v>
      </c>
      <c r="Y199" s="11">
        <f>IF('OddsRatio_working_3-way'!W199&gt;=0,IF('OddsRatio_working_3-way'!V199+SQRT('OddsRatio_working_3-way'!W199)&gt;0,0,PI()),ACOS('OddsRatio_working_3-way'!V199/(2*'OddsRatio_working_3-way'!X199)))</f>
        <v>0.83325942103872874</v>
      </c>
      <c r="Z199" s="11">
        <f>'OddsRatio_working_3-way'!X199^(1/3)*COS('OddsRatio_working_3-way'!Y199/3)</f>
        <v>0.53228363893651987</v>
      </c>
      <c r="AA199" s="11">
        <f>'OddsRatio_working_3-way'!X199^(1/3)*COS(('OddsRatio_working_3-way'!Y199+2*PI())/3)</f>
        <v>-0.39757541079828829</v>
      </c>
      <c r="AB199" s="11">
        <f>'OddsRatio_working_3-way'!X199^(1/3)*COS(('OddsRatio_working_3-way'!Y199+4*PI())/3)</f>
        <v>-0.13470822813823149</v>
      </c>
      <c r="AC199" s="11">
        <f>'OddsRatio_working_3-way'!X199^(1/3)*SIN('OddsRatio_working_3-way'!Y199/3)</f>
        <v>0.15176643866990222</v>
      </c>
      <c r="AD199" s="11">
        <f>'OddsRatio_working_3-way'!X199^(1/3)*SIN(('OddsRatio_working_3-way'!Y199+2*PI())/3)</f>
        <v>0.38508793400289887</v>
      </c>
      <c r="AE199" s="11">
        <f>'OddsRatio_working_3-way'!X199^(1/3)*SIN(('OddsRatio_working_3-way'!Y199+4*PI())/3)</f>
        <v>-0.53685437267280112</v>
      </c>
      <c r="AF199" s="11">
        <f>-'OddsRatio_working_3-way'!U199/(3*'OddsRatio_working_3-way'!X199^(1/3))*COS(('OddsRatio_working_3-way'!Y199)/3)</f>
        <v>0.53228363893651975</v>
      </c>
      <c r="AG199" s="11">
        <f>-'OddsRatio_working_3-way'!U199/(3*'OddsRatio_working_3-way'!X199^(1/3))*COS(('OddsRatio_working_3-way'!Y199+2*PI())/3)</f>
        <v>-0.39757541079828823</v>
      </c>
      <c r="AH199" s="11">
        <f>-'OddsRatio_working_3-way'!U199/(3*'OddsRatio_working_3-way'!X199^(1/3))*COS(('OddsRatio_working_3-way'!Y199+4*PI())/3)</f>
        <v>-0.13470822813823147</v>
      </c>
      <c r="AI199" s="11">
        <f>'OddsRatio_working_3-way'!U199/(3*'OddsRatio_working_3-way'!X199^(1/3))*SIN(('OddsRatio_working_3-way'!Y199)/3)</f>
        <v>-0.15176643866990219</v>
      </c>
      <c r="AJ199" s="11">
        <f>'OddsRatio_working_3-way'!U199/(3*'OddsRatio_working_3-way'!X199^(1/3))*SIN(('OddsRatio_working_3-way'!Y199+2*PI())/3)</f>
        <v>-0.38508793400289881</v>
      </c>
      <c r="AK199" s="11">
        <f>'OddsRatio_working_3-way'!U199/(3*'OddsRatio_working_3-way'!X199^(1/3))*SIN(('OddsRatio_working_3-way'!Y199+4*PI())/3)</f>
        <v>0.53685437267280101</v>
      </c>
      <c r="AL199" s="11">
        <f>'OddsRatio_working_3-way'!Z199+'OddsRatio_working_3-way'!AF199</f>
        <v>1.0645672778730395</v>
      </c>
      <c r="AM199" s="11">
        <f>'OddsRatio_working_3-way'!AA199+'OddsRatio_working_3-way'!AG199</f>
        <v>-0.79515082159657657</v>
      </c>
      <c r="AN199" s="11">
        <f>'OddsRatio_working_3-way'!AB199+'OddsRatio_working_3-way'!AH199</f>
        <v>-0.26941645627646293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1.0645672778730395</v>
      </c>
      <c r="AS199" s="11">
        <f>IF(('OddsRatio_working_3-way'!X199=0),IF(Q199&gt;0,-Q199^(1/3),(-Q199)^(1/3)),'OddsRatio_working_3-way'!AM199-'OddsRatio_working_3-way'!R199/3)</f>
        <v>-0.79515082159657657</v>
      </c>
      <c r="AT199" s="11">
        <f>IF(('OddsRatio_working_3-way'!X199=0),IF(Q199&gt;0,-Q199^(1/3),(-Q199)^(1/3)),'OddsRatio_working_3-way'!AN199-'OddsRatio_working_3-way'!R199/3)</f>
        <v>-0.26941645627646293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1.59</v>
      </c>
      <c r="B200" s="4">
        <f>IF('True_Odds_Calculator_3-way'!B201="","",'True_Odds_Calculator_3-way'!B201)</f>
        <v>4.5199999999999996</v>
      </c>
      <c r="C200" s="4">
        <f>IF('True_Odds_Calculator_3-way'!C201="","",'True_Odds_Calculator_3-way'!C201)</f>
        <v>5.41</v>
      </c>
      <c r="D200" s="9">
        <f t="shared" si="52"/>
        <v>0.61401483607502749</v>
      </c>
      <c r="E200" s="9">
        <f t="shared" si="53"/>
        <v>0.21050674845113454</v>
      </c>
      <c r="F200" s="9">
        <f t="shared" si="54"/>
        <v>0.17547841547383797</v>
      </c>
      <c r="G200" s="9">
        <f t="shared" si="55"/>
        <v>1.0654663434969138</v>
      </c>
      <c r="H200" s="9">
        <f t="shared" si="56"/>
        <v>1.6286251426631788</v>
      </c>
      <c r="I200" s="9">
        <f t="shared" si="57"/>
        <v>4.7504415291091373</v>
      </c>
      <c r="J200" s="9">
        <f t="shared" si="58"/>
        <v>5.6987065748213901</v>
      </c>
      <c r="K200" s="11">
        <f t="shared" si="59"/>
        <v>0.62893081761006286</v>
      </c>
      <c r="L200" s="11">
        <f t="shared" si="60"/>
        <v>0.22123893805309736</v>
      </c>
      <c r="M200" s="11">
        <f t="shared" si="61"/>
        <v>0.18484288354898337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-0.23555940049054802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0.21913248842841573</v>
      </c>
      <c r="Q200" s="11">
        <f>2*'OddsRatio_working_3-way'!K200*'OddsRatio_working_3-way'!L200*'OddsRatio_working_3-way'!M200</f>
        <v>5.1439551274275998E-2</v>
      </c>
      <c r="R200" s="11">
        <f t="shared" si="62"/>
        <v>0</v>
      </c>
      <c r="S200" s="11">
        <f t="shared" si="63"/>
        <v>-0.93026424745553116</v>
      </c>
      <c r="T200" s="11">
        <f t="shared" si="64"/>
        <v>-0.21837188907406838</v>
      </c>
      <c r="U200" s="11">
        <f>'OddsRatio_working_3-way'!S200-'OddsRatio_working_3-way'!R200^2/3</f>
        <v>-0.93026424745553116</v>
      </c>
      <c r="V200" s="11">
        <f>'OddsRatio_working_3-way'!S200*'OddsRatio_working_3-way'!R200/3-2*'OddsRatio_working_3-way'!R200^3/27-'OddsRatio_working_3-way'!T200</f>
        <v>0.21837188907406838</v>
      </c>
      <c r="W200" s="11">
        <f>'OddsRatio_working_3-way'!V200^2+4*'OddsRatio_working_3-way'!U200^3/27</f>
        <v>-7.1579323648572529E-2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0.1726742638512973</v>
      </c>
      <c r="Y200" s="11">
        <f>IF('OddsRatio_working_3-way'!W200&gt;=0,IF('OddsRatio_working_3-way'!V200+SQRT('OddsRatio_working_3-way'!W200)&gt;0,0,PI()),ACOS('OddsRatio_working_3-way'!V200/(2*'OddsRatio_working_3-way'!X200)))</f>
        <v>0.88624794087958647</v>
      </c>
      <c r="Z200" s="11">
        <f>'OddsRatio_working_3-way'!X200^(1/3)*COS('OddsRatio_working_3-way'!Y200/3)</f>
        <v>0.53273317174845691</v>
      </c>
      <c r="AA200" s="11">
        <f>'OddsRatio_working_3-way'!X200^(1/3)*COS(('OddsRatio_working_3-way'!Y200+2*PI())/3)</f>
        <v>-0.40676810884675402</v>
      </c>
      <c r="AB200" s="11">
        <f>'OddsRatio_working_3-way'!X200^(1/3)*COS(('OddsRatio_working_3-way'!Y200+4*PI())/3)</f>
        <v>-0.12596506290170281</v>
      </c>
      <c r="AC200" s="11">
        <f>'OddsRatio_working_3-way'!X200^(1/3)*SIN('OddsRatio_working_3-way'!Y200/3)</f>
        <v>0.16212171416564214</v>
      </c>
      <c r="AD200" s="11">
        <f>'OddsRatio_working_3-way'!X200^(1/3)*SIN(('OddsRatio_working_3-way'!Y200+2*PI())/3)</f>
        <v>0.3802996030900011</v>
      </c>
      <c r="AE200" s="11">
        <f>'OddsRatio_working_3-way'!X200^(1/3)*SIN(('OddsRatio_working_3-way'!Y200+4*PI())/3)</f>
        <v>-0.54242131725564324</v>
      </c>
      <c r="AF200" s="11">
        <f>-'OddsRatio_working_3-way'!U200/(3*'OddsRatio_working_3-way'!X200^(1/3))*COS(('OddsRatio_working_3-way'!Y200)/3)</f>
        <v>0.5327331717484568</v>
      </c>
      <c r="AG200" s="11">
        <f>-'OddsRatio_working_3-way'!U200/(3*'OddsRatio_working_3-way'!X200^(1/3))*COS(('OddsRatio_working_3-way'!Y200+2*PI())/3)</f>
        <v>-0.40676810884675396</v>
      </c>
      <c r="AH200" s="11">
        <f>-'OddsRatio_working_3-way'!U200/(3*'OddsRatio_working_3-way'!X200^(1/3))*COS(('OddsRatio_working_3-way'!Y200+4*PI())/3)</f>
        <v>-0.12596506290170278</v>
      </c>
      <c r="AI200" s="11">
        <f>'OddsRatio_working_3-way'!U200/(3*'OddsRatio_working_3-way'!X200^(1/3))*SIN(('OddsRatio_working_3-way'!Y200)/3)</f>
        <v>-0.16212171416564211</v>
      </c>
      <c r="AJ200" s="11">
        <f>'OddsRatio_working_3-way'!U200/(3*'OddsRatio_working_3-way'!X200^(1/3))*SIN(('OddsRatio_working_3-way'!Y200+2*PI())/3)</f>
        <v>-0.38029960309000105</v>
      </c>
      <c r="AK200" s="11">
        <f>'OddsRatio_working_3-way'!U200/(3*'OddsRatio_working_3-way'!X200^(1/3))*SIN(('OddsRatio_working_3-way'!Y200+4*PI())/3)</f>
        <v>0.54242131725564313</v>
      </c>
      <c r="AL200" s="11">
        <f>'OddsRatio_working_3-way'!Z200+'OddsRatio_working_3-way'!AF200</f>
        <v>1.0654663434969138</v>
      </c>
      <c r="AM200" s="11">
        <f>'OddsRatio_working_3-way'!AA200+'OddsRatio_working_3-way'!AG200</f>
        <v>-0.81353621769350792</v>
      </c>
      <c r="AN200" s="11">
        <f>'OddsRatio_working_3-way'!AB200+'OddsRatio_working_3-way'!AH200</f>
        <v>-0.25193012580340557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1.0654663434969138</v>
      </c>
      <c r="AS200" s="11">
        <f>IF(('OddsRatio_working_3-way'!X200=0),IF(Q200&gt;0,-Q200^(1/3),(-Q200)^(1/3)),'OddsRatio_working_3-way'!AM200-'OddsRatio_working_3-way'!R200/3)</f>
        <v>-0.81353621769350792</v>
      </c>
      <c r="AT200" s="11">
        <f>IF(('OddsRatio_working_3-way'!X200=0),IF(Q200&gt;0,-Q200^(1/3),(-Q200)^(1/3)),'OddsRatio_working_3-way'!AN200-'OddsRatio_working_3-way'!R200/3)</f>
        <v>-0.25193012580340557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4.5199999999999996</v>
      </c>
      <c r="B201" s="4">
        <f>IF('True_Odds_Calculator_3-way'!B202="","",'True_Odds_Calculator_3-way'!B202)</f>
        <v>4.16</v>
      </c>
      <c r="C201" s="4">
        <f>IF('True_Odds_Calculator_3-way'!C202="","",'True_Odds_Calculator_3-way'!C202)</f>
        <v>1.72</v>
      </c>
      <c r="D201" s="9">
        <f t="shared" si="52"/>
        <v>0.20898623180471085</v>
      </c>
      <c r="E201" s="9">
        <f t="shared" si="53"/>
        <v>0.22738117202396096</v>
      </c>
      <c r="F201" s="9">
        <f t="shared" si="54"/>
        <v>0.56363259617132799</v>
      </c>
      <c r="G201" s="9">
        <f t="shared" si="55"/>
        <v>1.0752852882673003</v>
      </c>
      <c r="H201" s="9">
        <f t="shared" si="56"/>
        <v>4.7850042147008969</v>
      </c>
      <c r="I201" s="9">
        <f t="shared" si="57"/>
        <v>4.3979015109246689</v>
      </c>
      <c r="J201" s="9">
        <f t="shared" si="58"/>
        <v>1.7742054075524563</v>
      </c>
      <c r="K201" s="11">
        <f t="shared" si="59"/>
        <v>0.22123893805309736</v>
      </c>
      <c r="L201" s="11">
        <f t="shared" si="60"/>
        <v>0.24038461538461536</v>
      </c>
      <c r="M201" s="11">
        <f t="shared" si="61"/>
        <v>0.58139534883720934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-0.24762930010923412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0.22880815932369747</v>
      </c>
      <c r="Q201" s="11">
        <f>2*'OddsRatio_working_3-way'!K201*'OddsRatio_working_3-way'!L201*'OddsRatio_working_3-way'!M201</f>
        <v>6.1840043060458788E-2</v>
      </c>
      <c r="R201" s="11">
        <f t="shared" si="62"/>
        <v>0</v>
      </c>
      <c r="S201" s="11">
        <f t="shared" si="63"/>
        <v>-0.92399469377317511</v>
      </c>
      <c r="T201" s="11">
        <f t="shared" si="64"/>
        <v>-0.24972829561437171</v>
      </c>
      <c r="U201" s="11">
        <f>'OddsRatio_working_3-way'!S201-'OddsRatio_working_3-way'!R201^2/3</f>
        <v>-0.92399469377317511</v>
      </c>
      <c r="V201" s="11">
        <f>'OddsRatio_working_3-way'!S201*'OddsRatio_working_3-way'!R201/3-2*'OddsRatio_working_3-way'!R201^3/27-'OddsRatio_working_3-way'!T201</f>
        <v>0.24972829561437171</v>
      </c>
      <c r="W201" s="11">
        <f>'OddsRatio_working_3-way'!V201^2+4*'OddsRatio_working_3-way'!U201^3/27</f>
        <v>-5.4506212901497646E-2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0.17093159050622903</v>
      </c>
      <c r="Y201" s="11">
        <f>IF('OddsRatio_working_3-way'!W201&gt;=0,IF('OddsRatio_working_3-way'!V201+SQRT('OddsRatio_working_3-way'!W201)&gt;0,0,PI()),ACOS('OddsRatio_working_3-way'!V201/(2*'OddsRatio_working_3-way'!X201)))</f>
        <v>0.75175431843766205</v>
      </c>
      <c r="Z201" s="11">
        <f>'OddsRatio_working_3-way'!X201^(1/3)*COS('OddsRatio_working_3-way'!Y201/3)</f>
        <v>0.53764264413365015</v>
      </c>
      <c r="AA201" s="11">
        <f>'OddsRatio_working_3-way'!X201^(1/3)*COS(('OddsRatio_working_3-way'!Y201+2*PI())/3)</f>
        <v>-0.38800170572968612</v>
      </c>
      <c r="AB201" s="11">
        <f>'OddsRatio_working_3-way'!X201^(1/3)*COS(('OddsRatio_working_3-way'!Y201+4*PI())/3)</f>
        <v>-0.14964093840396414</v>
      </c>
      <c r="AC201" s="11">
        <f>'OddsRatio_working_3-way'!X201^(1/3)*SIN('OddsRatio_working_3-way'!Y201/3)</f>
        <v>0.13761765317975139</v>
      </c>
      <c r="AD201" s="11">
        <f>'OddsRatio_working_3-way'!X201^(1/3)*SIN(('OddsRatio_working_3-way'!Y201+2*PI())/3)</f>
        <v>0.39680336138770189</v>
      </c>
      <c r="AE201" s="11">
        <f>'OddsRatio_working_3-way'!X201^(1/3)*SIN(('OddsRatio_working_3-way'!Y201+4*PI())/3)</f>
        <v>-0.53442101456745328</v>
      </c>
      <c r="AF201" s="11">
        <f>-'OddsRatio_working_3-way'!U201/(3*'OddsRatio_working_3-way'!X201^(1/3))*COS(('OddsRatio_working_3-way'!Y201)/3)</f>
        <v>0.53764264413365004</v>
      </c>
      <c r="AG201" s="11">
        <f>-'OddsRatio_working_3-way'!U201/(3*'OddsRatio_working_3-way'!X201^(1/3))*COS(('OddsRatio_working_3-way'!Y201+2*PI())/3)</f>
        <v>-0.38800170572968606</v>
      </c>
      <c r="AH201" s="11">
        <f>-'OddsRatio_working_3-way'!U201/(3*'OddsRatio_working_3-way'!X201^(1/3))*COS(('OddsRatio_working_3-way'!Y201+4*PI())/3)</f>
        <v>-0.14964093840396411</v>
      </c>
      <c r="AI201" s="11">
        <f>'OddsRatio_working_3-way'!U201/(3*'OddsRatio_working_3-way'!X201^(1/3))*SIN(('OddsRatio_working_3-way'!Y201)/3)</f>
        <v>-0.13761765317975136</v>
      </c>
      <c r="AJ201" s="11">
        <f>'OddsRatio_working_3-way'!U201/(3*'OddsRatio_working_3-way'!X201^(1/3))*SIN(('OddsRatio_working_3-way'!Y201+2*PI())/3)</f>
        <v>-0.39680336138770184</v>
      </c>
      <c r="AK201" s="11">
        <f>'OddsRatio_working_3-way'!U201/(3*'OddsRatio_working_3-way'!X201^(1/3))*SIN(('OddsRatio_working_3-way'!Y201+4*PI())/3)</f>
        <v>0.53442101456745317</v>
      </c>
      <c r="AL201" s="11">
        <f>'OddsRatio_working_3-way'!Z201+'OddsRatio_working_3-way'!AF201</f>
        <v>1.0752852882673003</v>
      </c>
      <c r="AM201" s="11">
        <f>'OddsRatio_working_3-way'!AA201+'OddsRatio_working_3-way'!AG201</f>
        <v>-0.77600341145937213</v>
      </c>
      <c r="AN201" s="11">
        <f>'OddsRatio_working_3-way'!AB201+'OddsRatio_working_3-way'!AH201</f>
        <v>-0.29928187680792828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1.0752852882673003</v>
      </c>
      <c r="AS201" s="11">
        <f>IF(('OddsRatio_working_3-way'!X201=0),IF(Q201&gt;0,-Q201^(1/3),(-Q201)^(1/3)),'OddsRatio_working_3-way'!AM201-'OddsRatio_working_3-way'!R201/3)</f>
        <v>-0.77600341145937213</v>
      </c>
      <c r="AT201" s="11">
        <f>IF(('OddsRatio_working_3-way'!X201=0),IF(Q201&gt;0,-Q201^(1/3),(-Q201)^(1/3)),'OddsRatio_working_3-way'!AN201-'OddsRatio_working_3-way'!R201/3)</f>
        <v>-0.29928187680792828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3.79</v>
      </c>
      <c r="B202" s="4">
        <f>IF('True_Odds_Calculator_3-way'!B203="","",'True_Odds_Calculator_3-way'!B203)</f>
        <v>3.73</v>
      </c>
      <c r="C202" s="4">
        <f>IF('True_Odds_Calculator_3-way'!C203="","",'True_Odds_Calculator_3-way'!C203)</f>
        <v>1.98</v>
      </c>
      <c r="D202" s="9">
        <f t="shared" si="52"/>
        <v>0.25269287295658699</v>
      </c>
      <c r="E202" s="9">
        <f t="shared" si="53"/>
        <v>0.25682026247304435</v>
      </c>
      <c r="F202" s="9">
        <f t="shared" si="54"/>
        <v>0.49048686457036866</v>
      </c>
      <c r="G202" s="9">
        <f t="shared" si="55"/>
        <v>1.0599903896278695</v>
      </c>
      <c r="H202" s="9">
        <f t="shared" si="56"/>
        <v>3.9573731870617559</v>
      </c>
      <c r="I202" s="9">
        <f t="shared" si="57"/>
        <v>3.893773763684083</v>
      </c>
      <c r="J202" s="9">
        <f t="shared" si="58"/>
        <v>2.0387905818353125</v>
      </c>
      <c r="K202" s="11">
        <f t="shared" si="59"/>
        <v>0.26385224274406333</v>
      </c>
      <c r="L202" s="11">
        <f t="shared" si="60"/>
        <v>0.26809651474530832</v>
      </c>
      <c r="M202" s="11">
        <f t="shared" si="61"/>
        <v>0.50505050505050508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-0.26667339748186047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0.2322202694283873</v>
      </c>
      <c r="Q202" s="11">
        <f>2*'OddsRatio_working_3-way'!K202*'OddsRatio_working_3-way'!L202*'OddsRatio_working_3-way'!M202</f>
        <v>7.1452390593349943E-2</v>
      </c>
      <c r="R202" s="11">
        <f t="shared" si="62"/>
        <v>0</v>
      </c>
      <c r="S202" s="11">
        <f t="shared" si="63"/>
        <v>-0.87080403077769797</v>
      </c>
      <c r="T202" s="11">
        <f t="shared" si="64"/>
        <v>-0.26793970177775323</v>
      </c>
      <c r="U202" s="11">
        <f>'OddsRatio_working_3-way'!S202-'OddsRatio_working_3-way'!R202^2/3</f>
        <v>-0.87080403077769797</v>
      </c>
      <c r="V202" s="11">
        <f>'OddsRatio_working_3-way'!S202*'OddsRatio_working_3-way'!R202/3-2*'OddsRatio_working_3-way'!R202^3/27-'OddsRatio_working_3-way'!T202</f>
        <v>0.26793970177775323</v>
      </c>
      <c r="W202" s="11">
        <f>'OddsRatio_working_3-way'!V202^2+4*'OddsRatio_working_3-way'!U202^3/27</f>
        <v>-2.6035042208527134E-2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0.1563863213306062</v>
      </c>
      <c r="Y202" s="11">
        <f>IF('OddsRatio_working_3-way'!W202&gt;=0,IF('OddsRatio_working_3-way'!V202+SQRT('OddsRatio_working_3-way'!W202)&gt;0,0,PI()),ACOS('OddsRatio_working_3-way'!V202/(2*'OddsRatio_working_3-way'!X202)))</f>
        <v>0.54203692285301752</v>
      </c>
      <c r="Z202" s="11">
        <f>'OddsRatio_working_3-way'!X202^(1/3)*COS('OddsRatio_working_3-way'!Y202/3)</f>
        <v>0.52999519481393476</v>
      </c>
      <c r="AA202" s="11">
        <f>'OddsRatio_working_3-way'!X202^(1/3)*COS(('OddsRatio_working_3-way'!Y202+2*PI())/3)</f>
        <v>-0.34884166577217091</v>
      </c>
      <c r="AB202" s="11">
        <f>'OddsRatio_working_3-way'!X202^(1/3)*COS(('OddsRatio_working_3-way'!Y202+4*PI())/3)</f>
        <v>-0.18115352904176377</v>
      </c>
      <c r="AC202" s="11">
        <f>'OddsRatio_working_3-way'!X202^(1/3)*SIN('OddsRatio_working_3-way'!Y202/3)</f>
        <v>9.6814790881207313E-2</v>
      </c>
      <c r="AD202" s="11">
        <f>'OddsRatio_working_3-way'!X202^(1/3)*SIN(('OddsRatio_working_3-way'!Y202+2*PI())/3)</f>
        <v>0.41058190715194648</v>
      </c>
      <c r="AE202" s="11">
        <f>'OddsRatio_working_3-way'!X202^(1/3)*SIN(('OddsRatio_working_3-way'!Y202+4*PI())/3)</f>
        <v>-0.50739669803315379</v>
      </c>
      <c r="AF202" s="11">
        <f>-'OddsRatio_working_3-way'!U202/(3*'OddsRatio_working_3-way'!X202^(1/3))*COS(('OddsRatio_working_3-way'!Y202)/3)</f>
        <v>0.52999519481393487</v>
      </c>
      <c r="AG202" s="11">
        <f>-'OddsRatio_working_3-way'!U202/(3*'OddsRatio_working_3-way'!X202^(1/3))*COS(('OddsRatio_working_3-way'!Y202+2*PI())/3)</f>
        <v>-0.34884166577217096</v>
      </c>
      <c r="AH202" s="11">
        <f>-'OddsRatio_working_3-way'!U202/(3*'OddsRatio_working_3-way'!X202^(1/3))*COS(('OddsRatio_working_3-way'!Y202+4*PI())/3)</f>
        <v>-0.18115352904176382</v>
      </c>
      <c r="AI202" s="11">
        <f>'OddsRatio_working_3-way'!U202/(3*'OddsRatio_working_3-way'!X202^(1/3))*SIN(('OddsRatio_working_3-way'!Y202)/3)</f>
        <v>-9.6814790881207327E-2</v>
      </c>
      <c r="AJ202" s="11">
        <f>'OddsRatio_working_3-way'!U202/(3*'OddsRatio_working_3-way'!X202^(1/3))*SIN(('OddsRatio_working_3-way'!Y202+2*PI())/3)</f>
        <v>-0.41058190715194659</v>
      </c>
      <c r="AK202" s="11">
        <f>'OddsRatio_working_3-way'!U202/(3*'OddsRatio_working_3-way'!X202^(1/3))*SIN(('OddsRatio_working_3-way'!Y202+4*PI())/3)</f>
        <v>0.5073966980331539</v>
      </c>
      <c r="AL202" s="11">
        <f>'OddsRatio_working_3-way'!Z202+'OddsRatio_working_3-way'!AF202</f>
        <v>1.0599903896278695</v>
      </c>
      <c r="AM202" s="11">
        <f>'OddsRatio_working_3-way'!AA202+'OddsRatio_working_3-way'!AG202</f>
        <v>-0.69768333154434181</v>
      </c>
      <c r="AN202" s="11">
        <f>'OddsRatio_working_3-way'!AB202+'OddsRatio_working_3-way'!AH202</f>
        <v>-0.36230705808352759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1.0599903896278695</v>
      </c>
      <c r="AS202" s="11">
        <f>IF(('OddsRatio_working_3-way'!X202=0),IF(Q202&gt;0,-Q202^(1/3),(-Q202)^(1/3)),'OddsRatio_working_3-way'!AM202-'OddsRatio_working_3-way'!R202/3)</f>
        <v>-0.69768333154434181</v>
      </c>
      <c r="AT202" s="11">
        <f>IF(('OddsRatio_working_3-way'!X202=0),IF(Q202&gt;0,-Q202^(1/3),(-Q202)^(1/3)),'OddsRatio_working_3-way'!AN202-'OddsRatio_working_3-way'!R202/3)</f>
        <v>-0.36230705808352759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1.97</v>
      </c>
      <c r="B203" s="4">
        <f>IF('True_Odds_Calculator_3-way'!B204="","",'True_Odds_Calculator_3-way'!B204)</f>
        <v>3.64</v>
      </c>
      <c r="C203" s="4">
        <f>IF('True_Odds_Calculator_3-way'!C204="","",'True_Odds_Calculator_3-way'!C204)</f>
        <v>3.92</v>
      </c>
      <c r="D203" s="9">
        <f t="shared" si="52"/>
        <v>0.49284711983192314</v>
      </c>
      <c r="E203" s="9">
        <f t="shared" si="53"/>
        <v>0.26311287612083267</v>
      </c>
      <c r="F203" s="9">
        <f t="shared" si="54"/>
        <v>0.24404000404724424</v>
      </c>
      <c r="G203" s="9">
        <f t="shared" si="55"/>
        <v>1.0608523409249839</v>
      </c>
      <c r="H203" s="9">
        <f t="shared" si="56"/>
        <v>2.0290267706972345</v>
      </c>
      <c r="I203" s="9">
        <f t="shared" si="57"/>
        <v>3.8006501800419579</v>
      </c>
      <c r="J203" s="9">
        <f t="shared" si="58"/>
        <v>4.0976888355009526</v>
      </c>
      <c r="K203" s="11">
        <f t="shared" si="59"/>
        <v>0.50761421319796951</v>
      </c>
      <c r="L203" s="11">
        <f t="shared" si="60"/>
        <v>0.27472527472527469</v>
      </c>
      <c r="M203" s="11">
        <f t="shared" si="61"/>
        <v>0.25510204081632654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-0.26601420955507782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0.23230550657257382</v>
      </c>
      <c r="Q203" s="11">
        <f>2*'OddsRatio_working_3-way'!K203*'OddsRatio_working_3-way'!L203*'OddsRatio_working_3-way'!M203</f>
        <v>7.1150231722074658E-2</v>
      </c>
      <c r="R203" s="11">
        <f t="shared" si="62"/>
        <v>0</v>
      </c>
      <c r="S203" s="11">
        <f t="shared" si="63"/>
        <v>-0.87328232187715271</v>
      </c>
      <c r="T203" s="11">
        <f t="shared" si="64"/>
        <v>-0.2674677861798323</v>
      </c>
      <c r="U203" s="11">
        <f>'OddsRatio_working_3-way'!S203-'OddsRatio_working_3-way'!R203^2/3</f>
        <v>-0.87328232187715271</v>
      </c>
      <c r="V203" s="11">
        <f>'OddsRatio_working_3-way'!S203*'OddsRatio_working_3-way'!R203/3-2*'OddsRatio_working_3-way'!R203^3/27-'OddsRatio_working_3-way'!T203</f>
        <v>0.2674677861798323</v>
      </c>
      <c r="W203" s="11">
        <f>'OddsRatio_working_3-way'!V203^2+4*'OddsRatio_working_3-way'!U203^3/27</f>
        <v>-2.7125327480699138E-2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0.15705440468563722</v>
      </c>
      <c r="Y203" s="11">
        <f>IF('OddsRatio_working_3-way'!W203&gt;=0,IF('OddsRatio_working_3-way'!V203+SQRT('OddsRatio_working_3-way'!W203)&gt;0,0,PI()),ACOS('OddsRatio_working_3-way'!V203/(2*'OddsRatio_working_3-way'!X203)))</f>
        <v>0.55193187728514248</v>
      </c>
      <c r="Z203" s="11">
        <f>'OddsRatio_working_3-way'!X203^(1/3)*COS('OddsRatio_working_3-way'!Y203/3)</f>
        <v>0.53042617046249196</v>
      </c>
      <c r="AA203" s="11">
        <f>'OddsRatio_working_3-way'!X203^(1/3)*COS(('OddsRatio_working_3-way'!Y203+2*PI())/3)</f>
        <v>-0.35069196411755199</v>
      </c>
      <c r="AB203" s="11">
        <f>'OddsRatio_working_3-way'!X203^(1/3)*COS(('OddsRatio_working_3-way'!Y203+4*PI())/3)</f>
        <v>-0.17973420634494006</v>
      </c>
      <c r="AC203" s="11">
        <f>'OddsRatio_working_3-way'!X203^(1/3)*SIN('OddsRatio_working_3-way'!Y203/3)</f>
        <v>9.8702507470072587E-2</v>
      </c>
      <c r="AD203" s="11">
        <f>'OddsRatio_working_3-way'!X203^(1/3)*SIN(('OddsRatio_working_3-way'!Y203+2*PI())/3)</f>
        <v>0.41001128471757686</v>
      </c>
      <c r="AE203" s="11">
        <f>'OddsRatio_working_3-way'!X203^(1/3)*SIN(('OddsRatio_working_3-way'!Y203+4*PI())/3)</f>
        <v>-0.50871379218764923</v>
      </c>
      <c r="AF203" s="11">
        <f>-'OddsRatio_working_3-way'!U203/(3*'OddsRatio_working_3-way'!X203^(1/3))*COS(('OddsRatio_working_3-way'!Y203)/3)</f>
        <v>0.53042617046249196</v>
      </c>
      <c r="AG203" s="11">
        <f>-'OddsRatio_working_3-way'!U203/(3*'OddsRatio_working_3-way'!X203^(1/3))*COS(('OddsRatio_working_3-way'!Y203+2*PI())/3)</f>
        <v>-0.35069196411755199</v>
      </c>
      <c r="AH203" s="11">
        <f>-'OddsRatio_working_3-way'!U203/(3*'OddsRatio_working_3-way'!X203^(1/3))*COS(('OddsRatio_working_3-way'!Y203+4*PI())/3)</f>
        <v>-0.17973420634494006</v>
      </c>
      <c r="AI203" s="11">
        <f>'OddsRatio_working_3-way'!U203/(3*'OddsRatio_working_3-way'!X203^(1/3))*SIN(('OddsRatio_working_3-way'!Y203)/3)</f>
        <v>-9.8702507470072587E-2</v>
      </c>
      <c r="AJ203" s="11">
        <f>'OddsRatio_working_3-way'!U203/(3*'OddsRatio_working_3-way'!X203^(1/3))*SIN(('OddsRatio_working_3-way'!Y203+2*PI())/3)</f>
        <v>-0.41001128471757686</v>
      </c>
      <c r="AK203" s="11">
        <f>'OddsRatio_working_3-way'!U203/(3*'OddsRatio_working_3-way'!X203^(1/3))*SIN(('OddsRatio_working_3-way'!Y203+4*PI())/3)</f>
        <v>0.50871379218764923</v>
      </c>
      <c r="AL203" s="11">
        <f>'OddsRatio_working_3-way'!Z203+'OddsRatio_working_3-way'!AF203</f>
        <v>1.0608523409249839</v>
      </c>
      <c r="AM203" s="11">
        <f>'OddsRatio_working_3-way'!AA203+'OddsRatio_working_3-way'!AG203</f>
        <v>-0.70138392823510398</v>
      </c>
      <c r="AN203" s="11">
        <f>'OddsRatio_working_3-way'!AB203+'OddsRatio_working_3-way'!AH203</f>
        <v>-0.35946841268988011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1.0608523409249839</v>
      </c>
      <c r="AS203" s="11">
        <f>IF(('OddsRatio_working_3-way'!X203=0),IF(Q203&gt;0,-Q203^(1/3),(-Q203)^(1/3)),'OddsRatio_working_3-way'!AM203-'OddsRatio_working_3-way'!R203/3)</f>
        <v>-0.70138392823510398</v>
      </c>
      <c r="AT203" s="11">
        <f>IF(('OddsRatio_working_3-way'!X203=0),IF(Q203&gt;0,-Q203^(1/3),(-Q203)^(1/3)),'OddsRatio_working_3-way'!AN203-'OddsRatio_working_3-way'!R203/3)</f>
        <v>-0.35946841268988011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2.74</v>
      </c>
      <c r="B204" s="4">
        <f>IF('True_Odds_Calculator_3-way'!B205="","",'True_Odds_Calculator_3-way'!B205)</f>
        <v>3.72</v>
      </c>
      <c r="C204" s="4">
        <f>IF('True_Odds_Calculator_3-way'!C205="","",'True_Odds_Calculator_3-way'!C205)</f>
        <v>2.46</v>
      </c>
      <c r="D204" s="9">
        <f t="shared" si="52"/>
        <v>0.35100852091500118</v>
      </c>
      <c r="E204" s="9">
        <f t="shared" si="53"/>
        <v>0.25705043429386354</v>
      </c>
      <c r="F204" s="9">
        <f t="shared" si="54"/>
        <v>0.39194104479113523</v>
      </c>
      <c r="G204" s="9">
        <f t="shared" si="55"/>
        <v>1.062605567800047</v>
      </c>
      <c r="H204" s="9">
        <f t="shared" si="56"/>
        <v>2.8489336879720821</v>
      </c>
      <c r="I204" s="9">
        <f t="shared" si="57"/>
        <v>3.8902871444161282</v>
      </c>
      <c r="J204" s="9">
        <f t="shared" si="58"/>
        <v>2.5514041289880689</v>
      </c>
      <c r="K204" s="11">
        <f t="shared" si="59"/>
        <v>0.36496350364963503</v>
      </c>
      <c r="L204" s="11">
        <f t="shared" si="60"/>
        <v>0.26881720430107525</v>
      </c>
      <c r="M204" s="11">
        <f t="shared" si="61"/>
        <v>0.4065040650406504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-0.2755766385071432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0.23609842879686152</v>
      </c>
      <c r="Q204" s="11">
        <f>2*'OddsRatio_working_3-way'!K204*'OddsRatio_working_3-way'!L204*'OddsRatio_working_3-way'!M204</f>
        <v>7.9762982701642407E-2</v>
      </c>
      <c r="R204" s="11">
        <f t="shared" si="62"/>
        <v>0</v>
      </c>
      <c r="S204" s="11">
        <f t="shared" si="63"/>
        <v>-0.85674326414552604</v>
      </c>
      <c r="T204" s="11">
        <f t="shared" si="64"/>
        <v>-0.28944029194105608</v>
      </c>
      <c r="U204" s="11">
        <f>'OddsRatio_working_3-way'!S204-'OddsRatio_working_3-way'!R204^2/3</f>
        <v>-0.85674326414552604</v>
      </c>
      <c r="V204" s="11">
        <f>'OddsRatio_working_3-way'!S204*'OddsRatio_working_3-way'!R204/3-2*'OddsRatio_working_3-way'!R204^3/27-'OddsRatio_working_3-way'!T204</f>
        <v>0.28944029194105608</v>
      </c>
      <c r="W204" s="11">
        <f>'OddsRatio_working_3-way'!V204^2+4*'OddsRatio_working_3-way'!U204^3/27</f>
        <v>-9.3883595153609195E-3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0.15261392639130669</v>
      </c>
      <c r="Y204" s="11">
        <f>IF('OddsRatio_working_3-way'!W204&gt;=0,IF('OddsRatio_working_3-way'!V204+SQRT('OddsRatio_working_3-way'!W204)&gt;0,0,PI()),ACOS('OddsRatio_working_3-way'!V204/(2*'OddsRatio_working_3-way'!X204)))</f>
        <v>0.32303560500772166</v>
      </c>
      <c r="Z204" s="11">
        <f>'OddsRatio_working_3-way'!X204^(1/3)*COS('OddsRatio_working_3-way'!Y204/3)</f>
        <v>0.53130278390002361</v>
      </c>
      <c r="AA204" s="11">
        <f>'OddsRatio_working_3-way'!X204^(1/3)*COS(('OddsRatio_working_3-way'!Y204+2*PI())/3)</f>
        <v>-0.31538900248213492</v>
      </c>
      <c r="AB204" s="11">
        <f>'OddsRatio_working_3-way'!X204^(1/3)*COS(('OddsRatio_working_3-way'!Y204+4*PI())/3)</f>
        <v>-0.21591378141788883</v>
      </c>
      <c r="AC204" s="11">
        <f>'OddsRatio_working_3-way'!X204^(1/3)*SIN('OddsRatio_working_3-way'!Y204/3)</f>
        <v>5.7432045659140257E-2</v>
      </c>
      <c r="AD204" s="11">
        <f>'OddsRatio_working_3-way'!X204^(1/3)*SIN(('OddsRatio_working_3-way'!Y204+2*PI())/3)</f>
        <v>0.43140568512924421</v>
      </c>
      <c r="AE204" s="11">
        <f>'OddsRatio_working_3-way'!X204^(1/3)*SIN(('OddsRatio_working_3-way'!Y204+4*PI())/3)</f>
        <v>-0.48883773078838427</v>
      </c>
      <c r="AF204" s="11">
        <f>-'OddsRatio_working_3-way'!U204/(3*'OddsRatio_working_3-way'!X204^(1/3))*COS(('OddsRatio_working_3-way'!Y204)/3)</f>
        <v>0.5313027839000235</v>
      </c>
      <c r="AG204" s="11">
        <f>-'OddsRatio_working_3-way'!U204/(3*'OddsRatio_working_3-way'!X204^(1/3))*COS(('OddsRatio_working_3-way'!Y204+2*PI())/3)</f>
        <v>-0.31538900248213486</v>
      </c>
      <c r="AH204" s="11">
        <f>-'OddsRatio_working_3-way'!U204/(3*'OddsRatio_working_3-way'!X204^(1/3))*COS(('OddsRatio_working_3-way'!Y204+4*PI())/3)</f>
        <v>-0.21591378141788878</v>
      </c>
      <c r="AI204" s="11">
        <f>'OddsRatio_working_3-way'!U204/(3*'OddsRatio_working_3-way'!X204^(1/3))*SIN(('OddsRatio_working_3-way'!Y204)/3)</f>
        <v>-5.7432045659140243E-2</v>
      </c>
      <c r="AJ204" s="11">
        <f>'OddsRatio_working_3-way'!U204/(3*'OddsRatio_working_3-way'!X204^(1/3))*SIN(('OddsRatio_working_3-way'!Y204+2*PI())/3)</f>
        <v>-0.43140568512924415</v>
      </c>
      <c r="AK204" s="11">
        <f>'OddsRatio_working_3-way'!U204/(3*'OddsRatio_working_3-way'!X204^(1/3))*SIN(('OddsRatio_working_3-way'!Y204+4*PI())/3)</f>
        <v>0.48883773078838416</v>
      </c>
      <c r="AL204" s="11">
        <f>'OddsRatio_working_3-way'!Z204+'OddsRatio_working_3-way'!AF204</f>
        <v>1.062605567800047</v>
      </c>
      <c r="AM204" s="11">
        <f>'OddsRatio_working_3-way'!AA204+'OddsRatio_working_3-way'!AG204</f>
        <v>-0.63077800496426972</v>
      </c>
      <c r="AN204" s="11">
        <f>'OddsRatio_working_3-way'!AB204+'OddsRatio_working_3-way'!AH204</f>
        <v>-0.43182756283577761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1.062605567800047</v>
      </c>
      <c r="AS204" s="11">
        <f>IF(('OddsRatio_working_3-way'!X204=0),IF(Q204&gt;0,-Q204^(1/3),(-Q204)^(1/3)),'OddsRatio_working_3-way'!AM204-'OddsRatio_working_3-way'!R204/3)</f>
        <v>-0.63077800496426972</v>
      </c>
      <c r="AT204" s="11">
        <f>IF(('OddsRatio_working_3-way'!X204=0),IF(Q204&gt;0,-Q204^(1/3),(-Q204)^(1/3)),'OddsRatio_working_3-way'!AN204-'OddsRatio_working_3-way'!R204/3)</f>
        <v>-0.43182756283577761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>
        <f>IF('True_Odds_Calculator_3-way'!A207="","",'True_Odds_Calculator_3-way'!A207)</f>
        <v>2.5099999999999998</v>
      </c>
      <c r="B206" s="4">
        <f>IF('True_Odds_Calculator_3-way'!B207="","",'True_Odds_Calculator_3-way'!B207)</f>
        <v>3.37</v>
      </c>
      <c r="C206" s="4">
        <f>IF('True_Odds_Calculator_3-way'!C207="","",'True_Odds_Calculator_3-way'!C207)</f>
        <v>2.9</v>
      </c>
      <c r="D206" s="9">
        <f t="shared" si="52"/>
        <v>0.38415716399098015</v>
      </c>
      <c r="E206" s="9">
        <f t="shared" si="53"/>
        <v>0.28440392887152416</v>
      </c>
      <c r="F206" s="9">
        <f t="shared" si="54"/>
        <v>0.3314389071374958</v>
      </c>
      <c r="G206" s="9">
        <f t="shared" si="55"/>
        <v>1.0616564676739801</v>
      </c>
      <c r="H206" s="9">
        <f t="shared" si="56"/>
        <v>2.6031012661877093</v>
      </c>
      <c r="I206" s="9">
        <f t="shared" si="57"/>
        <v>3.5161258283873331</v>
      </c>
      <c r="J206" s="9">
        <f t="shared" si="58"/>
        <v>3.0171472885805617</v>
      </c>
      <c r="K206" s="11">
        <f t="shared" si="59"/>
        <v>0.39840637450199207</v>
      </c>
      <c r="L206" s="11">
        <f t="shared" si="60"/>
        <v>0.29673590504451036</v>
      </c>
      <c r="M206" s="11">
        <f t="shared" si="61"/>
        <v>0.34482758620689657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-0.27718981844034907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0.23562763170178186</v>
      </c>
      <c r="Q206" s="11">
        <f>2*'OddsRatio_working_3-way'!K206*'OddsRatio_working_3-way'!L206*'OddsRatio_working_3-way'!M206</f>
        <v>8.1532052491966045E-2</v>
      </c>
      <c r="R206" s="11">
        <f t="shared" si="62"/>
        <v>0</v>
      </c>
      <c r="S206" s="11">
        <f t="shared" si="63"/>
        <v>-0.850058754060942</v>
      </c>
      <c r="T206" s="11">
        <f t="shared" si="64"/>
        <v>-0.29413797718371698</v>
      </c>
      <c r="U206" s="11">
        <f>'OddsRatio_working_3-way'!S206-'OddsRatio_working_3-way'!R206^2/3</f>
        <v>-0.850058754060942</v>
      </c>
      <c r="V206" s="11">
        <f>'OddsRatio_working_3-way'!S206*'OddsRatio_working_3-way'!R206/3-2*'OddsRatio_working_3-way'!R206^3/27-'OddsRatio_working_3-way'!T206</f>
        <v>0.29413797718371698</v>
      </c>
      <c r="W206" s="11">
        <f>'OddsRatio_working_3-way'!V206^2+4*'OddsRatio_working_3-way'!U206^3/27</f>
        <v>-4.483199745677971E-3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0.15083132082512471</v>
      </c>
      <c r="Y206" s="11">
        <f>IF('OddsRatio_working_3-way'!W206&gt;=0,IF('OddsRatio_working_3-way'!V206+SQRT('OddsRatio_working_3-way'!W206)&gt;0,0,PI()),ACOS('OddsRatio_working_3-way'!V206/(2*'OddsRatio_working_3-way'!X206)))</f>
        <v>0.22382299965876973</v>
      </c>
      <c r="Z206" s="11">
        <f>'OddsRatio_working_3-way'!X206^(1/3)*COS('OddsRatio_working_3-way'!Y206/3)</f>
        <v>0.53082823383699007</v>
      </c>
      <c r="AA206" s="11">
        <f>'OddsRatio_working_3-way'!X206^(1/3)*COS(('OddsRatio_working_3-way'!Y206+2*PI())/3)</f>
        <v>-0.29977584179315697</v>
      </c>
      <c r="AB206" s="11">
        <f>'OddsRatio_working_3-way'!X206^(1/3)*COS(('OddsRatio_working_3-way'!Y206+4*PI())/3)</f>
        <v>-0.23105239204383318</v>
      </c>
      <c r="AC206" s="11">
        <f>'OddsRatio_working_3-way'!X206^(1/3)*SIN('OddsRatio_working_3-way'!Y206/3)</f>
        <v>3.9677502212411897E-2</v>
      </c>
      <c r="AD206" s="11">
        <f>'OddsRatio_working_3-way'!X206^(1/3)*SIN(('OddsRatio_working_3-way'!Y206+2*PI())/3)</f>
        <v>0.43987198444265374</v>
      </c>
      <c r="AE206" s="11">
        <f>'OddsRatio_working_3-way'!X206^(1/3)*SIN(('OddsRatio_working_3-way'!Y206+4*PI())/3)</f>
        <v>-0.47954948665506553</v>
      </c>
      <c r="AF206" s="11">
        <f>-'OddsRatio_working_3-way'!U206/(3*'OddsRatio_working_3-way'!X206^(1/3))*COS(('OddsRatio_working_3-way'!Y206)/3)</f>
        <v>0.53082823383698996</v>
      </c>
      <c r="AG206" s="11">
        <f>-'OddsRatio_working_3-way'!U206/(3*'OddsRatio_working_3-way'!X206^(1/3))*COS(('OddsRatio_working_3-way'!Y206+2*PI())/3)</f>
        <v>-0.29977584179315692</v>
      </c>
      <c r="AH206" s="11">
        <f>-'OddsRatio_working_3-way'!U206/(3*'OddsRatio_working_3-way'!X206^(1/3))*COS(('OddsRatio_working_3-way'!Y206+4*PI())/3)</f>
        <v>-0.23105239204383313</v>
      </c>
      <c r="AI206" s="11">
        <f>'OddsRatio_working_3-way'!U206/(3*'OddsRatio_working_3-way'!X206^(1/3))*SIN(('OddsRatio_working_3-way'!Y206)/3)</f>
        <v>-3.967750221241189E-2</v>
      </c>
      <c r="AJ206" s="11">
        <f>'OddsRatio_working_3-way'!U206/(3*'OddsRatio_working_3-way'!X206^(1/3))*SIN(('OddsRatio_working_3-way'!Y206+2*PI())/3)</f>
        <v>-0.43987198444265369</v>
      </c>
      <c r="AK206" s="11">
        <f>'OddsRatio_working_3-way'!U206/(3*'OddsRatio_working_3-way'!X206^(1/3))*SIN(('OddsRatio_working_3-way'!Y206+4*PI())/3)</f>
        <v>0.47954948665506547</v>
      </c>
      <c r="AL206" s="11">
        <f>'OddsRatio_working_3-way'!Z206+'OddsRatio_working_3-way'!AF206</f>
        <v>1.0616564676739801</v>
      </c>
      <c r="AM206" s="11">
        <f>'OddsRatio_working_3-way'!AA206+'OddsRatio_working_3-way'!AG206</f>
        <v>-0.59955168358631394</v>
      </c>
      <c r="AN206" s="11">
        <f>'OddsRatio_working_3-way'!AB206+'OddsRatio_working_3-way'!AH206</f>
        <v>-0.46210478408766631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1.0616564676739801</v>
      </c>
      <c r="AS206" s="11">
        <f>IF(('OddsRatio_working_3-way'!X206=0),IF(Q206&gt;0,-Q206^(1/3),(-Q206)^(1/3)),'OddsRatio_working_3-way'!AM206-'OddsRatio_working_3-way'!R206/3)</f>
        <v>-0.59955168358631394</v>
      </c>
      <c r="AT206" s="11">
        <f>IF(('OddsRatio_working_3-way'!X206=0),IF(Q206&gt;0,-Q206^(1/3),(-Q206)^(1/3)),'OddsRatio_working_3-way'!AN206-'OddsRatio_working_3-way'!R206/3)</f>
        <v>-0.46210478408766631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3.49</v>
      </c>
      <c r="B207" s="4">
        <f>IF('True_Odds_Calculator_3-way'!B208="","",'True_Odds_Calculator_3-way'!B208)</f>
        <v>4.55</v>
      </c>
      <c r="C207" s="4">
        <f>IF('True_Odds_Calculator_3-way'!C208="","",'True_Odds_Calculator_3-way'!C208)</f>
        <v>1.88</v>
      </c>
      <c r="D207" s="9">
        <f t="shared" si="52"/>
        <v>0.27408807187415163</v>
      </c>
      <c r="E207" s="9">
        <f t="shared" si="53"/>
        <v>0.20938373468616753</v>
      </c>
      <c r="F207" s="9">
        <f t="shared" si="54"/>
        <v>0.51652819343968059</v>
      </c>
      <c r="G207" s="9">
        <f t="shared" si="55"/>
        <v>1.0636394821424962</v>
      </c>
      <c r="H207" s="9">
        <f t="shared" si="56"/>
        <v>3.648462310534816</v>
      </c>
      <c r="I207" s="9">
        <f t="shared" si="57"/>
        <v>4.7759201616058613</v>
      </c>
      <c r="J207" s="9">
        <f t="shared" si="58"/>
        <v>1.9360027442853969</v>
      </c>
      <c r="K207" s="11">
        <f t="shared" si="59"/>
        <v>0.28653295128939826</v>
      </c>
      <c r="L207" s="11">
        <f t="shared" si="60"/>
        <v>0.21978021978021978</v>
      </c>
      <c r="M207" s="11">
        <f t="shared" si="61"/>
        <v>0.53191489361702127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-0.26056477205657225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0.23179892715953193</v>
      </c>
      <c r="Q207" s="11">
        <f>2*'OddsRatio_working_3-way'!K207*'OddsRatio_working_3-way'!L207*'OddsRatio_working_3-way'!M207</f>
        <v>6.6993909583679748E-2</v>
      </c>
      <c r="R207" s="11">
        <f t="shared" si="62"/>
        <v>0</v>
      </c>
      <c r="S207" s="11">
        <f t="shared" si="63"/>
        <v>-0.88960194169764883</v>
      </c>
      <c r="T207" s="11">
        <f t="shared" si="64"/>
        <v>-0.25711038777388695</v>
      </c>
      <c r="U207" s="11">
        <f>'OddsRatio_working_3-way'!S207-'OddsRatio_working_3-way'!R207^2/3</f>
        <v>-0.88960194169764883</v>
      </c>
      <c r="V207" s="11">
        <f>'OddsRatio_working_3-way'!S207*'OddsRatio_working_3-way'!R207/3-2*'OddsRatio_working_3-way'!R207^3/27-'OddsRatio_working_3-way'!T207</f>
        <v>0.25711038777388695</v>
      </c>
      <c r="W207" s="11">
        <f>'OddsRatio_working_3-way'!V207^2+4*'OddsRatio_working_3-way'!U207^3/27</f>
        <v>-3.8194028803302318E-2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0.16147738255289876</v>
      </c>
      <c r="Y207" s="11">
        <f>IF('OddsRatio_working_3-way'!W207&gt;=0,IF('OddsRatio_working_3-way'!V207+SQRT('OddsRatio_working_3-way'!W207)&gt;0,0,PI()),ACOS('OddsRatio_working_3-way'!V207/(2*'OddsRatio_working_3-way'!X207)))</f>
        <v>0.64994202012430102</v>
      </c>
      <c r="Z207" s="11">
        <f>'OddsRatio_working_3-way'!X207^(1/3)*COS('OddsRatio_working_3-way'!Y207/3)</f>
        <v>0.53181974107124808</v>
      </c>
      <c r="AA207" s="11">
        <f>'OddsRatio_working_3-way'!X207^(1/3)*COS(('OddsRatio_working_3-way'!Y207+2*PI())/3)</f>
        <v>-0.36728199530173111</v>
      </c>
      <c r="AB207" s="11">
        <f>'OddsRatio_working_3-way'!X207^(1/3)*COS(('OddsRatio_working_3-way'!Y207+4*PI())/3)</f>
        <v>-0.16453774576951685</v>
      </c>
      <c r="AC207" s="11">
        <f>'OddsRatio_working_3-way'!X207^(1/3)*SIN('OddsRatio_working_3-way'!Y207/3)</f>
        <v>0.1170544470440726</v>
      </c>
      <c r="AD207" s="11">
        <f>'OddsRatio_working_3-way'!X207^(1/3)*SIN(('OddsRatio_working_3-way'!Y207+2*PI())/3)</f>
        <v>0.40204218247972701</v>
      </c>
      <c r="AE207" s="11">
        <f>'OddsRatio_working_3-way'!X207^(1/3)*SIN(('OddsRatio_working_3-way'!Y207+4*PI())/3)</f>
        <v>-0.51909662952379954</v>
      </c>
      <c r="AF207" s="11">
        <f>-'OddsRatio_working_3-way'!U207/(3*'OddsRatio_working_3-way'!X207^(1/3))*COS(('OddsRatio_working_3-way'!Y207)/3)</f>
        <v>0.53181974107124808</v>
      </c>
      <c r="AG207" s="11">
        <f>-'OddsRatio_working_3-way'!U207/(3*'OddsRatio_working_3-way'!X207^(1/3))*COS(('OddsRatio_working_3-way'!Y207+2*PI())/3)</f>
        <v>-0.36728199530173111</v>
      </c>
      <c r="AH207" s="11">
        <f>-'OddsRatio_working_3-way'!U207/(3*'OddsRatio_working_3-way'!X207^(1/3))*COS(('OddsRatio_working_3-way'!Y207+4*PI())/3)</f>
        <v>-0.16453774576951685</v>
      </c>
      <c r="AI207" s="11">
        <f>'OddsRatio_working_3-way'!U207/(3*'OddsRatio_working_3-way'!X207^(1/3))*SIN(('OddsRatio_working_3-way'!Y207)/3)</f>
        <v>-0.1170544470440726</v>
      </c>
      <c r="AJ207" s="11">
        <f>'OddsRatio_working_3-way'!U207/(3*'OddsRatio_working_3-way'!X207^(1/3))*SIN(('OddsRatio_working_3-way'!Y207+2*PI())/3)</f>
        <v>-0.40204218247972701</v>
      </c>
      <c r="AK207" s="11">
        <f>'OddsRatio_working_3-way'!U207/(3*'OddsRatio_working_3-way'!X207^(1/3))*SIN(('OddsRatio_working_3-way'!Y207+4*PI())/3)</f>
        <v>0.51909662952379954</v>
      </c>
      <c r="AL207" s="11">
        <f>'OddsRatio_working_3-way'!Z207+'OddsRatio_working_3-way'!AF207</f>
        <v>1.0636394821424962</v>
      </c>
      <c r="AM207" s="11">
        <f>'OddsRatio_working_3-way'!AA207+'OddsRatio_working_3-way'!AG207</f>
        <v>-0.73456399060346222</v>
      </c>
      <c r="AN207" s="11">
        <f>'OddsRatio_working_3-way'!AB207+'OddsRatio_working_3-way'!AH207</f>
        <v>-0.3290754915390337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1.0636394821424962</v>
      </c>
      <c r="AS207" s="11">
        <f>IF(('OddsRatio_working_3-way'!X207=0),IF(Q207&gt;0,-Q207^(1/3),(-Q207)^(1/3)),'OddsRatio_working_3-way'!AM207-'OddsRatio_working_3-way'!R207/3)</f>
        <v>-0.73456399060346222</v>
      </c>
      <c r="AT207" s="11">
        <f>IF(('OddsRatio_working_3-way'!X207=0),IF(Q207&gt;0,-Q207^(1/3),(-Q207)^(1/3)),'OddsRatio_working_3-way'!AN207-'OddsRatio_working_3-way'!R207/3)</f>
        <v>-0.3290754915390337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4.3600000000000003</v>
      </c>
      <c r="B208" s="4">
        <f>IF('True_Odds_Calculator_3-way'!B209="","",'True_Odds_Calculator_3-way'!B209)</f>
        <v>4.1100000000000003</v>
      </c>
      <c r="C208" s="4">
        <f>IF('True_Odds_Calculator_3-way'!C209="","",'True_Odds_Calculator_3-way'!C209)</f>
        <v>1.76</v>
      </c>
      <c r="D208" s="9">
        <f t="shared" si="52"/>
        <v>0.2175614281318986</v>
      </c>
      <c r="E208" s="9">
        <f t="shared" si="53"/>
        <v>0.23101018396750278</v>
      </c>
      <c r="F208" s="9">
        <f t="shared" si="54"/>
        <v>0.55142838790059856</v>
      </c>
      <c r="G208" s="9">
        <f t="shared" si="55"/>
        <v>1.0703580344150589</v>
      </c>
      <c r="H208" s="9">
        <f t="shared" si="56"/>
        <v>4.5964029956345982</v>
      </c>
      <c r="I208" s="9">
        <f t="shared" si="57"/>
        <v>4.3288134870308337</v>
      </c>
      <c r="J208" s="9">
        <f t="shared" si="58"/>
        <v>1.8134721061554446</v>
      </c>
      <c r="K208" s="11">
        <f t="shared" si="59"/>
        <v>0.2293577981651376</v>
      </c>
      <c r="L208" s="11">
        <f t="shared" si="60"/>
        <v>0.24330900243309</v>
      </c>
      <c r="M208" s="11">
        <f t="shared" si="61"/>
        <v>0.56818181818181823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-0.25180959802268299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0.22924365194839985</v>
      </c>
      <c r="Q208" s="11">
        <f>2*'OddsRatio_working_3-way'!K208*'OddsRatio_working_3-way'!L208*'OddsRatio_working_3-way'!M208</f>
        <v>6.3414564854329128E-2</v>
      </c>
      <c r="R208" s="11">
        <f t="shared" si="62"/>
        <v>0</v>
      </c>
      <c r="S208" s="11">
        <f t="shared" si="63"/>
        <v>-0.91038488504218806</v>
      </c>
      <c r="T208" s="11">
        <f t="shared" si="64"/>
        <v>-0.25183537622190538</v>
      </c>
      <c r="U208" s="11">
        <f>'OddsRatio_working_3-way'!S208-'OddsRatio_working_3-way'!R208^2/3</f>
        <v>-0.91038488504218806</v>
      </c>
      <c r="V208" s="11">
        <f>'OddsRatio_working_3-way'!S208*'OddsRatio_working_3-way'!R208/3-2*'OddsRatio_working_3-way'!R208^3/27-'OddsRatio_working_3-way'!T208</f>
        <v>0.25183537622190538</v>
      </c>
      <c r="W208" s="11">
        <f>'OddsRatio_working_3-way'!V208^2+4*'OddsRatio_working_3-way'!U208^3/27</f>
        <v>-4.8360806154276043E-2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0.16716897355004656</v>
      </c>
      <c r="Y208" s="11">
        <f>IF('OddsRatio_working_3-way'!W208&gt;=0,IF('OddsRatio_working_3-way'!V208+SQRT('OddsRatio_working_3-way'!W208)&gt;0,0,PI()),ACOS('OddsRatio_working_3-way'!V208/(2*'OddsRatio_working_3-way'!X208)))</f>
        <v>0.71782821779438533</v>
      </c>
      <c r="Z208" s="11">
        <f>'OddsRatio_working_3-way'!X208^(1/3)*COS('OddsRatio_working_3-way'!Y208/3)</f>
        <v>0.53517901720752958</v>
      </c>
      <c r="AA208" s="11">
        <f>'OddsRatio_working_3-way'!X208^(1/3)*COS(('OddsRatio_working_3-way'!Y208+2*PI())/3)</f>
        <v>-0.38065491408278002</v>
      </c>
      <c r="AB208" s="11">
        <f>'OddsRatio_working_3-way'!X208^(1/3)*COS(('OddsRatio_working_3-way'!Y208+4*PI())/3)</f>
        <v>-0.15452410312474973</v>
      </c>
      <c r="AC208" s="11">
        <f>'OddsRatio_working_3-way'!X208^(1/3)*SIN('OddsRatio_working_3-way'!Y208/3)</f>
        <v>0.13055668457868724</v>
      </c>
      <c r="AD208" s="11">
        <f>'OddsRatio_working_3-way'!X208^(1/3)*SIN(('OddsRatio_working_3-way'!Y208+2*PI())/3)</f>
        <v>0.39820028218476627</v>
      </c>
      <c r="AE208" s="11">
        <f>'OddsRatio_working_3-way'!X208^(1/3)*SIN(('OddsRatio_working_3-way'!Y208+4*PI())/3)</f>
        <v>-0.52875696676345341</v>
      </c>
      <c r="AF208" s="11">
        <f>-'OddsRatio_working_3-way'!U208/(3*'OddsRatio_working_3-way'!X208^(1/3))*COS(('OddsRatio_working_3-way'!Y208)/3)</f>
        <v>0.53517901720752947</v>
      </c>
      <c r="AG208" s="11">
        <f>-'OddsRatio_working_3-way'!U208/(3*'OddsRatio_working_3-way'!X208^(1/3))*COS(('OddsRatio_working_3-way'!Y208+2*PI())/3)</f>
        <v>-0.3806549140827799</v>
      </c>
      <c r="AH208" s="11">
        <f>-'OddsRatio_working_3-way'!U208/(3*'OddsRatio_working_3-way'!X208^(1/3))*COS(('OddsRatio_working_3-way'!Y208+4*PI())/3)</f>
        <v>-0.15452410312474968</v>
      </c>
      <c r="AI208" s="11">
        <f>'OddsRatio_working_3-way'!U208/(3*'OddsRatio_working_3-way'!X208^(1/3))*SIN(('OddsRatio_working_3-way'!Y208)/3)</f>
        <v>-0.13055668457868719</v>
      </c>
      <c r="AJ208" s="11">
        <f>'OddsRatio_working_3-way'!U208/(3*'OddsRatio_working_3-way'!X208^(1/3))*SIN(('OddsRatio_working_3-way'!Y208+2*PI())/3)</f>
        <v>-0.39820028218476611</v>
      </c>
      <c r="AK208" s="11">
        <f>'OddsRatio_working_3-way'!U208/(3*'OddsRatio_working_3-way'!X208^(1/3))*SIN(('OddsRatio_working_3-way'!Y208+4*PI())/3)</f>
        <v>0.5287569667634533</v>
      </c>
      <c r="AL208" s="11">
        <f>'OddsRatio_working_3-way'!Z208+'OddsRatio_working_3-way'!AF208</f>
        <v>1.0703580344150589</v>
      </c>
      <c r="AM208" s="11">
        <f>'OddsRatio_working_3-way'!AA208+'OddsRatio_working_3-way'!AG208</f>
        <v>-0.76130982816555992</v>
      </c>
      <c r="AN208" s="11">
        <f>'OddsRatio_working_3-way'!AB208+'OddsRatio_working_3-way'!AH208</f>
        <v>-0.30904820624949941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1.0703580344150589</v>
      </c>
      <c r="AS208" s="11">
        <f>IF(('OddsRatio_working_3-way'!X208=0),IF(Q208&gt;0,-Q208^(1/3),(-Q208)^(1/3)),'OddsRatio_working_3-way'!AM208-'OddsRatio_working_3-way'!R208/3)</f>
        <v>-0.76130982816555992</v>
      </c>
      <c r="AT208" s="11">
        <f>IF(('OddsRatio_working_3-way'!X208=0),IF(Q208&gt;0,-Q208^(1/3),(-Q208)^(1/3)),'OddsRatio_working_3-way'!AN208-'OddsRatio_working_3-way'!R208/3)</f>
        <v>-0.30904820624949941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3.21</v>
      </c>
      <c r="B209" s="4">
        <f>IF('True_Odds_Calculator_3-way'!B210="","",'True_Odds_Calculator_3-way'!B210)</f>
        <v>3.67</v>
      </c>
      <c r="C209" s="4">
        <f>IF('True_Odds_Calculator_3-way'!C210="","",'True_Odds_Calculator_3-way'!C210)</f>
        <v>2.19</v>
      </c>
      <c r="D209" s="9">
        <f t="shared" si="52"/>
        <v>0.29837555153918854</v>
      </c>
      <c r="E209" s="9">
        <f t="shared" si="53"/>
        <v>0.26035364163044894</v>
      </c>
      <c r="F209" s="9">
        <f t="shared" si="54"/>
        <v>0.44127080683036268</v>
      </c>
      <c r="G209" s="9">
        <f t="shared" si="55"/>
        <v>1.0640185643985975</v>
      </c>
      <c r="H209" s="9">
        <f t="shared" si="56"/>
        <v>3.3514810273209008</v>
      </c>
      <c r="I209" s="9">
        <f t="shared" si="57"/>
        <v>3.8409295669442551</v>
      </c>
      <c r="J209" s="9">
        <f t="shared" si="58"/>
        <v>2.2661820916343305</v>
      </c>
      <c r="K209" s="11">
        <f t="shared" si="59"/>
        <v>0.3115264797507788</v>
      </c>
      <c r="L209" s="11">
        <f t="shared" si="60"/>
        <v>0.27247956403269757</v>
      </c>
      <c r="M209" s="11">
        <f t="shared" si="61"/>
        <v>0.45662100456621008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-0.27216688637824282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0.23527375263922307</v>
      </c>
      <c r="Q209" s="11">
        <f>2*'OddsRatio_working_3-way'!K209*'OddsRatio_working_3-way'!L209*'OddsRatio_working_3-way'!M209</f>
        <v>7.7520182088706119E-2</v>
      </c>
      <c r="R209" s="11">
        <f t="shared" si="62"/>
        <v>0</v>
      </c>
      <c r="S209" s="11">
        <f t="shared" si="63"/>
        <v>-0.86444664804759652</v>
      </c>
      <c r="T209" s="11">
        <f t="shared" si="64"/>
        <v>-0.28482591368948817</v>
      </c>
      <c r="U209" s="11">
        <f>'OddsRatio_working_3-way'!S209-'OddsRatio_working_3-way'!R209^2/3</f>
        <v>-0.86444664804759652</v>
      </c>
      <c r="V209" s="11">
        <f>'OddsRatio_working_3-way'!S209*'OddsRatio_working_3-way'!R209/3-2*'OddsRatio_working_3-way'!R209^3/27-'OddsRatio_working_3-way'!T209</f>
        <v>0.28482591368948817</v>
      </c>
      <c r="W209" s="11">
        <f>'OddsRatio_working_3-way'!V209^2+4*'OddsRatio_working_3-way'!U209^3/27</f>
        <v>-1.4573950612667891E-2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0.15467688234002491</v>
      </c>
      <c r="Y209" s="11">
        <f>IF('OddsRatio_working_3-way'!W209&gt;=0,IF('OddsRatio_working_3-way'!V209+SQRT('OddsRatio_working_3-way'!W209)&gt;0,0,PI()),ACOS('OddsRatio_working_3-way'!V209/(2*'OddsRatio_working_3-way'!X209)))</f>
        <v>0.40089366895986611</v>
      </c>
      <c r="Z209" s="11">
        <f>'OddsRatio_working_3-way'!X209^(1/3)*COS('OddsRatio_working_3-way'!Y209/3)</f>
        <v>0.53200928219929877</v>
      </c>
      <c r="AA209" s="11">
        <f>'OddsRatio_working_3-way'!X209^(1/3)*COS(('OddsRatio_working_3-way'!Y209+2*PI())/3)</f>
        <v>-0.32794214792902754</v>
      </c>
      <c r="AB209" s="11">
        <f>'OddsRatio_working_3-way'!X209^(1/3)*COS(('OddsRatio_working_3-way'!Y209+4*PI())/3)</f>
        <v>-0.20406713427027132</v>
      </c>
      <c r="AC209" s="11">
        <f>'OddsRatio_working_3-way'!X209^(1/3)*SIN('OddsRatio_working_3-way'!Y209/3)</f>
        <v>7.1519272481751509E-2</v>
      </c>
      <c r="AD209" s="11">
        <f>'OddsRatio_working_3-way'!X209^(1/3)*SIN(('OddsRatio_working_3-way'!Y209+2*PI())/3)</f>
        <v>0.42497391719284128</v>
      </c>
      <c r="AE209" s="11">
        <f>'OddsRatio_working_3-way'!X209^(1/3)*SIN(('OddsRatio_working_3-way'!Y209+4*PI())/3)</f>
        <v>-0.49649318967459283</v>
      </c>
      <c r="AF209" s="11">
        <f>-'OddsRatio_working_3-way'!U209/(3*'OddsRatio_working_3-way'!X209^(1/3))*COS(('OddsRatio_working_3-way'!Y209)/3)</f>
        <v>0.53200928219929888</v>
      </c>
      <c r="AG209" s="11">
        <f>-'OddsRatio_working_3-way'!U209/(3*'OddsRatio_working_3-way'!X209^(1/3))*COS(('OddsRatio_working_3-way'!Y209+2*PI())/3)</f>
        <v>-0.32794214792902759</v>
      </c>
      <c r="AH209" s="11">
        <f>-'OddsRatio_working_3-way'!U209/(3*'OddsRatio_working_3-way'!X209^(1/3))*COS(('OddsRatio_working_3-way'!Y209+4*PI())/3)</f>
        <v>-0.20406713427027137</v>
      </c>
      <c r="AI209" s="11">
        <f>'OddsRatio_working_3-way'!U209/(3*'OddsRatio_working_3-way'!X209^(1/3))*SIN(('OddsRatio_working_3-way'!Y209)/3)</f>
        <v>-7.1519272481751522E-2</v>
      </c>
      <c r="AJ209" s="11">
        <f>'OddsRatio_working_3-way'!U209/(3*'OddsRatio_working_3-way'!X209^(1/3))*SIN(('OddsRatio_working_3-way'!Y209+2*PI())/3)</f>
        <v>-0.42497391719284139</v>
      </c>
      <c r="AK209" s="11">
        <f>'OddsRatio_working_3-way'!U209/(3*'OddsRatio_working_3-way'!X209^(1/3))*SIN(('OddsRatio_working_3-way'!Y209+4*PI())/3)</f>
        <v>0.49649318967459288</v>
      </c>
      <c r="AL209" s="11">
        <f>'OddsRatio_working_3-way'!Z209+'OddsRatio_working_3-way'!AF209</f>
        <v>1.0640185643985975</v>
      </c>
      <c r="AM209" s="11">
        <f>'OddsRatio_working_3-way'!AA209+'OddsRatio_working_3-way'!AG209</f>
        <v>-0.65588429585805508</v>
      </c>
      <c r="AN209" s="11">
        <f>'OddsRatio_working_3-way'!AB209+'OddsRatio_working_3-way'!AH209</f>
        <v>-0.40813426854054269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1.0640185643985975</v>
      </c>
      <c r="AS209" s="11">
        <f>IF(('OddsRatio_working_3-way'!X209=0),IF(Q209&gt;0,-Q209^(1/3),(-Q209)^(1/3)),'OddsRatio_working_3-way'!AM209-'OddsRatio_working_3-way'!R209/3)</f>
        <v>-0.65588429585805508</v>
      </c>
      <c r="AT209" s="11">
        <f>IF(('OddsRatio_working_3-way'!X209=0),IF(Q209&gt;0,-Q209^(1/3),(-Q209)^(1/3)),'OddsRatio_working_3-way'!AN209-'OddsRatio_working_3-way'!R209/3)</f>
        <v>-0.40813426854054269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2.95</v>
      </c>
      <c r="B210" s="4">
        <f>IF('True_Odds_Calculator_3-way'!B211="","",'True_Odds_Calculator_3-way'!B211)</f>
        <v>3.61</v>
      </c>
      <c r="C210" s="4">
        <f>IF('True_Odds_Calculator_3-way'!C211="","",'True_Odds_Calculator_3-way'!C211)</f>
        <v>2.36</v>
      </c>
      <c r="D210" s="9">
        <f t="shared" si="52"/>
        <v>0.32567988091265693</v>
      </c>
      <c r="E210" s="9">
        <f t="shared" si="53"/>
        <v>0.26516165789633178</v>
      </c>
      <c r="F210" s="9">
        <f t="shared" si="54"/>
        <v>0.40915846119101129</v>
      </c>
      <c r="G210" s="9">
        <f t="shared" si="55"/>
        <v>1.0617947547343305</v>
      </c>
      <c r="H210" s="9">
        <f t="shared" si="56"/>
        <v>3.0704997717319444</v>
      </c>
      <c r="I210" s="9">
        <f t="shared" si="57"/>
        <v>3.7712843098566018</v>
      </c>
      <c r="J210" s="9">
        <f t="shared" si="58"/>
        <v>2.444040866438689</v>
      </c>
      <c r="K210" s="11">
        <f t="shared" si="59"/>
        <v>0.33898305084745761</v>
      </c>
      <c r="L210" s="11">
        <f t="shared" si="60"/>
        <v>0.2770083102493075</v>
      </c>
      <c r="M210" s="11">
        <f t="shared" si="61"/>
        <v>0.42372881355932207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-0.27540562499552379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0.23554857751736574</v>
      </c>
      <c r="Q210" s="11">
        <f>2*'OddsRatio_working_3-way'!K210*'OddsRatio_working_3-way'!L210*'OddsRatio_working_3-way'!M210</f>
        <v>7.9577222134245187E-2</v>
      </c>
      <c r="R210" s="11">
        <f t="shared" si="62"/>
        <v>0</v>
      </c>
      <c r="S210" s="11">
        <f t="shared" si="63"/>
        <v>-0.85527874574527718</v>
      </c>
      <c r="T210" s="11">
        <f t="shared" si="64"/>
        <v>-0.28894552221124231</v>
      </c>
      <c r="U210" s="11">
        <f>'OddsRatio_working_3-way'!S210-'OddsRatio_working_3-way'!R210^2/3</f>
        <v>-0.85527874574527718</v>
      </c>
      <c r="V210" s="11">
        <f>'OddsRatio_working_3-way'!S210*'OddsRatio_working_3-way'!R210/3-2*'OddsRatio_working_3-way'!R210^3/27-'OddsRatio_working_3-way'!T210</f>
        <v>0.28894552221124231</v>
      </c>
      <c r="W210" s="11">
        <f>'OddsRatio_working_3-way'!V210^2+4*'OddsRatio_working_3-way'!U210^3/27</f>
        <v>-9.1975792156140795E-3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0.15222277590881531</v>
      </c>
      <c r="Y210" s="11">
        <f>IF('OddsRatio_working_3-way'!W210&gt;=0,IF('OddsRatio_working_3-way'!V210+SQRT('OddsRatio_working_3-way'!W210)&gt;0,0,PI()),ACOS('OddsRatio_working_3-way'!V210/(2*'OddsRatio_working_3-way'!X210)))</f>
        <v>0.32046932631667158</v>
      </c>
      <c r="Z210" s="11">
        <f>'OddsRatio_working_3-way'!X210^(1/3)*COS('OddsRatio_working_3-way'!Y210/3)</f>
        <v>0.53089737736716525</v>
      </c>
      <c r="AA210" s="11">
        <f>'OddsRatio_working_3-way'!X210^(1/3)*COS(('OddsRatio_working_3-way'!Y210+2*PI())/3)</f>
        <v>-0.31475048849676035</v>
      </c>
      <c r="AB210" s="11">
        <f>'OddsRatio_working_3-way'!X210^(1/3)*COS(('OddsRatio_working_3-way'!Y210+4*PI())/3)</f>
        <v>-0.21614688887040479</v>
      </c>
      <c r="AC210" s="11">
        <f>'OddsRatio_working_3-way'!X210^(1/3)*SIN('OddsRatio_working_3-way'!Y210/3)</f>
        <v>5.6928814787342429E-2</v>
      </c>
      <c r="AD210" s="11">
        <f>'OddsRatio_working_3-way'!X210^(1/3)*SIN(('OddsRatio_working_3-way'!Y210+2*PI())/3)</f>
        <v>0.43130620820882754</v>
      </c>
      <c r="AE210" s="11">
        <f>'OddsRatio_working_3-way'!X210^(1/3)*SIN(('OddsRatio_working_3-way'!Y210+4*PI())/3)</f>
        <v>-0.48823502299617</v>
      </c>
      <c r="AF210" s="11">
        <f>-'OddsRatio_working_3-way'!U210/(3*'OddsRatio_working_3-way'!X210^(1/3))*COS(('OddsRatio_working_3-way'!Y210)/3)</f>
        <v>0.53089737736716514</v>
      </c>
      <c r="AG210" s="11">
        <f>-'OddsRatio_working_3-way'!U210/(3*'OddsRatio_working_3-way'!X210^(1/3))*COS(('OddsRatio_working_3-way'!Y210+2*PI())/3)</f>
        <v>-0.31475048849676029</v>
      </c>
      <c r="AH210" s="11">
        <f>-'OddsRatio_working_3-way'!U210/(3*'OddsRatio_working_3-way'!X210^(1/3))*COS(('OddsRatio_working_3-way'!Y210+4*PI())/3)</f>
        <v>-0.21614688887040476</v>
      </c>
      <c r="AI210" s="11">
        <f>'OddsRatio_working_3-way'!U210/(3*'OddsRatio_working_3-way'!X210^(1/3))*SIN(('OddsRatio_working_3-way'!Y210)/3)</f>
        <v>-5.6928814787342422E-2</v>
      </c>
      <c r="AJ210" s="11">
        <f>'OddsRatio_working_3-way'!U210/(3*'OddsRatio_working_3-way'!X210^(1/3))*SIN(('OddsRatio_working_3-way'!Y210+2*PI())/3)</f>
        <v>-0.43130620820882748</v>
      </c>
      <c r="AK210" s="11">
        <f>'OddsRatio_working_3-way'!U210/(3*'OddsRatio_working_3-way'!X210^(1/3))*SIN(('OddsRatio_working_3-way'!Y210+4*PI())/3)</f>
        <v>0.48823502299616989</v>
      </c>
      <c r="AL210" s="11">
        <f>'OddsRatio_working_3-way'!Z210+'OddsRatio_working_3-way'!AF210</f>
        <v>1.0617947547343305</v>
      </c>
      <c r="AM210" s="11">
        <f>'OddsRatio_working_3-way'!AA210+'OddsRatio_working_3-way'!AG210</f>
        <v>-0.6295009769935207</v>
      </c>
      <c r="AN210" s="11">
        <f>'OddsRatio_working_3-way'!AB210+'OddsRatio_working_3-way'!AH210</f>
        <v>-0.43229377774080957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1.0617947547343305</v>
      </c>
      <c r="AS210" s="11">
        <f>IF(('OddsRatio_working_3-way'!X210=0),IF(Q210&gt;0,-Q210^(1/3),(-Q210)^(1/3)),'OddsRatio_working_3-way'!AM210-'OddsRatio_working_3-way'!R210/3)</f>
        <v>-0.6295009769935207</v>
      </c>
      <c r="AT210" s="11">
        <f>IF(('OddsRatio_working_3-way'!X210=0),IF(Q210&gt;0,-Q210^(1/3),(-Q210)^(1/3)),'OddsRatio_working_3-way'!AN210-'OddsRatio_working_3-way'!R210/3)</f>
        <v>-0.43229377774080957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>
        <f>IF('True_Odds_Calculator_3-way'!A213="","",'True_Odds_Calculator_3-way'!A213)</f>
        <v>1.93</v>
      </c>
      <c r="B212" s="4">
        <f>IF('True_Odds_Calculator_3-way'!B213="","",'True_Odds_Calculator_3-way'!B213)</f>
        <v>4.04</v>
      </c>
      <c r="C212" s="4">
        <f>IF('True_Odds_Calculator_3-way'!C213="","",'True_Odds_Calculator_3-way'!C213)</f>
        <v>3.79</v>
      </c>
      <c r="D212" s="9">
        <f t="shared" si="52"/>
        <v>0.50635518990910255</v>
      </c>
      <c r="E212" s="9">
        <f t="shared" si="53"/>
        <v>0.23884793259159162</v>
      </c>
      <c r="F212" s="9">
        <f t="shared" si="54"/>
        <v>0.25479687749930574</v>
      </c>
      <c r="G212" s="9">
        <f t="shared" si="55"/>
        <v>1.0482777339771452</v>
      </c>
      <c r="H212" s="9">
        <f t="shared" si="56"/>
        <v>1.9748982925987453</v>
      </c>
      <c r="I212" s="9">
        <f t="shared" si="57"/>
        <v>4.1867643112905215</v>
      </c>
      <c r="J212" s="9">
        <f t="shared" si="58"/>
        <v>3.9246948777962349</v>
      </c>
      <c r="K212" s="11">
        <f t="shared" si="59"/>
        <v>0.5181347150259068</v>
      </c>
      <c r="L212" s="11">
        <f t="shared" si="60"/>
        <v>0.24752475247524752</v>
      </c>
      <c r="M212" s="11">
        <f t="shared" si="61"/>
        <v>0.26385224274406333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-0.26692106644872315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0.22875406055377165</v>
      </c>
      <c r="Q212" s="11">
        <f>2*'OddsRatio_working_3-way'!K212*'OddsRatio_working_3-way'!L212*'OddsRatio_working_3-way'!M212</f>
        <v>6.7678716140169126E-2</v>
      </c>
      <c r="R212" s="11">
        <f t="shared" si="62"/>
        <v>0</v>
      </c>
      <c r="S212" s="11">
        <f t="shared" si="63"/>
        <v>-0.85701014010340926</v>
      </c>
      <c r="T212" s="11">
        <f t="shared" si="64"/>
        <v>-0.25355329588858261</v>
      </c>
      <c r="U212" s="11">
        <f>'OddsRatio_working_3-way'!S212-'OddsRatio_working_3-way'!R212^2/3</f>
        <v>-0.85701014010340926</v>
      </c>
      <c r="V212" s="11">
        <f>'OddsRatio_working_3-way'!S212*'OddsRatio_working_3-way'!R212/3-2*'OddsRatio_working_3-way'!R212^3/27-'OddsRatio_working_3-way'!T212</f>
        <v>0.25355329588858261</v>
      </c>
      <c r="W212" s="11">
        <f>'OddsRatio_working_3-way'!V212^2+4*'OddsRatio_working_3-way'!U212^3/27</f>
        <v>-2.8961857318967554E-2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0.1526852409165099</v>
      </c>
      <c r="Y212" s="11">
        <f>IF('OddsRatio_working_3-way'!W212&gt;=0,IF('OddsRatio_working_3-way'!V212+SQRT('OddsRatio_working_3-way'!W212)&gt;0,0,PI()),ACOS('OddsRatio_working_3-way'!V212/(2*'OddsRatio_working_3-way'!X212)))</f>
        <v>0.59112597464953531</v>
      </c>
      <c r="Z212" s="11">
        <f>'OddsRatio_working_3-way'!X212^(1/3)*COS('OddsRatio_working_3-way'!Y212/3)</f>
        <v>0.52413886698857259</v>
      </c>
      <c r="AA212" s="11">
        <f>'OddsRatio_working_3-way'!X212^(1/3)*COS(('OddsRatio_working_3-way'!Y212+2*PI())/3)</f>
        <v>-0.35268604957436228</v>
      </c>
      <c r="AB212" s="11">
        <f>'OddsRatio_working_3-way'!X212^(1/3)*COS(('OddsRatio_working_3-way'!Y212+4*PI())/3)</f>
        <v>-0.17145281741421045</v>
      </c>
      <c r="AC212" s="11">
        <f>'OddsRatio_working_3-way'!X212^(1/3)*SIN('OddsRatio_working_3-way'!Y212/3)</f>
        <v>0.10463505537376963</v>
      </c>
      <c r="AD212" s="11">
        <f>'OddsRatio_working_3-way'!X212^(1/3)*SIN(('OddsRatio_working_3-way'!Y212+2*PI())/3)</f>
        <v>0.40160004623601192</v>
      </c>
      <c r="AE212" s="11">
        <f>'OddsRatio_working_3-way'!X212^(1/3)*SIN(('OddsRatio_working_3-way'!Y212+4*PI())/3)</f>
        <v>-0.50623510160978158</v>
      </c>
      <c r="AF212" s="11">
        <f>-'OddsRatio_working_3-way'!U212/(3*'OddsRatio_working_3-way'!X212^(1/3))*COS(('OddsRatio_working_3-way'!Y212)/3)</f>
        <v>0.52413886698857259</v>
      </c>
      <c r="AG212" s="11">
        <f>-'OddsRatio_working_3-way'!U212/(3*'OddsRatio_working_3-way'!X212^(1/3))*COS(('OddsRatio_working_3-way'!Y212+2*PI())/3)</f>
        <v>-0.35268604957436228</v>
      </c>
      <c r="AH212" s="11">
        <f>-'OddsRatio_working_3-way'!U212/(3*'OddsRatio_working_3-way'!X212^(1/3))*COS(('OddsRatio_working_3-way'!Y212+4*PI())/3)</f>
        <v>-0.17145281741421045</v>
      </c>
      <c r="AI212" s="11">
        <f>'OddsRatio_working_3-way'!U212/(3*'OddsRatio_working_3-way'!X212^(1/3))*SIN(('OddsRatio_working_3-way'!Y212)/3)</f>
        <v>-0.10463505537376963</v>
      </c>
      <c r="AJ212" s="11">
        <f>'OddsRatio_working_3-way'!U212/(3*'OddsRatio_working_3-way'!X212^(1/3))*SIN(('OddsRatio_working_3-way'!Y212+2*PI())/3)</f>
        <v>-0.40160004623601192</v>
      </c>
      <c r="AK212" s="11">
        <f>'OddsRatio_working_3-way'!U212/(3*'OddsRatio_working_3-way'!X212^(1/3))*SIN(('OddsRatio_working_3-way'!Y212+4*PI())/3)</f>
        <v>0.50623510160978158</v>
      </c>
      <c r="AL212" s="11">
        <f>'OddsRatio_working_3-way'!Z212+'OddsRatio_working_3-way'!AF212</f>
        <v>1.0482777339771452</v>
      </c>
      <c r="AM212" s="11">
        <f>'OddsRatio_working_3-way'!AA212+'OddsRatio_working_3-way'!AG212</f>
        <v>-0.70537209914872456</v>
      </c>
      <c r="AN212" s="11">
        <f>'OddsRatio_working_3-way'!AB212+'OddsRatio_working_3-way'!AH212</f>
        <v>-0.3429056348284209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1.0482777339771452</v>
      </c>
      <c r="AS212" s="11">
        <f>IF(('OddsRatio_working_3-way'!X212=0),IF(Q212&gt;0,-Q212^(1/3),(-Q212)^(1/3)),'OddsRatio_working_3-way'!AM212-'OddsRatio_working_3-way'!R212/3)</f>
        <v>-0.70537209914872456</v>
      </c>
      <c r="AT212" s="11">
        <f>IF(('OddsRatio_working_3-way'!X212=0),IF(Q212&gt;0,-Q212^(1/3),(-Q212)^(1/3)),'OddsRatio_working_3-way'!AN212-'OddsRatio_working_3-way'!R212/3)</f>
        <v>-0.3429056348284209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2.34</v>
      </c>
      <c r="B213" s="4">
        <f>IF('True_Odds_Calculator_3-way'!B214="","",'True_Odds_Calculator_3-way'!B214)</f>
        <v>3.55</v>
      </c>
      <c r="C213" s="4">
        <f>IF('True_Odds_Calculator_3-way'!C214="","",'True_Odds_Calculator_3-way'!C214)</f>
        <v>3.11</v>
      </c>
      <c r="D213" s="9">
        <f t="shared" si="52"/>
        <v>0.41605816195244499</v>
      </c>
      <c r="E213" s="9">
        <f t="shared" si="53"/>
        <v>0.27241581740883364</v>
      </c>
      <c r="F213" s="9">
        <f t="shared" si="54"/>
        <v>0.3115260206387212</v>
      </c>
      <c r="G213" s="9">
        <f t="shared" si="55"/>
        <v>1.0473956069874526</v>
      </c>
      <c r="H213" s="9">
        <f t="shared" si="56"/>
        <v>2.4035101133631862</v>
      </c>
      <c r="I213" s="9">
        <f t="shared" si="57"/>
        <v>3.6708587978180041</v>
      </c>
      <c r="J213" s="9">
        <f t="shared" si="58"/>
        <v>3.2100047307435249</v>
      </c>
      <c r="K213" s="11">
        <f t="shared" si="59"/>
        <v>0.42735042735042739</v>
      </c>
      <c r="L213" s="11">
        <f t="shared" si="60"/>
        <v>0.28169014084507044</v>
      </c>
      <c r="M213" s="11">
        <f t="shared" si="61"/>
        <v>0.32154340836012862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-0.27907622169657387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0.23224514868915036</v>
      </c>
      <c r="Q213" s="11">
        <f>2*'OddsRatio_working_3-way'!K213*'OddsRatio_working_3-way'!L213*'OddsRatio_working_3-way'!M213</f>
        <v>7.741504956305012E-2</v>
      </c>
      <c r="R213" s="11">
        <f t="shared" si="62"/>
        <v>0</v>
      </c>
      <c r="S213" s="11">
        <f t="shared" si="63"/>
        <v>-0.83219253606514465</v>
      </c>
      <c r="T213" s="11">
        <f t="shared" si="64"/>
        <v>-0.27739751202171492</v>
      </c>
      <c r="U213" s="11">
        <f>'OddsRatio_working_3-way'!S213-'OddsRatio_working_3-way'!R213^2/3</f>
        <v>-0.83219253606514465</v>
      </c>
      <c r="V213" s="11">
        <f>'OddsRatio_working_3-way'!S213*'OddsRatio_working_3-way'!R213/3-2*'OddsRatio_working_3-way'!R213^3/27-'OddsRatio_working_3-way'!T213</f>
        <v>0.27739751202171492</v>
      </c>
      <c r="W213" s="11">
        <f>'OddsRatio_working_3-way'!V213^2+4*'OddsRatio_working_3-way'!U213^3/27</f>
        <v>-8.4328862189290144E-3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0.14610121995962805</v>
      </c>
      <c r="Y213" s="11">
        <f>IF('OddsRatio_working_3-way'!W213&gt;=0,IF('OddsRatio_working_3-way'!V213+SQRT('OddsRatio_working_3-way'!W213)&gt;0,0,PI()),ACOS('OddsRatio_working_3-way'!V213/(2*'OddsRatio_working_3-way'!X213)))</f>
        <v>0.31968862985000635</v>
      </c>
      <c r="Z213" s="11">
        <f>'OddsRatio_working_3-way'!X213^(1/3)*COS('OddsRatio_working_3-way'!Y213/3)</f>
        <v>0.5236978034937263</v>
      </c>
      <c r="AA213" s="11">
        <f>'OddsRatio_working_3-way'!X213^(1/3)*COS(('OddsRatio_working_3-way'!Y213+2*PI())/3)</f>
        <v>-0.31036273460070968</v>
      </c>
      <c r="AB213" s="11">
        <f>'OddsRatio_working_3-way'!X213^(1/3)*COS(('OddsRatio_working_3-way'!Y213+4*PI())/3)</f>
        <v>-0.21333506889301654</v>
      </c>
      <c r="AC213" s="11">
        <f>'OddsRatio_working_3-way'!X213^(1/3)*SIN('OddsRatio_working_3-way'!Y213/3)</f>
        <v>5.6018948915177703E-2</v>
      </c>
      <c r="AD213" s="11">
        <f>'OddsRatio_working_3-way'!X213^(1/3)*SIN(('OddsRatio_working_3-way'!Y213+2*PI())/3)</f>
        <v>0.42552612727408917</v>
      </c>
      <c r="AE213" s="11">
        <f>'OddsRatio_working_3-way'!X213^(1/3)*SIN(('OddsRatio_working_3-way'!Y213+4*PI())/3)</f>
        <v>-0.48154507618926684</v>
      </c>
      <c r="AF213" s="11">
        <f>-'OddsRatio_working_3-way'!U213/(3*'OddsRatio_working_3-way'!X213^(1/3))*COS(('OddsRatio_working_3-way'!Y213)/3)</f>
        <v>0.5236978034937263</v>
      </c>
      <c r="AG213" s="11">
        <f>-'OddsRatio_working_3-way'!U213/(3*'OddsRatio_working_3-way'!X213^(1/3))*COS(('OddsRatio_working_3-way'!Y213+2*PI())/3)</f>
        <v>-0.31036273460070968</v>
      </c>
      <c r="AH213" s="11">
        <f>-'OddsRatio_working_3-way'!U213/(3*'OddsRatio_working_3-way'!X213^(1/3))*COS(('OddsRatio_working_3-way'!Y213+4*PI())/3)</f>
        <v>-0.21333506889301654</v>
      </c>
      <c r="AI213" s="11">
        <f>'OddsRatio_working_3-way'!U213/(3*'OddsRatio_working_3-way'!X213^(1/3))*SIN(('OddsRatio_working_3-way'!Y213)/3)</f>
        <v>-5.6018948915177703E-2</v>
      </c>
      <c r="AJ213" s="11">
        <f>'OddsRatio_working_3-way'!U213/(3*'OddsRatio_working_3-way'!X213^(1/3))*SIN(('OddsRatio_working_3-way'!Y213+2*PI())/3)</f>
        <v>-0.42552612727408917</v>
      </c>
      <c r="AK213" s="11">
        <f>'OddsRatio_working_3-way'!U213/(3*'OddsRatio_working_3-way'!X213^(1/3))*SIN(('OddsRatio_working_3-way'!Y213+4*PI())/3)</f>
        <v>0.48154507618926684</v>
      </c>
      <c r="AL213" s="11">
        <f>'OddsRatio_working_3-way'!Z213+'OddsRatio_working_3-way'!AF213</f>
        <v>1.0473956069874526</v>
      </c>
      <c r="AM213" s="11">
        <f>'OddsRatio_working_3-way'!AA213+'OddsRatio_working_3-way'!AG213</f>
        <v>-0.62072546920141936</v>
      </c>
      <c r="AN213" s="11">
        <f>'OddsRatio_working_3-way'!AB213+'OddsRatio_working_3-way'!AH213</f>
        <v>-0.42667013778603308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1.0473956069874526</v>
      </c>
      <c r="AS213" s="11">
        <f>IF(('OddsRatio_working_3-way'!X213=0),IF(Q213&gt;0,-Q213^(1/3),(-Q213)^(1/3)),'OddsRatio_working_3-way'!AM213-'OddsRatio_working_3-way'!R213/3)</f>
        <v>-0.62072546920141936</v>
      </c>
      <c r="AT213" s="11">
        <f>IF(('OddsRatio_working_3-way'!X213=0),IF(Q213&gt;0,-Q213^(1/3),(-Q213)^(1/3)),'OddsRatio_working_3-way'!AN213-'OddsRatio_working_3-way'!R213/3)</f>
        <v>-0.42667013778603308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1.88</v>
      </c>
      <c r="B214" s="4">
        <f>IF('True_Odds_Calculator_3-way'!B215="","",'True_Odds_Calculator_3-way'!B215)</f>
        <v>3.81</v>
      </c>
      <c r="C214" s="4">
        <f>IF('True_Odds_Calculator_3-way'!C215="","",'True_Odds_Calculator_3-way'!C215)</f>
        <v>4.29</v>
      </c>
      <c r="D214" s="9">
        <f t="shared" si="52"/>
        <v>0.5208190093261913</v>
      </c>
      <c r="E214" s="9">
        <f t="shared" si="53"/>
        <v>0.25394272166727222</v>
      </c>
      <c r="F214" s="9">
        <f t="shared" si="54"/>
        <v>0.22523826900653632</v>
      </c>
      <c r="G214" s="9">
        <f t="shared" si="55"/>
        <v>1.0455145516729427</v>
      </c>
      <c r="H214" s="9">
        <f t="shared" si="56"/>
        <v>1.9200528054721895</v>
      </c>
      <c r="I214" s="9">
        <f t="shared" si="57"/>
        <v>3.9378958902009695</v>
      </c>
      <c r="J214" s="9">
        <f t="shared" si="58"/>
        <v>4.4397428750039829</v>
      </c>
      <c r="K214" s="11">
        <f t="shared" si="59"/>
        <v>0.53191489361702127</v>
      </c>
      <c r="L214" s="11">
        <f t="shared" si="60"/>
        <v>0.26246719160104987</v>
      </c>
      <c r="M214" s="11">
        <f t="shared" si="61"/>
        <v>0.23310023310023309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-0.26475536711757186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0.22715134124080349</v>
      </c>
      <c r="Q214" s="11">
        <f>2*'OddsRatio_working_3-way'!K214*'OddsRatio_working_3-way'!L214*'OddsRatio_working_3-way'!M214</f>
        <v>6.5086344195072615E-2</v>
      </c>
      <c r="R214" s="11">
        <f t="shared" si="62"/>
        <v>0</v>
      </c>
      <c r="S214" s="11">
        <f t="shared" si="63"/>
        <v>-0.85796689870287213</v>
      </c>
      <c r="T214" s="11">
        <f t="shared" si="64"/>
        <v>-0.24583578759394609</v>
      </c>
      <c r="U214" s="11">
        <f>'OddsRatio_working_3-way'!S214-'OddsRatio_working_3-way'!R214^2/3</f>
        <v>-0.85796689870287213</v>
      </c>
      <c r="V214" s="11">
        <f>'OddsRatio_working_3-way'!S214*'OddsRatio_working_3-way'!R214/3-2*'OddsRatio_working_3-way'!R214^3/27-'OddsRatio_working_3-way'!T214</f>
        <v>0.24583578759394609</v>
      </c>
      <c r="W214" s="11">
        <f>'OddsRatio_working_3-way'!V214^2+4*'OddsRatio_working_3-way'!U214^3/27</f>
        <v>-3.3128559741084716E-2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0.15294099695881128</v>
      </c>
      <c r="Y214" s="11">
        <f>IF('OddsRatio_working_3-way'!W214&gt;=0,IF('OddsRatio_working_3-way'!V214+SQRT('OddsRatio_working_3-way'!W214)&gt;0,0,PI()),ACOS('OddsRatio_working_3-way'!V214/(2*'OddsRatio_working_3-way'!X214)))</f>
        <v>0.63731747071083755</v>
      </c>
      <c r="Z214" s="11">
        <f>'OddsRatio_working_3-way'!X214^(1/3)*COS('OddsRatio_working_3-way'!Y214/3)</f>
        <v>0.52275727583647125</v>
      </c>
      <c r="AA214" s="11">
        <f>'OddsRatio_working_3-way'!X214^(1/3)*COS(('OddsRatio_working_3-way'!Y214+2*PI())/3)</f>
        <v>-0.35902774234700974</v>
      </c>
      <c r="AB214" s="11">
        <f>'OddsRatio_working_3-way'!X214^(1/3)*COS(('OddsRatio_working_3-way'!Y214+4*PI())/3)</f>
        <v>-0.16372953348946168</v>
      </c>
      <c r="AC214" s="11">
        <f>'OddsRatio_working_3-way'!X214^(1/3)*SIN('OddsRatio_working_3-way'!Y214/3)</f>
        <v>0.11275547345615729</v>
      </c>
      <c r="AD214" s="11">
        <f>'OddsRatio_working_3-way'!X214^(1/3)*SIN(('OddsRatio_working_3-way'!Y214+2*PI())/3)</f>
        <v>0.3963433441594546</v>
      </c>
      <c r="AE214" s="11">
        <f>'OddsRatio_working_3-way'!X214^(1/3)*SIN(('OddsRatio_working_3-way'!Y214+4*PI())/3)</f>
        <v>-0.50909881761561182</v>
      </c>
      <c r="AF214" s="11">
        <f>-'OddsRatio_working_3-way'!U214/(3*'OddsRatio_working_3-way'!X214^(1/3))*COS(('OddsRatio_working_3-way'!Y214)/3)</f>
        <v>0.52275727583647136</v>
      </c>
      <c r="AG214" s="11">
        <f>-'OddsRatio_working_3-way'!U214/(3*'OddsRatio_working_3-way'!X214^(1/3))*COS(('OddsRatio_working_3-way'!Y214+2*PI())/3)</f>
        <v>-0.35902774234700985</v>
      </c>
      <c r="AH214" s="11">
        <f>-'OddsRatio_working_3-way'!U214/(3*'OddsRatio_working_3-way'!X214^(1/3))*COS(('OddsRatio_working_3-way'!Y214+4*PI())/3)</f>
        <v>-0.1637295334894617</v>
      </c>
      <c r="AI214" s="11">
        <f>'OddsRatio_working_3-way'!U214/(3*'OddsRatio_working_3-way'!X214^(1/3))*SIN(('OddsRatio_working_3-way'!Y214)/3)</f>
        <v>-0.11275547345615732</v>
      </c>
      <c r="AJ214" s="11">
        <f>'OddsRatio_working_3-way'!U214/(3*'OddsRatio_working_3-way'!X214^(1/3))*SIN(('OddsRatio_working_3-way'!Y214+2*PI())/3)</f>
        <v>-0.39634334415945471</v>
      </c>
      <c r="AK214" s="11">
        <f>'OddsRatio_working_3-way'!U214/(3*'OddsRatio_working_3-way'!X214^(1/3))*SIN(('OddsRatio_working_3-way'!Y214+4*PI())/3)</f>
        <v>0.50909881761561182</v>
      </c>
      <c r="AL214" s="11">
        <f>'OddsRatio_working_3-way'!Z214+'OddsRatio_working_3-way'!AF214</f>
        <v>1.0455145516729427</v>
      </c>
      <c r="AM214" s="11">
        <f>'OddsRatio_working_3-way'!AA214+'OddsRatio_working_3-way'!AG214</f>
        <v>-0.71805548469401959</v>
      </c>
      <c r="AN214" s="11">
        <f>'OddsRatio_working_3-way'!AB214+'OddsRatio_working_3-way'!AH214</f>
        <v>-0.32745906697892335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1.0455145516729427</v>
      </c>
      <c r="AS214" s="11">
        <f>IF(('OddsRatio_working_3-way'!X214=0),IF(Q214&gt;0,-Q214^(1/3),(-Q214)^(1/3)),'OddsRatio_working_3-way'!AM214-'OddsRatio_working_3-way'!R214/3)</f>
        <v>-0.71805548469401959</v>
      </c>
      <c r="AT214" s="11">
        <f>IF(('OddsRatio_working_3-way'!X214=0),IF(Q214&gt;0,-Q214^(1/3),(-Q214)^(1/3)),'OddsRatio_working_3-way'!AN214-'OddsRatio_working_3-way'!R214/3)</f>
        <v>-0.32745906697892335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6.4</v>
      </c>
      <c r="B215" s="4">
        <f>IF('True_Odds_Calculator_3-way'!B216="","",'True_Odds_Calculator_3-way'!B216)</f>
        <v>4.2699999999999996</v>
      </c>
      <c r="C215" s="4">
        <f>IF('True_Odds_Calculator_3-way'!C216="","",'True_Odds_Calculator_3-way'!C216)</f>
        <v>1.56</v>
      </c>
      <c r="D215" s="9">
        <f t="shared" si="52"/>
        <v>0.14868899481123179</v>
      </c>
      <c r="E215" s="9">
        <f t="shared" si="53"/>
        <v>0.22386006073385295</v>
      </c>
      <c r="F215" s="9">
        <f t="shared" si="54"/>
        <v>0.62745094445491501</v>
      </c>
      <c r="G215" s="9">
        <f t="shared" si="55"/>
        <v>1.0602680201464345</v>
      </c>
      <c r="H215" s="9">
        <f t="shared" si="56"/>
        <v>6.7254473087907458</v>
      </c>
      <c r="I215" s="9">
        <f t="shared" si="57"/>
        <v>4.4670764258788402</v>
      </c>
      <c r="J215" s="9">
        <f t="shared" si="58"/>
        <v>1.5937500912820033</v>
      </c>
      <c r="K215" s="11">
        <f t="shared" si="59"/>
        <v>0.15625</v>
      </c>
      <c r="L215" s="11">
        <f t="shared" si="60"/>
        <v>0.23419203747072601</v>
      </c>
      <c r="M215" s="11">
        <f t="shared" si="61"/>
        <v>0.64102564102564097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-0.23195145018915497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0.21650565964090557</v>
      </c>
      <c r="Q215" s="11">
        <f>2*'OddsRatio_working_3-way'!K215*'OddsRatio_working_3-way'!L215*'OddsRatio_working_3-way'!M215</f>
        <v>4.6913469044616581E-2</v>
      </c>
      <c r="R215" s="11">
        <f t="shared" si="62"/>
        <v>0</v>
      </c>
      <c r="S215" s="11">
        <f t="shared" si="63"/>
        <v>-0.93340938142161445</v>
      </c>
      <c r="T215" s="11">
        <f t="shared" si="64"/>
        <v>-0.20225555393751121</v>
      </c>
      <c r="U215" s="11">
        <f>'OddsRatio_working_3-way'!S215-'OddsRatio_working_3-way'!R215^2/3</f>
        <v>-0.93340938142161445</v>
      </c>
      <c r="V215" s="11">
        <f>'OddsRatio_working_3-way'!S215*'OddsRatio_working_3-way'!R215/3-2*'OddsRatio_working_3-way'!R215^3/27-'OddsRatio_working_3-way'!T215</f>
        <v>0.20225555393751121</v>
      </c>
      <c r="W215" s="11">
        <f>'OddsRatio_working_3-way'!V215^2+4*'OddsRatio_working_3-way'!U215^3/27</f>
        <v>-7.9572067528806939E-2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0.17355069621538288</v>
      </c>
      <c r="Y215" s="11">
        <f>IF('OddsRatio_working_3-way'!W215&gt;=0,IF('OddsRatio_working_3-way'!V215+SQRT('OddsRatio_working_3-way'!W215)&gt;0,0,PI()),ACOS('OddsRatio_working_3-way'!V215/(2*'OddsRatio_working_3-way'!X215)))</f>
        <v>0.9487507820622717</v>
      </c>
      <c r="Z215" s="11">
        <f>'OddsRatio_working_3-way'!X215^(1/3)*COS('OddsRatio_working_3-way'!Y215/3)</f>
        <v>0.53013401007321725</v>
      </c>
      <c r="AA215" s="11">
        <f>'OddsRatio_working_3-way'!X215^(1/3)*COS(('OddsRatio_working_3-way'!Y215+2*PI())/3)</f>
        <v>-0.41530279930072916</v>
      </c>
      <c r="AB215" s="11">
        <f>'OddsRatio_working_3-way'!X215^(1/3)*COS(('OddsRatio_working_3-way'!Y215+4*PI())/3)</f>
        <v>-0.1148312107724882</v>
      </c>
      <c r="AC215" s="11">
        <f>'OddsRatio_working_3-way'!X215^(1/3)*SIN('OddsRatio_working_3-way'!Y215/3)</f>
        <v>0.17347735252061466</v>
      </c>
      <c r="AD215" s="11">
        <f>'OddsRatio_working_3-way'!X215^(1/3)*SIN(('OddsRatio_working_3-way'!Y215+2*PI())/3)</f>
        <v>0.37237084387321434</v>
      </c>
      <c r="AE215" s="11">
        <f>'OddsRatio_working_3-way'!X215^(1/3)*SIN(('OddsRatio_working_3-way'!Y215+4*PI())/3)</f>
        <v>-0.54584819639382887</v>
      </c>
      <c r="AF215" s="11">
        <f>-'OddsRatio_working_3-way'!U215/(3*'OddsRatio_working_3-way'!X215^(1/3))*COS(('OddsRatio_working_3-way'!Y215)/3)</f>
        <v>0.53013401007321714</v>
      </c>
      <c r="AG215" s="11">
        <f>-'OddsRatio_working_3-way'!U215/(3*'OddsRatio_working_3-way'!X215^(1/3))*COS(('OddsRatio_working_3-way'!Y215+2*PI())/3)</f>
        <v>-0.41530279930072911</v>
      </c>
      <c r="AH215" s="11">
        <f>-'OddsRatio_working_3-way'!U215/(3*'OddsRatio_working_3-way'!X215^(1/3))*COS(('OddsRatio_working_3-way'!Y215+4*PI())/3)</f>
        <v>-0.11483121077248817</v>
      </c>
      <c r="AI215" s="11">
        <f>'OddsRatio_working_3-way'!U215/(3*'OddsRatio_working_3-way'!X215^(1/3))*SIN(('OddsRatio_working_3-way'!Y215)/3)</f>
        <v>-0.17347735252061461</v>
      </c>
      <c r="AJ215" s="11">
        <f>'OddsRatio_working_3-way'!U215/(3*'OddsRatio_working_3-way'!X215^(1/3))*SIN(('OddsRatio_working_3-way'!Y215+2*PI())/3)</f>
        <v>-0.37237084387321429</v>
      </c>
      <c r="AK215" s="11">
        <f>'OddsRatio_working_3-way'!U215/(3*'OddsRatio_working_3-way'!X215^(1/3))*SIN(('OddsRatio_working_3-way'!Y215+4*PI())/3)</f>
        <v>0.54584819639382876</v>
      </c>
      <c r="AL215" s="11">
        <f>'OddsRatio_working_3-way'!Z215+'OddsRatio_working_3-way'!AF215</f>
        <v>1.0602680201464345</v>
      </c>
      <c r="AM215" s="11">
        <f>'OddsRatio_working_3-way'!AA215+'OddsRatio_working_3-way'!AG215</f>
        <v>-0.83060559860145822</v>
      </c>
      <c r="AN215" s="11">
        <f>'OddsRatio_working_3-way'!AB215+'OddsRatio_working_3-way'!AH215</f>
        <v>-0.22966242154497638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1.0602680201464345</v>
      </c>
      <c r="AS215" s="11">
        <f>IF(('OddsRatio_working_3-way'!X215=0),IF(Q215&gt;0,-Q215^(1/3),(-Q215)^(1/3)),'OddsRatio_working_3-way'!AM215-'OddsRatio_working_3-way'!R215/3)</f>
        <v>-0.83060559860145822</v>
      </c>
      <c r="AT215" s="11">
        <f>IF(('OddsRatio_working_3-way'!X215=0),IF(Q215&gt;0,-Q215^(1/3),(-Q215)^(1/3)),'OddsRatio_working_3-way'!AN215-'OddsRatio_working_3-way'!R215/3)</f>
        <v>-0.22966242154497638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2.2599999999999998</v>
      </c>
      <c r="B216" s="4">
        <f>IF('True_Odds_Calculator_3-way'!B217="","",'True_Odds_Calculator_3-way'!B217)</f>
        <v>3.87</v>
      </c>
      <c r="C216" s="4">
        <f>IF('True_Odds_Calculator_3-way'!C217="","",'True_Odds_Calculator_3-way'!C217)</f>
        <v>3.03</v>
      </c>
      <c r="D216" s="9">
        <f t="shared" si="52"/>
        <v>0.43086548709429195</v>
      </c>
      <c r="E216" s="9">
        <f t="shared" si="53"/>
        <v>0.24945498133195415</v>
      </c>
      <c r="F216" s="9">
        <f t="shared" si="54"/>
        <v>0.31967953157375378</v>
      </c>
      <c r="G216" s="9">
        <f t="shared" si="55"/>
        <v>1.0483412373264025</v>
      </c>
      <c r="H216" s="9">
        <f t="shared" si="56"/>
        <v>2.3209099590312667</v>
      </c>
      <c r="I216" s="9">
        <f t="shared" si="57"/>
        <v>4.0087393511267768</v>
      </c>
      <c r="J216" s="9">
        <f t="shared" si="58"/>
        <v>3.1281327117725972</v>
      </c>
      <c r="K216" s="11">
        <f t="shared" si="59"/>
        <v>0.44247787610619471</v>
      </c>
      <c r="L216" s="11">
        <f t="shared" si="60"/>
        <v>0.25839793281653745</v>
      </c>
      <c r="M216" s="11">
        <f t="shared" si="61"/>
        <v>0.33003300330033003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-0.27700425938868833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0.23244418151083132</v>
      </c>
      <c r="Q216" s="11">
        <f>2*'OddsRatio_working_3-way'!K216*'OddsRatio_working_3-way'!L216*'OddsRatio_working_3-way'!M216</f>
        <v>7.5468890100919256E-2</v>
      </c>
      <c r="R216" s="11">
        <f t="shared" si="62"/>
        <v>0</v>
      </c>
      <c r="S216" s="11">
        <f t="shared" si="63"/>
        <v>-0.83913576644563082</v>
      </c>
      <c r="T216" s="11">
        <f t="shared" si="64"/>
        <v>-0.27244667741741257</v>
      </c>
      <c r="U216" s="11">
        <f>'OddsRatio_working_3-way'!S216-'OddsRatio_working_3-way'!R216^2/3</f>
        <v>-0.83913576644563082</v>
      </c>
      <c r="V216" s="11">
        <f>'OddsRatio_working_3-way'!S216*'OddsRatio_working_3-way'!R216/3-2*'OddsRatio_working_3-way'!R216^3/27-'OddsRatio_working_3-way'!T216</f>
        <v>0.27244667741741257</v>
      </c>
      <c r="W216" s="11">
        <f>'OddsRatio_working_3-way'!V216^2+4*'OddsRatio_working_3-way'!U216^3/27</f>
        <v>-1.331006306846412E-2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0.1479334775365703</v>
      </c>
      <c r="Y216" s="11">
        <f>IF('OddsRatio_working_3-way'!W216&gt;=0,IF('OddsRatio_working_3-way'!V216+SQRT('OddsRatio_working_3-way'!W216)&gt;0,0,PI()),ACOS('OddsRatio_working_3-way'!V216/(2*'OddsRatio_working_3-way'!X216)))</f>
        <v>0.40056234567219162</v>
      </c>
      <c r="Z216" s="11">
        <f>'OddsRatio_working_3-way'!X216^(1/3)*COS('OddsRatio_working_3-way'!Y216/3)</f>
        <v>0.52417061866320125</v>
      </c>
      <c r="AA216" s="11">
        <f>'OddsRatio_working_3-way'!X216^(1/3)*COS(('OddsRatio_working_3-way'!Y216+2*PI())/3)</f>
        <v>-0.32305918495949038</v>
      </c>
      <c r="AB216" s="11">
        <f>'OddsRatio_working_3-way'!X216^(1/3)*COS(('OddsRatio_working_3-way'!Y216+4*PI())/3)</f>
        <v>-0.20111143370371096</v>
      </c>
      <c r="AC216" s="11">
        <f>'OddsRatio_working_3-way'!X216^(1/3)*SIN('OddsRatio_working_3-way'!Y216/3)</f>
        <v>7.0406567014593871E-2</v>
      </c>
      <c r="AD216" s="11">
        <f>'OddsRatio_working_3-way'!X216^(1/3)*SIN(('OddsRatio_working_3-way'!Y216+2*PI())/3)</f>
        <v>0.41874178817244095</v>
      </c>
      <c r="AE216" s="11">
        <f>'OddsRatio_working_3-way'!X216^(1/3)*SIN(('OddsRatio_working_3-way'!Y216+4*PI())/3)</f>
        <v>-0.48914835518703476</v>
      </c>
      <c r="AF216" s="11">
        <f>-'OddsRatio_working_3-way'!U216/(3*'OddsRatio_working_3-way'!X216^(1/3))*COS(('OddsRatio_working_3-way'!Y216)/3)</f>
        <v>0.52417061866320125</v>
      </c>
      <c r="AG216" s="11">
        <f>-'OddsRatio_working_3-way'!U216/(3*'OddsRatio_working_3-way'!X216^(1/3))*COS(('OddsRatio_working_3-way'!Y216+2*PI())/3)</f>
        <v>-0.32305918495949038</v>
      </c>
      <c r="AH216" s="11">
        <f>-'OddsRatio_working_3-way'!U216/(3*'OddsRatio_working_3-way'!X216^(1/3))*COS(('OddsRatio_working_3-way'!Y216+4*PI())/3)</f>
        <v>-0.20111143370371096</v>
      </c>
      <c r="AI216" s="11">
        <f>'OddsRatio_working_3-way'!U216/(3*'OddsRatio_working_3-way'!X216^(1/3))*SIN(('OddsRatio_working_3-way'!Y216)/3)</f>
        <v>-7.0406567014593871E-2</v>
      </c>
      <c r="AJ216" s="11">
        <f>'OddsRatio_working_3-way'!U216/(3*'OddsRatio_working_3-way'!X216^(1/3))*SIN(('OddsRatio_working_3-way'!Y216+2*PI())/3)</f>
        <v>-0.41874178817244095</v>
      </c>
      <c r="AK216" s="11">
        <f>'OddsRatio_working_3-way'!U216/(3*'OddsRatio_working_3-way'!X216^(1/3))*SIN(('OddsRatio_working_3-way'!Y216+4*PI())/3)</f>
        <v>0.48914835518703476</v>
      </c>
      <c r="AL216" s="11">
        <f>'OddsRatio_working_3-way'!Z216+'OddsRatio_working_3-way'!AF216</f>
        <v>1.0483412373264025</v>
      </c>
      <c r="AM216" s="11">
        <f>'OddsRatio_working_3-way'!AA216+'OddsRatio_working_3-way'!AG216</f>
        <v>-0.64611836991898075</v>
      </c>
      <c r="AN216" s="11">
        <f>'OddsRatio_working_3-way'!AB216+'OddsRatio_working_3-way'!AH216</f>
        <v>-0.40222286740742191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1.0483412373264025</v>
      </c>
      <c r="AS216" s="11">
        <f>IF(('OddsRatio_working_3-way'!X216=0),IF(Q216&gt;0,-Q216^(1/3),(-Q216)^(1/3)),'OddsRatio_working_3-way'!AM216-'OddsRatio_working_3-way'!R216/3)</f>
        <v>-0.64611836991898075</v>
      </c>
      <c r="AT216" s="11">
        <f>IF(('OddsRatio_working_3-way'!X216=0),IF(Q216&gt;0,-Q216^(1/3),(-Q216)^(1/3)),'OddsRatio_working_3-way'!AN216-'OddsRatio_working_3-way'!R216/3)</f>
        <v>-0.40222286740742191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3.25</v>
      </c>
      <c r="B217" s="4">
        <f>IF('True_Odds_Calculator_3-way'!B218="","",'True_Odds_Calculator_3-way'!B218)</f>
        <v>3.51</v>
      </c>
      <c r="C217" s="4">
        <f>IF('True_Odds_Calculator_3-way'!C218="","",'True_Odds_Calculator_3-way'!C218)</f>
        <v>2.2799999999999998</v>
      </c>
      <c r="D217" s="9">
        <f t="shared" si="52"/>
        <v>0.29769082575974426</v>
      </c>
      <c r="E217" s="9">
        <f t="shared" si="53"/>
        <v>0.27534500200128104</v>
      </c>
      <c r="F217" s="9">
        <f t="shared" si="54"/>
        <v>0.42696417223897493</v>
      </c>
      <c r="G217" s="9">
        <f t="shared" si="55"/>
        <v>1.0485288217291657</v>
      </c>
      <c r="H217" s="9">
        <f t="shared" si="56"/>
        <v>3.3591898488906224</v>
      </c>
      <c r="I217" s="9">
        <f t="shared" si="57"/>
        <v>3.6318073425402053</v>
      </c>
      <c r="J217" s="9">
        <f t="shared" si="58"/>
        <v>2.3421168918133319</v>
      </c>
      <c r="K217" s="11">
        <f t="shared" si="59"/>
        <v>0.30769230769230771</v>
      </c>
      <c r="L217" s="11">
        <f t="shared" si="60"/>
        <v>0.28490028490028491</v>
      </c>
      <c r="M217" s="11">
        <f t="shared" si="61"/>
        <v>0.43859649122807021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-0.27793349250839139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0.23222641306312025</v>
      </c>
      <c r="Q217" s="11">
        <f>2*'OddsRatio_working_3-way'!K217*'OddsRatio_working_3-way'!L217*'OddsRatio_working_3-way'!M217</f>
        <v>7.6896163265933862E-2</v>
      </c>
      <c r="R217" s="11">
        <f t="shared" si="62"/>
        <v>0</v>
      </c>
      <c r="S217" s="11">
        <f t="shared" si="63"/>
        <v>-0.83554670208056647</v>
      </c>
      <c r="T217" s="11">
        <f t="shared" si="64"/>
        <v>-0.27667109340416107</v>
      </c>
      <c r="U217" s="11">
        <f>'OddsRatio_working_3-way'!S217-'OddsRatio_working_3-way'!R217^2/3</f>
        <v>-0.83554670208056647</v>
      </c>
      <c r="V217" s="11">
        <f>'OddsRatio_working_3-way'!S217*'OddsRatio_working_3-way'!R217/3-2*'OddsRatio_working_3-way'!R217^3/27-'OddsRatio_working_3-way'!T217</f>
        <v>0.27667109340416107</v>
      </c>
      <c r="W217" s="11">
        <f>'OddsRatio_working_3-way'!V217^2+4*'OddsRatio_working_3-way'!U217^3/27</f>
        <v>-9.871942658264049E-3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0.14698540453367986</v>
      </c>
      <c r="Y217" s="11">
        <f>IF('OddsRatio_working_3-way'!W217&gt;=0,IF('OddsRatio_working_3-way'!V217+SQRT('OddsRatio_working_3-way'!W217)&gt;0,0,PI()),ACOS('OddsRatio_working_3-way'!V217/(2*'OddsRatio_working_3-way'!X217)))</f>
        <v>0.34477481157053091</v>
      </c>
      <c r="Z217" s="11">
        <f>'OddsRatio_working_3-way'!X217^(1/3)*COS('OddsRatio_working_3-way'!Y217/3)</f>
        <v>0.52426441086458286</v>
      </c>
      <c r="AA217" s="11">
        <f>'OddsRatio_working_3-way'!X217^(1/3)*COS(('OddsRatio_working_3-way'!Y217+2*PI())/3)</f>
        <v>-0.31454209138666539</v>
      </c>
      <c r="AB217" s="11">
        <f>'OddsRatio_working_3-way'!X217^(1/3)*COS(('OddsRatio_working_3-way'!Y217+4*PI())/3)</f>
        <v>-0.20972231947791758</v>
      </c>
      <c r="AC217" s="11">
        <f>'OddsRatio_working_3-way'!X217^(1/3)*SIN('OddsRatio_working_3-way'!Y217/3)</f>
        <v>6.0517723527910738E-2</v>
      </c>
      <c r="AD217" s="11">
        <f>'OddsRatio_working_3-way'!X217^(1/3)*SIN(('OddsRatio_working_3-way'!Y217+2*PI())/3)</f>
        <v>0.42376743634485586</v>
      </c>
      <c r="AE217" s="11">
        <f>'OddsRatio_working_3-way'!X217^(1/3)*SIN(('OddsRatio_working_3-way'!Y217+4*PI())/3)</f>
        <v>-0.48428515987276655</v>
      </c>
      <c r="AF217" s="11">
        <f>-'OddsRatio_working_3-way'!U217/(3*'OddsRatio_working_3-way'!X217^(1/3))*COS(('OddsRatio_working_3-way'!Y217)/3)</f>
        <v>0.52426441086458286</v>
      </c>
      <c r="AG217" s="11">
        <f>-'OddsRatio_working_3-way'!U217/(3*'OddsRatio_working_3-way'!X217^(1/3))*COS(('OddsRatio_working_3-way'!Y217+2*PI())/3)</f>
        <v>-0.31454209138666539</v>
      </c>
      <c r="AH217" s="11">
        <f>-'OddsRatio_working_3-way'!U217/(3*'OddsRatio_working_3-way'!X217^(1/3))*COS(('OddsRatio_working_3-way'!Y217+4*PI())/3)</f>
        <v>-0.20972231947791758</v>
      </c>
      <c r="AI217" s="11">
        <f>'OddsRatio_working_3-way'!U217/(3*'OddsRatio_working_3-way'!X217^(1/3))*SIN(('OddsRatio_working_3-way'!Y217)/3)</f>
        <v>-6.0517723527910738E-2</v>
      </c>
      <c r="AJ217" s="11">
        <f>'OddsRatio_working_3-way'!U217/(3*'OddsRatio_working_3-way'!X217^(1/3))*SIN(('OddsRatio_working_3-way'!Y217+2*PI())/3)</f>
        <v>-0.42376743634485586</v>
      </c>
      <c r="AK217" s="11">
        <f>'OddsRatio_working_3-way'!U217/(3*'OddsRatio_working_3-way'!X217^(1/3))*SIN(('OddsRatio_working_3-way'!Y217+4*PI())/3)</f>
        <v>0.48428515987276655</v>
      </c>
      <c r="AL217" s="11">
        <f>'OddsRatio_working_3-way'!Z217+'OddsRatio_working_3-way'!AF217</f>
        <v>1.0485288217291657</v>
      </c>
      <c r="AM217" s="11">
        <f>'OddsRatio_working_3-way'!AA217+'OddsRatio_working_3-way'!AG217</f>
        <v>-0.62908418277333078</v>
      </c>
      <c r="AN217" s="11">
        <f>'OddsRatio_working_3-way'!AB217+'OddsRatio_working_3-way'!AH217</f>
        <v>-0.41944463895583517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1.0485288217291657</v>
      </c>
      <c r="AS217" s="11">
        <f>IF(('OddsRatio_working_3-way'!X217=0),IF(Q217&gt;0,-Q217^(1/3),(-Q217)^(1/3)),'OddsRatio_working_3-way'!AM217-'OddsRatio_working_3-way'!R217/3)</f>
        <v>-0.62908418277333078</v>
      </c>
      <c r="AT217" s="11">
        <f>IF(('OddsRatio_working_3-way'!X217=0),IF(Q217&gt;0,-Q217^(1/3),(-Q217)^(1/3)),'OddsRatio_working_3-way'!AN217-'OddsRatio_working_3-way'!R217/3)</f>
        <v>-0.41944463895583517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1.08</v>
      </c>
      <c r="B218" s="4">
        <f>IF('True_Odds_Calculator_3-way'!B219="","",'True_Odds_Calculator_3-way'!B219)</f>
        <v>13.1</v>
      </c>
      <c r="C218" s="4">
        <f>IF('True_Odds_Calculator_3-way'!C219="","",'True_Odds_Calculator_3-way'!C219)</f>
        <v>30.22</v>
      </c>
      <c r="D218" s="9">
        <f t="shared" si="52"/>
        <v>0.91019692090108628</v>
      </c>
      <c r="E218" s="9">
        <f t="shared" si="53"/>
        <v>6.2802898482073627E-2</v>
      </c>
      <c r="F218" s="9">
        <f t="shared" si="54"/>
        <v>2.7000180616840331E-2</v>
      </c>
      <c r="G218" s="9">
        <f t="shared" si="55"/>
        <v>1.2332918986642134</v>
      </c>
      <c r="H218" s="9">
        <f t="shared" si="56"/>
        <v>1.098663351893137</v>
      </c>
      <c r="I218" s="9">
        <f t="shared" si="57"/>
        <v>15.922831973836981</v>
      </c>
      <c r="J218" s="9">
        <f t="shared" si="58"/>
        <v>37.036789278968314</v>
      </c>
      <c r="K218" s="11">
        <f t="shared" si="59"/>
        <v>0.92592592592592582</v>
      </c>
      <c r="L218" s="11">
        <f t="shared" si="60"/>
        <v>7.6335877862595422E-2</v>
      </c>
      <c r="M218" s="11">
        <f t="shared" si="61"/>
        <v>3.3090668431502317E-2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-6.6155515476272853E-2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9.68302002448541E-2</v>
      </c>
      <c r="Q218" s="11">
        <f>2*'OddsRatio_working_3-way'!K218*'OddsRatio_working_3-way'!L218*'OddsRatio_working_3-way'!M218</f>
        <v>4.6777874514422266E-3</v>
      </c>
      <c r="R218" s="11">
        <f t="shared" si="62"/>
        <v>0</v>
      </c>
      <c r="S218" s="11">
        <f t="shared" si="63"/>
        <v>-1.4636753949802257</v>
      </c>
      <c r="T218" s="11">
        <f t="shared" si="64"/>
        <v>-7.0708956279237942E-2</v>
      </c>
      <c r="U218" s="11">
        <f>'OddsRatio_working_3-way'!S218-'OddsRatio_working_3-way'!R218^2/3</f>
        <v>-1.4636753949802257</v>
      </c>
      <c r="V218" s="11">
        <f>'OddsRatio_working_3-way'!S218*'OddsRatio_working_3-way'!R218/3-2*'OddsRatio_working_3-way'!R218^3/27-'OddsRatio_working_3-way'!T218</f>
        <v>7.0708956279237942E-2</v>
      </c>
      <c r="W218" s="11">
        <f>'OddsRatio_working_3-way'!V218^2+4*'OddsRatio_working_3-way'!U218^3/27</f>
        <v>-0.45954818910523504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0.34078877094298976</v>
      </c>
      <c r="Y218" s="11">
        <f>IF('OddsRatio_working_3-way'!W218&gt;=0,IF('OddsRatio_working_3-way'!V218+SQRT('OddsRatio_working_3-way'!W218)&gt;0,0,PI()),ACOS('OddsRatio_working_3-way'!V218/(2*'OddsRatio_working_3-way'!X218)))</f>
        <v>1.4668662441971156</v>
      </c>
      <c r="Z218" s="11">
        <f>'OddsRatio_working_3-way'!X218^(1/3)*COS('OddsRatio_working_3-way'!Y218/3)</f>
        <v>0.6166459493321067</v>
      </c>
      <c r="AA218" s="11">
        <f>'OddsRatio_working_3-way'!X218^(1/3)*COS(('OddsRatio_working_3-way'!Y218+2*PI())/3)</f>
        <v>-0.5924526609437899</v>
      </c>
      <c r="AB218" s="11">
        <f>'OddsRatio_working_3-way'!X218^(1/3)*COS(('OddsRatio_working_3-way'!Y218+4*PI())/3)</f>
        <v>-2.4193288388317011E-2</v>
      </c>
      <c r="AC218" s="11">
        <f>'OddsRatio_working_3-way'!X218^(1/3)*SIN('OddsRatio_working_3-way'!Y218/3)</f>
        <v>0.32808470171443038</v>
      </c>
      <c r="AD218" s="11">
        <f>'OddsRatio_working_3-way'!X218^(1/3)*SIN(('OddsRatio_working_3-way'!Y218+2*PI())/3)</f>
        <v>0.36998870640516118</v>
      </c>
      <c r="AE218" s="11">
        <f>'OddsRatio_working_3-way'!X218^(1/3)*SIN(('OddsRatio_working_3-way'!Y218+4*PI())/3)</f>
        <v>-0.6980734081195914</v>
      </c>
      <c r="AF218" s="11">
        <f>-'OddsRatio_working_3-way'!U218/(3*'OddsRatio_working_3-way'!X218^(1/3))*COS(('OddsRatio_working_3-way'!Y218)/3)</f>
        <v>0.6166459493321067</v>
      </c>
      <c r="AG218" s="11">
        <f>-'OddsRatio_working_3-way'!U218/(3*'OddsRatio_working_3-way'!X218^(1/3))*COS(('OddsRatio_working_3-way'!Y218+2*PI())/3)</f>
        <v>-0.5924526609437899</v>
      </c>
      <c r="AH218" s="11">
        <f>-'OddsRatio_working_3-way'!U218/(3*'OddsRatio_working_3-way'!X218^(1/3))*COS(('OddsRatio_working_3-way'!Y218+4*PI())/3)</f>
        <v>-2.4193288388317011E-2</v>
      </c>
      <c r="AI218" s="11">
        <f>'OddsRatio_working_3-way'!U218/(3*'OddsRatio_working_3-way'!X218^(1/3))*SIN(('OddsRatio_working_3-way'!Y218)/3)</f>
        <v>-0.32808470171443038</v>
      </c>
      <c r="AJ218" s="11">
        <f>'OddsRatio_working_3-way'!U218/(3*'OddsRatio_working_3-way'!X218^(1/3))*SIN(('OddsRatio_working_3-way'!Y218+2*PI())/3)</f>
        <v>-0.36998870640516118</v>
      </c>
      <c r="AK218" s="11">
        <f>'OddsRatio_working_3-way'!U218/(3*'OddsRatio_working_3-way'!X218^(1/3))*SIN(('OddsRatio_working_3-way'!Y218+4*PI())/3)</f>
        <v>0.6980734081195914</v>
      </c>
      <c r="AL218" s="11">
        <f>'OddsRatio_working_3-way'!Z218+'OddsRatio_working_3-way'!AF218</f>
        <v>1.2332918986642134</v>
      </c>
      <c r="AM218" s="11">
        <f>'OddsRatio_working_3-way'!AA218+'OddsRatio_working_3-way'!AG218</f>
        <v>-1.1849053218875798</v>
      </c>
      <c r="AN218" s="11">
        <f>'OddsRatio_working_3-way'!AB218+'OddsRatio_working_3-way'!AH218</f>
        <v>-4.8386576776634022E-2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1.2332918986642134</v>
      </c>
      <c r="AS218" s="11">
        <f>IF(('OddsRatio_working_3-way'!X218=0),IF(Q218&gt;0,-Q218^(1/3),(-Q218)^(1/3)),'OddsRatio_working_3-way'!AM218-'OddsRatio_working_3-way'!R218/3)</f>
        <v>-1.1849053218875798</v>
      </c>
      <c r="AT218" s="11">
        <f>IF(('OddsRatio_working_3-way'!X218=0),IF(Q218&gt;0,-Q218^(1/3),(-Q218)^(1/3)),'OddsRatio_working_3-way'!AN218-'OddsRatio_working_3-way'!R218/3)</f>
        <v>-4.8386576776634022E-2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7.79</v>
      </c>
      <c r="B219" s="4">
        <f>IF('True_Odds_Calculator_3-way'!B220="","",'True_Odds_Calculator_3-way'!B220)</f>
        <v>5.07</v>
      </c>
      <c r="C219" s="4">
        <f>IF('True_Odds_Calculator_3-way'!C220="","",'True_Odds_Calculator_3-way'!C220)</f>
        <v>1.41</v>
      </c>
      <c r="D219" s="9">
        <f t="shared" si="52"/>
        <v>0.12035443122733995</v>
      </c>
      <c r="E219" s="9">
        <f t="shared" si="53"/>
        <v>0.18584010288790442</v>
      </c>
      <c r="F219" s="9">
        <f t="shared" si="54"/>
        <v>0.69380546588475556</v>
      </c>
      <c r="G219" s="9">
        <f t="shared" si="55"/>
        <v>1.0764053810301046</v>
      </c>
      <c r="H219" s="9">
        <f t="shared" si="56"/>
        <v>8.3087925371944102</v>
      </c>
      <c r="I219" s="9">
        <f t="shared" si="57"/>
        <v>5.3809699007925262</v>
      </c>
      <c r="J219" s="9">
        <f t="shared" si="58"/>
        <v>1.4413262062223431</v>
      </c>
      <c r="K219" s="11">
        <f t="shared" si="59"/>
        <v>0.12836970474967907</v>
      </c>
      <c r="L219" s="11">
        <f t="shared" si="60"/>
        <v>0.1972386587771203</v>
      </c>
      <c r="M219" s="11">
        <f t="shared" si="61"/>
        <v>0.70921985815602839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-0.20346209432263351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0.20237617644171432</v>
      </c>
      <c r="Q219" s="11">
        <f>2*'OddsRatio_working_3-way'!K219*'OddsRatio_working_3-way'!L219*'OddsRatio_working_3-way'!M219</f>
        <v>3.5914139563746991E-2</v>
      </c>
      <c r="R219" s="11">
        <f t="shared" si="62"/>
        <v>0</v>
      </c>
      <c r="S219" s="11">
        <f t="shared" si="63"/>
        <v>-0.99466280004374064</v>
      </c>
      <c r="T219" s="11">
        <f t="shared" si="64"/>
        <v>-0.17651513754103648</v>
      </c>
      <c r="U219" s="11">
        <f>'OddsRatio_working_3-way'!S219-'OddsRatio_working_3-way'!R219^2/3</f>
        <v>-0.99466280004374064</v>
      </c>
      <c r="V219" s="11">
        <f>'OddsRatio_working_3-way'!S219*'OddsRatio_working_3-way'!R219/3-2*'OddsRatio_working_3-way'!R219^3/27-'OddsRatio_working_3-way'!T219</f>
        <v>0.17651513754103648</v>
      </c>
      <c r="W219" s="11">
        <f>'OddsRatio_working_3-way'!V219^2+4*'OddsRatio_working_3-way'!U219^3/27</f>
        <v>-0.11463110328663881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0.19091143042505984</v>
      </c>
      <c r="Y219" s="11">
        <f>IF('OddsRatio_working_3-way'!W219&gt;=0,IF('OddsRatio_working_3-way'!V219+SQRT('OddsRatio_working_3-way'!W219)&gt;0,0,PI()),ACOS('OddsRatio_working_3-way'!V219/(2*'OddsRatio_working_3-way'!X219)))</f>
        <v>1.0902136985302064</v>
      </c>
      <c r="Z219" s="11">
        <f>'OddsRatio_working_3-way'!X219^(1/3)*COS('OddsRatio_working_3-way'!Y219/3)</f>
        <v>0.53820269051505243</v>
      </c>
      <c r="AA219" s="11">
        <f>'OddsRatio_working_3-way'!X219^(1/3)*COS(('OddsRatio_working_3-way'!Y219+2*PI())/3)</f>
        <v>-0.44635567652394187</v>
      </c>
      <c r="AB219" s="11">
        <f>'OddsRatio_working_3-way'!X219^(1/3)*COS(('OddsRatio_working_3-way'!Y219+4*PI())/3)</f>
        <v>-9.1847013991110657E-2</v>
      </c>
      <c r="AC219" s="11">
        <f>'OddsRatio_working_3-way'!X219^(1/3)*SIN('OddsRatio_working_3-way'!Y219/3)</f>
        <v>0.20467567174338433</v>
      </c>
      <c r="AD219" s="11">
        <f>'OddsRatio_working_3-way'!X219^(1/3)*SIN(('OddsRatio_working_3-way'!Y219+2*PI())/3)</f>
        <v>0.36375936649947732</v>
      </c>
      <c r="AE219" s="11">
        <f>'OddsRatio_working_3-way'!X219^(1/3)*SIN(('OddsRatio_working_3-way'!Y219+4*PI())/3)</f>
        <v>-0.56843503824286168</v>
      </c>
      <c r="AF219" s="11">
        <f>-'OddsRatio_working_3-way'!U219/(3*'OddsRatio_working_3-way'!X219^(1/3))*COS(('OddsRatio_working_3-way'!Y219)/3)</f>
        <v>0.53820269051505232</v>
      </c>
      <c r="AG219" s="11">
        <f>-'OddsRatio_working_3-way'!U219/(3*'OddsRatio_working_3-way'!X219^(1/3))*COS(('OddsRatio_working_3-way'!Y219+2*PI())/3)</f>
        <v>-0.44635567652394181</v>
      </c>
      <c r="AH219" s="11">
        <f>-'OddsRatio_working_3-way'!U219/(3*'OddsRatio_working_3-way'!X219^(1/3))*COS(('OddsRatio_working_3-way'!Y219+4*PI())/3)</f>
        <v>-9.1847013991110643E-2</v>
      </c>
      <c r="AI219" s="11">
        <f>'OddsRatio_working_3-way'!U219/(3*'OddsRatio_working_3-way'!X219^(1/3))*SIN(('OddsRatio_working_3-way'!Y219)/3)</f>
        <v>-0.2046756717433843</v>
      </c>
      <c r="AJ219" s="11">
        <f>'OddsRatio_working_3-way'!U219/(3*'OddsRatio_working_3-way'!X219^(1/3))*SIN(('OddsRatio_working_3-way'!Y219+2*PI())/3)</f>
        <v>-0.36375936649947727</v>
      </c>
      <c r="AK219" s="11">
        <f>'OddsRatio_working_3-way'!U219/(3*'OddsRatio_working_3-way'!X219^(1/3))*SIN(('OddsRatio_working_3-way'!Y219+4*PI())/3)</f>
        <v>0.56843503824286157</v>
      </c>
      <c r="AL219" s="11">
        <f>'OddsRatio_working_3-way'!Z219+'OddsRatio_working_3-way'!AF219</f>
        <v>1.0764053810301046</v>
      </c>
      <c r="AM219" s="11">
        <f>'OddsRatio_working_3-way'!AA219+'OddsRatio_working_3-way'!AG219</f>
        <v>-0.89271135304788363</v>
      </c>
      <c r="AN219" s="11">
        <f>'OddsRatio_working_3-way'!AB219+'OddsRatio_working_3-way'!AH219</f>
        <v>-0.18369402798222129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1.0764053810301046</v>
      </c>
      <c r="AS219" s="11">
        <f>IF(('OddsRatio_working_3-way'!X219=0),IF(Q219&gt;0,-Q219^(1/3),(-Q219)^(1/3)),'OddsRatio_working_3-way'!AM219-'OddsRatio_working_3-way'!R219/3)</f>
        <v>-0.89271135304788363</v>
      </c>
      <c r="AT219" s="11">
        <f>IF(('OddsRatio_working_3-way'!X219=0),IF(Q219&gt;0,-Q219^(1/3),(-Q219)^(1/3)),'OddsRatio_working_3-way'!AN219-'OddsRatio_working_3-way'!R219/3)</f>
        <v>-0.18369402798222129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2.1800000000000002</v>
      </c>
      <c r="B220" s="4">
        <f>IF('True_Odds_Calculator_3-way'!B221="","",'True_Odds_Calculator_3-way'!B221)</f>
        <v>3.54</v>
      </c>
      <c r="C220" s="4">
        <f>IF('True_Odds_Calculator_3-way'!C221="","",'True_Odds_Calculator_3-way'!C221)</f>
        <v>3.46</v>
      </c>
      <c r="D220" s="9">
        <f t="shared" si="52"/>
        <v>0.44722929073542866</v>
      </c>
      <c r="E220" s="9">
        <f t="shared" si="53"/>
        <v>0.27318524693522417</v>
      </c>
      <c r="F220" s="9">
        <f t="shared" si="54"/>
        <v>0.27958546232934722</v>
      </c>
      <c r="G220" s="9">
        <f t="shared" si="55"/>
        <v>1.047448732268228</v>
      </c>
      <c r="H220" s="9">
        <f t="shared" si="56"/>
        <v>2.235989504076509</v>
      </c>
      <c r="I220" s="9">
        <f t="shared" si="57"/>
        <v>3.6605197799612994</v>
      </c>
      <c r="J220" s="9">
        <f t="shared" si="58"/>
        <v>3.5767238813798405</v>
      </c>
      <c r="K220" s="11">
        <f t="shared" si="59"/>
        <v>0.4587155963302752</v>
      </c>
      <c r="L220" s="11">
        <f t="shared" si="60"/>
        <v>0.2824858757062147</v>
      </c>
      <c r="M220" s="11">
        <f t="shared" si="61"/>
        <v>0.28901734104046245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-0.27613087977939244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0.23144756746359532</v>
      </c>
      <c r="Q220" s="11">
        <f>2*'OddsRatio_working_3-way'!K220*'OddsRatio_working_3-way'!L220*'OddsRatio_working_3-way'!M220</f>
        <v>7.4902125392749291E-2</v>
      </c>
      <c r="R220" s="11">
        <f t="shared" si="62"/>
        <v>0</v>
      </c>
      <c r="S220" s="11">
        <f t="shared" si="63"/>
        <v>-0.83818067594795742</v>
      </c>
      <c r="T220" s="11">
        <f t="shared" si="64"/>
        <v>-0.27125588218380497</v>
      </c>
      <c r="U220" s="11">
        <f>'OddsRatio_working_3-way'!S220-'OddsRatio_working_3-way'!R220^2/3</f>
        <v>-0.83818067594795742</v>
      </c>
      <c r="V220" s="11">
        <f>'OddsRatio_working_3-way'!S220*'OddsRatio_working_3-way'!R220/3-2*'OddsRatio_working_3-way'!R220^3/27-'OddsRatio_working_3-way'!T220</f>
        <v>0.27125588218380497</v>
      </c>
      <c r="W220" s="11">
        <f>'OddsRatio_working_3-way'!V220^2+4*'OddsRatio_working_3-way'!U220^3/27</f>
        <v>-1.3658941176774422E-2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0.14768098624745901</v>
      </c>
      <c r="Y220" s="11">
        <f>IF('OddsRatio_working_3-way'!W220&gt;=0,IF('OddsRatio_working_3-way'!V220+SQRT('OddsRatio_working_3-way'!W220)&gt;0,0,PI()),ACOS('OddsRatio_working_3-way'!V220/(2*'OddsRatio_working_3-way'!X220)))</f>
        <v>0.40681792106974046</v>
      </c>
      <c r="Z220" s="11">
        <f>'OddsRatio_working_3-way'!X220^(1/3)*COS('OddsRatio_working_3-way'!Y220/3)</f>
        <v>0.52372436613411399</v>
      </c>
      <c r="AA220" s="11">
        <f>'OddsRatio_working_3-way'!X220^(1/3)*COS(('OddsRatio_working_3-way'!Y220+2*PI())/3)</f>
        <v>-0.3237472396239901</v>
      </c>
      <c r="AB220" s="11">
        <f>'OddsRatio_working_3-way'!X220^(1/3)*COS(('OddsRatio_working_3-way'!Y220+4*PI())/3)</f>
        <v>-0.19997712651012395</v>
      </c>
      <c r="AC220" s="11">
        <f>'OddsRatio_working_3-way'!X220^(1/3)*SIN('OddsRatio_working_3-way'!Y220/3)</f>
        <v>7.1458708123921202E-2</v>
      </c>
      <c r="AD220" s="11">
        <f>'OddsRatio_working_3-way'!X220^(1/3)*SIN(('OddsRatio_working_3-way'!Y220+2*PI())/3)</f>
        <v>0.41782925159108469</v>
      </c>
      <c r="AE220" s="11">
        <f>'OddsRatio_working_3-way'!X220^(1/3)*SIN(('OddsRatio_working_3-way'!Y220+4*PI())/3)</f>
        <v>-0.48928795971500572</v>
      </c>
      <c r="AF220" s="11">
        <f>-'OddsRatio_working_3-way'!U220/(3*'OddsRatio_working_3-way'!X220^(1/3))*COS(('OddsRatio_working_3-way'!Y220)/3)</f>
        <v>0.52372436613411388</v>
      </c>
      <c r="AG220" s="11">
        <f>-'OddsRatio_working_3-way'!U220/(3*'OddsRatio_working_3-way'!X220^(1/3))*COS(('OddsRatio_working_3-way'!Y220+2*PI())/3)</f>
        <v>-0.32374723962399005</v>
      </c>
      <c r="AH220" s="11">
        <f>-'OddsRatio_working_3-way'!U220/(3*'OddsRatio_working_3-way'!X220^(1/3))*COS(('OddsRatio_working_3-way'!Y220+4*PI())/3)</f>
        <v>-0.19997712651012392</v>
      </c>
      <c r="AI220" s="11">
        <f>'OddsRatio_working_3-way'!U220/(3*'OddsRatio_working_3-way'!X220^(1/3))*SIN(('OddsRatio_working_3-way'!Y220)/3)</f>
        <v>-7.1458708123921189E-2</v>
      </c>
      <c r="AJ220" s="11">
        <f>'OddsRatio_working_3-way'!U220/(3*'OddsRatio_working_3-way'!X220^(1/3))*SIN(('OddsRatio_working_3-way'!Y220+2*PI())/3)</f>
        <v>-0.41782925159108458</v>
      </c>
      <c r="AK220" s="11">
        <f>'OddsRatio_working_3-way'!U220/(3*'OddsRatio_working_3-way'!X220^(1/3))*SIN(('OddsRatio_working_3-way'!Y220+4*PI())/3)</f>
        <v>0.4892879597150056</v>
      </c>
      <c r="AL220" s="11">
        <f>'OddsRatio_working_3-way'!Z220+'OddsRatio_working_3-way'!AF220</f>
        <v>1.047448732268228</v>
      </c>
      <c r="AM220" s="11">
        <f>'OddsRatio_working_3-way'!AA220+'OddsRatio_working_3-way'!AG220</f>
        <v>-0.6474944792479802</v>
      </c>
      <c r="AN220" s="11">
        <f>'OddsRatio_working_3-way'!AB220+'OddsRatio_working_3-way'!AH220</f>
        <v>-0.3999542530202479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1.047448732268228</v>
      </c>
      <c r="AS220" s="11">
        <f>IF(('OddsRatio_working_3-way'!X220=0),IF(Q220&gt;0,-Q220^(1/3),(-Q220)^(1/3)),'OddsRatio_working_3-way'!AM220-'OddsRatio_working_3-way'!R220/3)</f>
        <v>-0.6474944792479802</v>
      </c>
      <c r="AT220" s="11">
        <f>IF(('OddsRatio_working_3-way'!X220=0),IF(Q220&gt;0,-Q220^(1/3),(-Q220)^(1/3)),'OddsRatio_working_3-way'!AN220-'OddsRatio_working_3-way'!R220/3)</f>
        <v>-0.3999542530202479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3.12</v>
      </c>
      <c r="B221" s="4">
        <f>IF('True_Odds_Calculator_3-way'!B222="","",'True_Odds_Calculator_3-way'!B222)</f>
        <v>3.62</v>
      </c>
      <c r="C221" s="4">
        <f>IF('True_Odds_Calculator_3-way'!C222="","",'True_Odds_Calculator_3-way'!C222)</f>
        <v>2.31</v>
      </c>
      <c r="D221" s="9">
        <f t="shared" si="52"/>
        <v>0.31078674075677798</v>
      </c>
      <c r="E221" s="9">
        <f t="shared" si="53"/>
        <v>0.26733186646727669</v>
      </c>
      <c r="F221" s="9">
        <f t="shared" si="54"/>
        <v>0.42188139277594555</v>
      </c>
      <c r="G221" s="9">
        <f t="shared" si="55"/>
        <v>1.0460568336699922</v>
      </c>
      <c r="H221" s="9">
        <f t="shared" si="56"/>
        <v>3.2176404873803834</v>
      </c>
      <c r="I221" s="9">
        <f t="shared" si="57"/>
        <v>3.7406689042153793</v>
      </c>
      <c r="J221" s="9">
        <f t="shared" si="58"/>
        <v>2.3703344521076897</v>
      </c>
      <c r="K221" s="11">
        <f t="shared" si="59"/>
        <v>0.32051282051282048</v>
      </c>
      <c r="L221" s="11">
        <f t="shared" si="60"/>
        <v>0.27624309392265195</v>
      </c>
      <c r="M221" s="11">
        <f t="shared" si="61"/>
        <v>0.4329004329004329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-0.27889023192890605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0.23188904404374011</v>
      </c>
      <c r="Q221" s="11">
        <f>2*'OddsRatio_working_3-way'!K221*'OddsRatio_working_3-way'!L221*'OddsRatio_working_3-way'!M221</f>
        <v>7.6657535221071132E-2</v>
      </c>
      <c r="R221" s="11">
        <f t="shared" si="62"/>
        <v>0</v>
      </c>
      <c r="S221" s="11">
        <f t="shared" si="63"/>
        <v>-0.83147065582007418</v>
      </c>
      <c r="T221" s="11">
        <f t="shared" si="64"/>
        <v>-0.27486633250250392</v>
      </c>
      <c r="U221" s="11">
        <f>'OddsRatio_working_3-way'!S221-'OddsRatio_working_3-way'!R221^2/3</f>
        <v>-0.83147065582007418</v>
      </c>
      <c r="V221" s="11">
        <f>'OddsRatio_working_3-way'!S221*'OddsRatio_working_3-way'!R221/3-2*'OddsRatio_working_3-way'!R221^3/27-'OddsRatio_working_3-way'!T221</f>
        <v>0.27486633250250392</v>
      </c>
      <c r="W221" s="11">
        <f>'OddsRatio_working_3-way'!V221^2+4*'OddsRatio_working_3-way'!U221^3/27</f>
        <v>-9.6087648873179193E-3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0.14591115929795687</v>
      </c>
      <c r="Y221" s="11">
        <f>IF('OddsRatio_working_3-way'!W221&gt;=0,IF('OddsRatio_working_3-way'!V221+SQRT('OddsRatio_working_3-way'!W221)&gt;0,0,PI()),ACOS('OddsRatio_working_3-way'!V221/(2*'OddsRatio_working_3-way'!X221)))</f>
        <v>0.34256491768245678</v>
      </c>
      <c r="Z221" s="11">
        <f>'OddsRatio_working_3-way'!X221^(1/3)*COS('OddsRatio_working_3-way'!Y221/3)</f>
        <v>0.52302841683499623</v>
      </c>
      <c r="AA221" s="11">
        <f>'OddsRatio_working_3-way'!X221^(1/3)*COS(('OddsRatio_working_3-way'!Y221+2*PI())/3)</f>
        <v>-0.31346245518605304</v>
      </c>
      <c r="AB221" s="11">
        <f>'OddsRatio_working_3-way'!X221^(1/3)*COS(('OddsRatio_working_3-way'!Y221+4*PI())/3)</f>
        <v>-0.20956596164894287</v>
      </c>
      <c r="AC221" s="11">
        <f>'OddsRatio_working_3-way'!X221^(1/3)*SIN('OddsRatio_working_3-way'!Y221/3)</f>
        <v>5.9984668511508722E-2</v>
      </c>
      <c r="AD221" s="11">
        <f>'OddsRatio_working_3-way'!X221^(1/3)*SIN(('OddsRatio_working_3-way'!Y221+2*PI())/3)</f>
        <v>0.42296356162450904</v>
      </c>
      <c r="AE221" s="11">
        <f>'OddsRatio_working_3-way'!X221^(1/3)*SIN(('OddsRatio_working_3-way'!Y221+4*PI())/3)</f>
        <v>-0.48294823013601768</v>
      </c>
      <c r="AF221" s="11">
        <f>-'OddsRatio_working_3-way'!U221/(3*'OddsRatio_working_3-way'!X221^(1/3))*COS(('OddsRatio_working_3-way'!Y221)/3)</f>
        <v>0.52302841683499612</v>
      </c>
      <c r="AG221" s="11">
        <f>-'OddsRatio_working_3-way'!U221/(3*'OddsRatio_working_3-way'!X221^(1/3))*COS(('OddsRatio_working_3-way'!Y221+2*PI())/3)</f>
        <v>-0.31346245518605292</v>
      </c>
      <c r="AH221" s="11">
        <f>-'OddsRatio_working_3-way'!U221/(3*'OddsRatio_working_3-way'!X221^(1/3))*COS(('OddsRatio_working_3-way'!Y221+4*PI())/3)</f>
        <v>-0.20956596164894284</v>
      </c>
      <c r="AI221" s="11">
        <f>'OddsRatio_working_3-way'!U221/(3*'OddsRatio_working_3-way'!X221^(1/3))*SIN(('OddsRatio_working_3-way'!Y221)/3)</f>
        <v>-5.9984668511508708E-2</v>
      </c>
      <c r="AJ221" s="11">
        <f>'OddsRatio_working_3-way'!U221/(3*'OddsRatio_working_3-way'!X221^(1/3))*SIN(('OddsRatio_working_3-way'!Y221+2*PI())/3)</f>
        <v>-0.42296356162450893</v>
      </c>
      <c r="AK221" s="11">
        <f>'OddsRatio_working_3-way'!U221/(3*'OddsRatio_working_3-way'!X221^(1/3))*SIN(('OddsRatio_working_3-way'!Y221+4*PI())/3)</f>
        <v>0.48294823013601756</v>
      </c>
      <c r="AL221" s="11">
        <f>'OddsRatio_working_3-way'!Z221+'OddsRatio_working_3-way'!AF221</f>
        <v>1.0460568336699922</v>
      </c>
      <c r="AM221" s="11">
        <f>'OddsRatio_working_3-way'!AA221+'OddsRatio_working_3-way'!AG221</f>
        <v>-0.62692491037210596</v>
      </c>
      <c r="AN221" s="11">
        <f>'OddsRatio_working_3-way'!AB221+'OddsRatio_working_3-way'!AH221</f>
        <v>-0.41913192329788573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1.0460568336699922</v>
      </c>
      <c r="AS221" s="11">
        <f>IF(('OddsRatio_working_3-way'!X221=0),IF(Q221&gt;0,-Q221^(1/3),(-Q221)^(1/3)),'OddsRatio_working_3-way'!AM221-'OddsRatio_working_3-way'!R221/3)</f>
        <v>-0.62692491037210596</v>
      </c>
      <c r="AT221" s="11">
        <f>IF(('OddsRatio_working_3-way'!X221=0),IF(Q221&gt;0,-Q221^(1/3),(-Q221)^(1/3)),'OddsRatio_working_3-way'!AN221-'OddsRatio_working_3-way'!R221/3)</f>
        <v>-0.41913192329788573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2.4300000000000002</v>
      </c>
      <c r="B222" s="4">
        <f>IF('True_Odds_Calculator_3-way'!B223="","",'True_Odds_Calculator_3-way'!B223)</f>
        <v>3.67</v>
      </c>
      <c r="C222" s="4">
        <f>IF('True_Odds_Calculator_3-way'!C223="","",'True_Odds_Calculator_3-way'!C223)</f>
        <v>2.86</v>
      </c>
      <c r="D222" s="9">
        <f t="shared" si="52"/>
        <v>0.39928049480864564</v>
      </c>
      <c r="E222" s="9">
        <f t="shared" si="53"/>
        <v>0.26252846515195721</v>
      </c>
      <c r="F222" s="9">
        <f t="shared" si="54"/>
        <v>0.33819104003939748</v>
      </c>
      <c r="G222" s="9">
        <f t="shared" si="55"/>
        <v>1.0521014062187244</v>
      </c>
      <c r="H222" s="9">
        <f t="shared" si="56"/>
        <v>2.504505010892776</v>
      </c>
      <c r="I222" s="9">
        <f t="shared" si="57"/>
        <v>3.8091107546039935</v>
      </c>
      <c r="J222" s="9">
        <f t="shared" si="58"/>
        <v>2.9569086155668267</v>
      </c>
      <c r="K222" s="11">
        <f t="shared" si="59"/>
        <v>0.41152263374485593</v>
      </c>
      <c r="L222" s="11">
        <f t="shared" si="60"/>
        <v>0.27247956403269757</v>
      </c>
      <c r="M222" s="11">
        <f t="shared" si="61"/>
        <v>0.34965034965034969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-0.27843374709859736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0.23367265268567117</v>
      </c>
      <c r="Q222" s="11">
        <f>2*'OddsRatio_working_3-way'!K222*'OddsRatio_working_3-way'!L222*'OddsRatio_working_3-way'!M222</f>
        <v>7.8413641840829246E-2</v>
      </c>
      <c r="R222" s="11">
        <f t="shared" si="62"/>
        <v>0</v>
      </c>
      <c r="S222" s="11">
        <f t="shared" si="63"/>
        <v>-0.83923969389717812</v>
      </c>
      <c r="T222" s="11">
        <f t="shared" si="64"/>
        <v>-0.28162405835475773</v>
      </c>
      <c r="U222" s="11">
        <f>'OddsRatio_working_3-way'!S222-'OddsRatio_working_3-way'!R222^2/3</f>
        <v>-0.83923969389717812</v>
      </c>
      <c r="V222" s="11">
        <f>'OddsRatio_working_3-way'!S222*'OddsRatio_working_3-way'!R222/3-2*'OddsRatio_working_3-way'!R222^3/27-'OddsRatio_working_3-way'!T222</f>
        <v>0.28162405835475773</v>
      </c>
      <c r="W222" s="11">
        <f>'OddsRatio_working_3-way'!V222^2+4*'OddsRatio_working_3-way'!U222^3/27</f>
        <v>-8.2576735079104291E-3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0.14796096085802027</v>
      </c>
      <c r="Y222" s="11">
        <f>IF('OddsRatio_working_3-way'!W222&gt;=0,IF('OddsRatio_working_3-way'!V222+SQRT('OddsRatio_working_3-way'!W222)&gt;0,0,PI()),ACOS('OddsRatio_working_3-way'!V222/(2*'OddsRatio_working_3-way'!X222)))</f>
        <v>0.31212339717876114</v>
      </c>
      <c r="Z222" s="11">
        <f>'OddsRatio_working_3-way'!X222^(1/3)*COS('OddsRatio_working_3-way'!Y222/3)</f>
        <v>0.52605070310936219</v>
      </c>
      <c r="AA222" s="11">
        <f>'OddsRatio_working_3-way'!X222^(1/3)*COS(('OddsRatio_working_3-way'!Y222+2*PI())/3)</f>
        <v>-0.3105954765587603</v>
      </c>
      <c r="AB222" s="11">
        <f>'OddsRatio_working_3-way'!X222^(1/3)*COS(('OddsRatio_working_3-way'!Y222+4*PI())/3)</f>
        <v>-0.21545522655060209</v>
      </c>
      <c r="AC222" s="11">
        <f>'OddsRatio_working_3-way'!X222^(1/3)*SIN('OddsRatio_working_3-way'!Y222/3)</f>
        <v>5.4929248952978682E-2</v>
      </c>
      <c r="AD222" s="11">
        <f>'OddsRatio_working_3-way'!X222^(1/3)*SIN(('OddsRatio_working_3-way'!Y222+2*PI())/3)</f>
        <v>0.42810864809488408</v>
      </c>
      <c r="AE222" s="11">
        <f>'OddsRatio_working_3-way'!X222^(1/3)*SIN(('OddsRatio_working_3-way'!Y222+4*PI())/3)</f>
        <v>-0.48303789704786249</v>
      </c>
      <c r="AF222" s="11">
        <f>-'OddsRatio_working_3-way'!U222/(3*'OddsRatio_working_3-way'!X222^(1/3))*COS(('OddsRatio_working_3-way'!Y222)/3)</f>
        <v>0.52605070310936219</v>
      </c>
      <c r="AG222" s="11">
        <f>-'OddsRatio_working_3-way'!U222/(3*'OddsRatio_working_3-way'!X222^(1/3))*COS(('OddsRatio_working_3-way'!Y222+2*PI())/3)</f>
        <v>-0.3105954765587603</v>
      </c>
      <c r="AH222" s="11">
        <f>-'OddsRatio_working_3-way'!U222/(3*'OddsRatio_working_3-way'!X222^(1/3))*COS(('OddsRatio_working_3-way'!Y222+4*PI())/3)</f>
        <v>-0.21545522655060209</v>
      </c>
      <c r="AI222" s="11">
        <f>'OddsRatio_working_3-way'!U222/(3*'OddsRatio_working_3-way'!X222^(1/3))*SIN(('OddsRatio_working_3-way'!Y222)/3)</f>
        <v>-5.4929248952978682E-2</v>
      </c>
      <c r="AJ222" s="11">
        <f>'OddsRatio_working_3-way'!U222/(3*'OddsRatio_working_3-way'!X222^(1/3))*SIN(('OddsRatio_working_3-way'!Y222+2*PI())/3)</f>
        <v>-0.42810864809488408</v>
      </c>
      <c r="AK222" s="11">
        <f>'OddsRatio_working_3-way'!U222/(3*'OddsRatio_working_3-way'!X222^(1/3))*SIN(('OddsRatio_working_3-way'!Y222+4*PI())/3)</f>
        <v>0.48303789704786249</v>
      </c>
      <c r="AL222" s="11">
        <f>'OddsRatio_working_3-way'!Z222+'OddsRatio_working_3-way'!AF222</f>
        <v>1.0521014062187244</v>
      </c>
      <c r="AM222" s="11">
        <f>'OddsRatio_working_3-way'!AA222+'OddsRatio_working_3-way'!AG222</f>
        <v>-0.62119095311752059</v>
      </c>
      <c r="AN222" s="11">
        <f>'OddsRatio_working_3-way'!AB222+'OddsRatio_working_3-way'!AH222</f>
        <v>-0.43091045310120418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1.0521014062187244</v>
      </c>
      <c r="AS222" s="11">
        <f>IF(('OddsRatio_working_3-way'!X222=0),IF(Q222&gt;0,-Q222^(1/3),(-Q222)^(1/3)),'OddsRatio_working_3-way'!AM222-'OddsRatio_working_3-way'!R222/3)</f>
        <v>-0.62119095311752059</v>
      </c>
      <c r="AT222" s="11">
        <f>IF(('OddsRatio_working_3-way'!X222=0),IF(Q222&gt;0,-Q222^(1/3),(-Q222)^(1/3)),'OddsRatio_working_3-way'!AN222-'OddsRatio_working_3-way'!R222/3)</f>
        <v>-0.43091045310120418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3.74</v>
      </c>
      <c r="B223" s="4">
        <f>IF('True_Odds_Calculator_3-way'!B224="","",'True_Odds_Calculator_3-way'!B224)</f>
        <v>3.47</v>
      </c>
      <c r="C223" s="4">
        <f>IF('True_Odds_Calculator_3-way'!C224="","",'True_Odds_Calculator_3-way'!C224)</f>
        <v>2.1</v>
      </c>
      <c r="D223" s="9">
        <f t="shared" si="52"/>
        <v>0.25785711266447464</v>
      </c>
      <c r="E223" s="9">
        <f t="shared" si="53"/>
        <v>0.27820228756141946</v>
      </c>
      <c r="F223" s="9">
        <f t="shared" si="54"/>
        <v>0.46394059977410596</v>
      </c>
      <c r="G223" s="9">
        <f t="shared" si="55"/>
        <v>1.0504075903582617</v>
      </c>
      <c r="H223" s="9">
        <f t="shared" si="56"/>
        <v>3.878116797581638</v>
      </c>
      <c r="I223" s="9">
        <f t="shared" si="57"/>
        <v>3.594506748184906</v>
      </c>
      <c r="J223" s="9">
        <f t="shared" si="58"/>
        <v>2.1554483493940881</v>
      </c>
      <c r="K223" s="11">
        <f t="shared" si="59"/>
        <v>0.26737967914438499</v>
      </c>
      <c r="L223" s="11">
        <f t="shared" si="60"/>
        <v>0.28818443804034583</v>
      </c>
      <c r="M223" s="11">
        <f t="shared" si="61"/>
        <v>0.47619047619047616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-0.27316171425342473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0.2315309146975531</v>
      </c>
      <c r="Q223" s="11">
        <f>2*'OddsRatio_working_3-way'!K223*'OddsRatio_working_3-way'!L223*'OddsRatio_working_3-way'!M223</f>
        <v>7.3385392931078625E-2</v>
      </c>
      <c r="R223" s="11">
        <f t="shared" si="62"/>
        <v>0</v>
      </c>
      <c r="S223" s="11">
        <f t="shared" si="63"/>
        <v>-0.8475965064516735</v>
      </c>
      <c r="T223" s="11">
        <f t="shared" si="64"/>
        <v>-0.26865182454886638</v>
      </c>
      <c r="U223" s="11">
        <f>'OddsRatio_working_3-way'!S223-'OddsRatio_working_3-way'!R223^2/3</f>
        <v>-0.8475965064516735</v>
      </c>
      <c r="V223" s="11">
        <f>'OddsRatio_working_3-way'!S223*'OddsRatio_working_3-way'!R223/3-2*'OddsRatio_working_3-way'!R223^3/27-'OddsRatio_working_3-way'!T223</f>
        <v>0.26865182454886638</v>
      </c>
      <c r="W223" s="11">
        <f>'OddsRatio_working_3-way'!V223^2+4*'OddsRatio_working_3-way'!U223^3/27</f>
        <v>-1.8038070446816934E-2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0.15017645727630866</v>
      </c>
      <c r="Y223" s="11">
        <f>IF('OddsRatio_working_3-way'!W223&gt;=0,IF('OddsRatio_working_3-way'!V223+SQRT('OddsRatio_working_3-way'!W223)&gt;0,0,PI()),ACOS('OddsRatio_working_3-way'!V223/(2*'OddsRatio_working_3-way'!X223)))</f>
        <v>0.46358796605092989</v>
      </c>
      <c r="Z223" s="11">
        <f>'OddsRatio_working_3-way'!X223^(1/3)*COS('OddsRatio_working_3-way'!Y223/3)</f>
        <v>0.52520379517913096</v>
      </c>
      <c r="AA223" s="11">
        <f>'OddsRatio_working_3-way'!X223^(1/3)*COS(('OddsRatio_working_3-way'!Y223+2*PI())/3)</f>
        <v>-0.33345284507791217</v>
      </c>
      <c r="AB223" s="11">
        <f>'OddsRatio_working_3-way'!X223^(1/3)*COS(('OddsRatio_working_3-way'!Y223+4*PI())/3)</f>
        <v>-0.19175095010121895</v>
      </c>
      <c r="AC223" s="11">
        <f>'OddsRatio_working_3-way'!X223^(1/3)*SIN('OddsRatio_working_3-way'!Y223/3)</f>
        <v>8.1811627209474033E-2</v>
      </c>
      <c r="AD223" s="11">
        <f>'OddsRatio_working_3-way'!X223^(1/3)*SIN(('OddsRatio_working_3-way'!Y223+2*PI())/3)</f>
        <v>0.4139340151843896</v>
      </c>
      <c r="AE223" s="11">
        <f>'OddsRatio_working_3-way'!X223^(1/3)*SIN(('OddsRatio_working_3-way'!Y223+4*PI())/3)</f>
        <v>-0.49574564239386354</v>
      </c>
      <c r="AF223" s="11">
        <f>-'OddsRatio_working_3-way'!U223/(3*'OddsRatio_working_3-way'!X223^(1/3))*COS(('OddsRatio_working_3-way'!Y223)/3)</f>
        <v>0.52520379517913085</v>
      </c>
      <c r="AG223" s="11">
        <f>-'OddsRatio_working_3-way'!U223/(3*'OddsRatio_working_3-way'!X223^(1/3))*COS(('OddsRatio_working_3-way'!Y223+2*PI())/3)</f>
        <v>-0.33345284507791212</v>
      </c>
      <c r="AH223" s="11">
        <f>-'OddsRatio_working_3-way'!U223/(3*'OddsRatio_working_3-way'!X223^(1/3))*COS(('OddsRatio_working_3-way'!Y223+4*PI())/3)</f>
        <v>-0.19175095010121893</v>
      </c>
      <c r="AI223" s="11">
        <f>'OddsRatio_working_3-way'!U223/(3*'OddsRatio_working_3-way'!X223^(1/3))*SIN(('OddsRatio_working_3-way'!Y223)/3)</f>
        <v>-8.1811627209474019E-2</v>
      </c>
      <c r="AJ223" s="11">
        <f>'OddsRatio_working_3-way'!U223/(3*'OddsRatio_working_3-way'!X223^(1/3))*SIN(('OddsRatio_working_3-way'!Y223+2*PI())/3)</f>
        <v>-0.41393401518438949</v>
      </c>
      <c r="AK223" s="11">
        <f>'OddsRatio_working_3-way'!U223/(3*'OddsRatio_working_3-way'!X223^(1/3))*SIN(('OddsRatio_working_3-way'!Y223+4*PI())/3)</f>
        <v>0.49574564239386343</v>
      </c>
      <c r="AL223" s="11">
        <f>'OddsRatio_working_3-way'!Z223+'OddsRatio_working_3-way'!AF223</f>
        <v>1.0504075903582617</v>
      </c>
      <c r="AM223" s="11">
        <f>'OddsRatio_working_3-way'!AA223+'OddsRatio_working_3-way'!AG223</f>
        <v>-0.66690569015582435</v>
      </c>
      <c r="AN223" s="11">
        <f>'OddsRatio_working_3-way'!AB223+'OddsRatio_working_3-way'!AH223</f>
        <v>-0.38350190020243791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1.0504075903582617</v>
      </c>
      <c r="AS223" s="11">
        <f>IF(('OddsRatio_working_3-way'!X223=0),IF(Q223&gt;0,-Q223^(1/3),(-Q223)^(1/3)),'OddsRatio_working_3-way'!AM223-'OddsRatio_working_3-way'!R223/3)</f>
        <v>-0.66690569015582435</v>
      </c>
      <c r="AT223" s="11">
        <f>IF(('OddsRatio_working_3-way'!X223=0),IF(Q223&gt;0,-Q223^(1/3),(-Q223)^(1/3)),'OddsRatio_working_3-way'!AN223-'OddsRatio_working_3-way'!R223/3)</f>
        <v>-0.38350190020243791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1.65</v>
      </c>
      <c r="B224" s="4">
        <f>IF('True_Odds_Calculator_3-way'!B225="","",'True_Odds_Calculator_3-way'!B225)</f>
        <v>4.3499999999999996</v>
      </c>
      <c r="C224" s="4">
        <f>IF('True_Odds_Calculator_3-way'!C225="","",'True_Odds_Calculator_3-way'!C225)</f>
        <v>5.09</v>
      </c>
      <c r="D224" s="9">
        <f t="shared" si="52"/>
        <v>0.59239708435071492</v>
      </c>
      <c r="E224" s="9">
        <f t="shared" si="53"/>
        <v>0.2199668516744975</v>
      </c>
      <c r="F224" s="9">
        <f t="shared" si="54"/>
        <v>0.18763606397478771</v>
      </c>
      <c r="G224" s="9">
        <f t="shared" si="55"/>
        <v>1.0585491138574865</v>
      </c>
      <c r="H224" s="9">
        <f t="shared" si="56"/>
        <v>1.688056924007366</v>
      </c>
      <c r="I224" s="9">
        <f t="shared" si="57"/>
        <v>4.546139531422579</v>
      </c>
      <c r="J224" s="9">
        <f t="shared" si="58"/>
        <v>5.3294658756771192</v>
      </c>
      <c r="K224" s="11">
        <f t="shared" si="59"/>
        <v>0.60606060606060608</v>
      </c>
      <c r="L224" s="11">
        <f t="shared" si="60"/>
        <v>0.22988505747126439</v>
      </c>
      <c r="M224" s="11">
        <f t="shared" si="61"/>
        <v>0.19646365422396858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-0.24377574265793223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0.22144074715038747</v>
      </c>
      <c r="Q224" s="11">
        <f>2*'OddsRatio_working_3-way'!K224*'OddsRatio_working_3-way'!L224*'OddsRatio_working_3-way'!M224</f>
        <v>5.4744313263383804E-2</v>
      </c>
      <c r="R224" s="11">
        <f t="shared" si="62"/>
        <v>0</v>
      </c>
      <c r="S224" s="11">
        <f t="shared" si="63"/>
        <v>-0.90837892538436293</v>
      </c>
      <c r="T224" s="11">
        <f t="shared" si="64"/>
        <v>-0.22456833754866823</v>
      </c>
      <c r="U224" s="11">
        <f>'OddsRatio_working_3-way'!S224-'OddsRatio_working_3-way'!R224^2/3</f>
        <v>-0.90837892538436293</v>
      </c>
      <c r="V224" s="11">
        <f>'OddsRatio_working_3-way'!S224*'OddsRatio_working_3-way'!R224/3-2*'OddsRatio_working_3-way'!R224^3/27-'OddsRatio_working_3-way'!T224</f>
        <v>0.22456833754866823</v>
      </c>
      <c r="W224" s="11">
        <f>'OddsRatio_working_3-way'!V224^2+4*'OddsRatio_working_3-way'!U224^3/27</f>
        <v>-6.0613644613993552E-2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0.16661676299472852</v>
      </c>
      <c r="Y224" s="11">
        <f>IF('OddsRatio_working_3-way'!W224&gt;=0,IF('OddsRatio_working_3-way'!V224+SQRT('OddsRatio_working_3-way'!W224)&gt;0,0,PI()),ACOS('OddsRatio_working_3-way'!V224/(2*'OddsRatio_working_3-way'!X224)))</f>
        <v>0.83131229554816466</v>
      </c>
      <c r="Z224" s="11">
        <f>'OddsRatio_working_3-way'!X224^(1/3)*COS('OddsRatio_working_3-way'!Y224/3)</f>
        <v>0.52927455692874326</v>
      </c>
      <c r="AA224" s="11">
        <f>'OddsRatio_working_3-way'!X224^(1/3)*COS(('OddsRatio_working_3-way'!Y224+2*PI())/3)</f>
        <v>-0.39500623139029856</v>
      </c>
      <c r="AB224" s="11">
        <f>'OddsRatio_working_3-way'!X224^(1/3)*COS(('OddsRatio_working_3-way'!Y224+4*PI())/3)</f>
        <v>-0.13426832553844473</v>
      </c>
      <c r="AC224" s="11">
        <f>'OddsRatio_working_3-way'!X224^(1/3)*SIN('OddsRatio_working_3-way'!Y224/3)</f>
        <v>0.15053710013150717</v>
      </c>
      <c r="AD224" s="11">
        <f>'OddsRatio_working_3-way'!X224^(1/3)*SIN(('OddsRatio_working_3-way'!Y224+2*PI())/3)</f>
        <v>0.38309666181129132</v>
      </c>
      <c r="AE224" s="11">
        <f>'OddsRatio_working_3-way'!X224^(1/3)*SIN(('OddsRatio_working_3-way'!Y224+4*PI())/3)</f>
        <v>-0.53363376194279843</v>
      </c>
      <c r="AF224" s="11">
        <f>-'OddsRatio_working_3-way'!U224/(3*'OddsRatio_working_3-way'!X224^(1/3))*COS(('OddsRatio_working_3-way'!Y224)/3)</f>
        <v>0.52927455692874326</v>
      </c>
      <c r="AG224" s="11">
        <f>-'OddsRatio_working_3-way'!U224/(3*'OddsRatio_working_3-way'!X224^(1/3))*COS(('OddsRatio_working_3-way'!Y224+2*PI())/3)</f>
        <v>-0.39500623139029856</v>
      </c>
      <c r="AH224" s="11">
        <f>-'OddsRatio_working_3-way'!U224/(3*'OddsRatio_working_3-way'!X224^(1/3))*COS(('OddsRatio_working_3-way'!Y224+4*PI())/3)</f>
        <v>-0.13426832553844473</v>
      </c>
      <c r="AI224" s="11">
        <f>'OddsRatio_working_3-way'!U224/(3*'OddsRatio_working_3-way'!X224^(1/3))*SIN(('OddsRatio_working_3-way'!Y224)/3)</f>
        <v>-0.15053710013150717</v>
      </c>
      <c r="AJ224" s="11">
        <f>'OddsRatio_working_3-way'!U224/(3*'OddsRatio_working_3-way'!X224^(1/3))*SIN(('OddsRatio_working_3-way'!Y224+2*PI())/3)</f>
        <v>-0.38309666181129132</v>
      </c>
      <c r="AK224" s="11">
        <f>'OddsRatio_working_3-way'!U224/(3*'OddsRatio_working_3-way'!X224^(1/3))*SIN(('OddsRatio_working_3-way'!Y224+4*PI())/3)</f>
        <v>0.53363376194279843</v>
      </c>
      <c r="AL224" s="11">
        <f>'OddsRatio_working_3-way'!Z224+'OddsRatio_working_3-way'!AF224</f>
        <v>1.0585491138574865</v>
      </c>
      <c r="AM224" s="11">
        <f>'OddsRatio_working_3-way'!AA224+'OddsRatio_working_3-way'!AG224</f>
        <v>-0.79001246278059711</v>
      </c>
      <c r="AN224" s="11">
        <f>'OddsRatio_working_3-way'!AB224+'OddsRatio_working_3-way'!AH224</f>
        <v>-0.26853665107688945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1.0585491138574865</v>
      </c>
      <c r="AS224" s="11">
        <f>IF(('OddsRatio_working_3-way'!X224=0),IF(Q224&gt;0,-Q224^(1/3),(-Q224)^(1/3)),'OddsRatio_working_3-way'!AM224-'OddsRatio_working_3-way'!R224/3)</f>
        <v>-0.79001246278059711</v>
      </c>
      <c r="AT224" s="11">
        <f>IF(('OddsRatio_working_3-way'!X224=0),IF(Q224&gt;0,-Q224^(1/3),(-Q224)^(1/3)),'OddsRatio_working_3-way'!AN224-'OddsRatio_working_3-way'!R224/3)</f>
        <v>-0.26853665107688945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5.95</v>
      </c>
      <c r="B225" s="4">
        <f>IF('True_Odds_Calculator_3-way'!B226="","",'True_Odds_Calculator_3-way'!B226)</f>
        <v>4.3</v>
      </c>
      <c r="C225" s="4">
        <f>IF('True_Odds_Calculator_3-way'!C226="","",'True_Odds_Calculator_3-way'!C226)</f>
        <v>1.58</v>
      </c>
      <c r="D225" s="9">
        <f t="shared" si="52"/>
        <v>0.15966379643271425</v>
      </c>
      <c r="E225" s="9">
        <f t="shared" si="53"/>
        <v>0.22178979436027516</v>
      </c>
      <c r="F225" s="9">
        <f t="shared" si="54"/>
        <v>0.61854640920701054</v>
      </c>
      <c r="G225" s="9">
        <f t="shared" si="55"/>
        <v>1.0632647688613317</v>
      </c>
      <c r="H225" s="9">
        <f t="shared" si="56"/>
        <v>6.2631606058635931</v>
      </c>
      <c r="I225" s="9">
        <f t="shared" si="57"/>
        <v>4.5087737372423948</v>
      </c>
      <c r="J225" s="9">
        <f t="shared" si="58"/>
        <v>1.6166935659395727</v>
      </c>
      <c r="K225" s="11">
        <f t="shared" si="59"/>
        <v>0.16806722689075629</v>
      </c>
      <c r="L225" s="11">
        <f t="shared" si="60"/>
        <v>0.23255813953488372</v>
      </c>
      <c r="M225" s="11">
        <f t="shared" si="61"/>
        <v>0.63291139240506322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-0.23437140531808853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0.21843297224689109</v>
      </c>
      <c r="Q225" s="11">
        <f>2*'OddsRatio_working_3-way'!K225*'OddsRatio_working_3-way'!L225*'OddsRatio_working_3-way'!M225</f>
        <v>4.9475191901900584E-2</v>
      </c>
      <c r="R225" s="11">
        <f t="shared" si="62"/>
        <v>0</v>
      </c>
      <c r="S225" s="11">
        <f t="shared" si="63"/>
        <v>-0.93199497588212254</v>
      </c>
      <c r="T225" s="11">
        <f t="shared" si="64"/>
        <v>-0.21109738978077519</v>
      </c>
      <c r="U225" s="11">
        <f>'OddsRatio_working_3-way'!S225-'OddsRatio_working_3-way'!R225^2/3</f>
        <v>-0.93199497588212254</v>
      </c>
      <c r="V225" s="11">
        <f>'OddsRatio_working_3-way'!S225*'OddsRatio_working_3-way'!R225/3-2*'OddsRatio_working_3-way'!R225^3/27-'OddsRatio_working_3-way'!T225</f>
        <v>0.21109738978077519</v>
      </c>
      <c r="W225" s="11">
        <f>'OddsRatio_working_3-way'!V225^2+4*'OddsRatio_working_3-way'!U225^3/27</f>
        <v>-7.5370406970332246E-2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0.17315637076251972</v>
      </c>
      <c r="Y225" s="11">
        <f>IF('OddsRatio_working_3-way'!W225&gt;=0,IF('OddsRatio_working_3-way'!V225+SQRT('OddsRatio_working_3-way'!W225)&gt;0,0,PI()),ACOS('OddsRatio_working_3-way'!V225/(2*'OddsRatio_working_3-way'!X225)))</f>
        <v>0.91529455190544795</v>
      </c>
      <c r="Z225" s="11">
        <f>'OddsRatio_working_3-way'!X225^(1/3)*COS('OddsRatio_working_3-way'!Y225/3)</f>
        <v>0.53163238443066585</v>
      </c>
      <c r="AA225" s="11">
        <f>'OddsRatio_working_3-way'!X225^(1/3)*COS(('OddsRatio_working_3-way'!Y225+2*PI())/3)</f>
        <v>-0.41081274334312434</v>
      </c>
      <c r="AB225" s="11">
        <f>'OddsRatio_working_3-way'!X225^(1/3)*COS(('OddsRatio_working_3-way'!Y225+4*PI())/3)</f>
        <v>-0.1208196410875414</v>
      </c>
      <c r="AC225" s="11">
        <f>'OddsRatio_working_3-way'!X225^(1/3)*SIN('OddsRatio_working_3-way'!Y225/3)</f>
        <v>0.1674275956503955</v>
      </c>
      <c r="AD225" s="11">
        <f>'OddsRatio_working_3-way'!X225^(1/3)*SIN(('OddsRatio_working_3-way'!Y225+2*PI())/3)</f>
        <v>0.37669335256625358</v>
      </c>
      <c r="AE225" s="11">
        <f>'OddsRatio_working_3-way'!X225^(1/3)*SIN(('OddsRatio_working_3-way'!Y225+4*PI())/3)</f>
        <v>-0.54412094821664914</v>
      </c>
      <c r="AF225" s="11">
        <f>-'OddsRatio_working_3-way'!U225/(3*'OddsRatio_working_3-way'!X225^(1/3))*COS(('OddsRatio_working_3-way'!Y225)/3)</f>
        <v>0.53163238443066574</v>
      </c>
      <c r="AG225" s="11">
        <f>-'OddsRatio_working_3-way'!U225/(3*'OddsRatio_working_3-way'!X225^(1/3))*COS(('OddsRatio_working_3-way'!Y225+2*PI())/3)</f>
        <v>-0.41081274334312429</v>
      </c>
      <c r="AH225" s="11">
        <f>-'OddsRatio_working_3-way'!U225/(3*'OddsRatio_working_3-way'!X225^(1/3))*COS(('OddsRatio_working_3-way'!Y225+4*PI())/3)</f>
        <v>-0.12081964108754137</v>
      </c>
      <c r="AI225" s="11">
        <f>'OddsRatio_working_3-way'!U225/(3*'OddsRatio_working_3-way'!X225^(1/3))*SIN(('OddsRatio_working_3-way'!Y225)/3)</f>
        <v>-0.16742759565039544</v>
      </c>
      <c r="AJ225" s="11">
        <f>'OddsRatio_working_3-way'!U225/(3*'OddsRatio_working_3-way'!X225^(1/3))*SIN(('OddsRatio_working_3-way'!Y225+2*PI())/3)</f>
        <v>-0.37669335256625353</v>
      </c>
      <c r="AK225" s="11">
        <f>'OddsRatio_working_3-way'!U225/(3*'OddsRatio_working_3-way'!X225^(1/3))*SIN(('OddsRatio_working_3-way'!Y225+4*PI())/3)</f>
        <v>0.54412094821664903</v>
      </c>
      <c r="AL225" s="11">
        <f>'OddsRatio_working_3-way'!Z225+'OddsRatio_working_3-way'!AF225</f>
        <v>1.0632647688613317</v>
      </c>
      <c r="AM225" s="11">
        <f>'OddsRatio_working_3-way'!AA225+'OddsRatio_working_3-way'!AG225</f>
        <v>-0.82162548668624868</v>
      </c>
      <c r="AN225" s="11">
        <f>'OddsRatio_working_3-way'!AB225+'OddsRatio_working_3-way'!AH225</f>
        <v>-0.24163928217508276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1.0632647688613317</v>
      </c>
      <c r="AS225" s="11">
        <f>IF(('OddsRatio_working_3-way'!X225=0),IF(Q225&gt;0,-Q225^(1/3),(-Q225)^(1/3)),'OddsRatio_working_3-way'!AM225-'OddsRatio_working_3-way'!R225/3)</f>
        <v>-0.82162548668624868</v>
      </c>
      <c r="AT225" s="11">
        <f>IF(('OddsRatio_working_3-way'!X225=0),IF(Q225&gt;0,-Q225^(1/3),(-Q225)^(1/3)),'OddsRatio_working_3-way'!AN225-'OddsRatio_working_3-way'!R225/3)</f>
        <v>-0.24163928217508276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3.52</v>
      </c>
      <c r="B226" s="4">
        <f>IF('True_Odds_Calculator_3-way'!B227="","",'True_Odds_Calculator_3-way'!B227)</f>
        <v>3.55</v>
      </c>
      <c r="C226" s="4">
        <f>IF('True_Odds_Calculator_3-way'!C227="","",'True_Odds_Calculator_3-way'!C227)</f>
        <v>2.14</v>
      </c>
      <c r="D226" s="9">
        <f t="shared" si="52"/>
        <v>0.27385257336092356</v>
      </c>
      <c r="E226" s="9">
        <f t="shared" si="53"/>
        <v>0.27150551348077606</v>
      </c>
      <c r="F226" s="9">
        <f t="shared" si="54"/>
        <v>0.45464191315830027</v>
      </c>
      <c r="G226" s="9">
        <f t="shared" si="55"/>
        <v>1.0522221397935176</v>
      </c>
      <c r="H226" s="9">
        <f t="shared" si="56"/>
        <v>3.6515997922796641</v>
      </c>
      <c r="I226" s="9">
        <f t="shared" si="57"/>
        <v>3.6831664564734705</v>
      </c>
      <c r="J226" s="9">
        <f t="shared" si="58"/>
        <v>2.1995332393646101</v>
      </c>
      <c r="K226" s="11">
        <f t="shared" si="59"/>
        <v>0.28409090909090912</v>
      </c>
      <c r="L226" s="11">
        <f t="shared" si="60"/>
        <v>0.28169014084507044</v>
      </c>
      <c r="M226" s="11">
        <f t="shared" si="61"/>
        <v>0.46728971962616822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-0.27394336281067888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0.23222384434046928</v>
      </c>
      <c r="Q226" s="11">
        <f>2*'OddsRatio_working_3-way'!K226*'OddsRatio_working_3-way'!L226*'OddsRatio_working_3-way'!M226</f>
        <v>7.479028803235728E-2</v>
      </c>
      <c r="R226" s="11">
        <f t="shared" si="62"/>
        <v>0</v>
      </c>
      <c r="S226" s="11">
        <f t="shared" si="63"/>
        <v>-0.84770750405425299</v>
      </c>
      <c r="T226" s="11">
        <f t="shared" si="64"/>
        <v>-0.2730136889063618</v>
      </c>
      <c r="U226" s="11">
        <f>'OddsRatio_working_3-way'!S226-'OddsRatio_working_3-way'!R226^2/3</f>
        <v>-0.84770750405425299</v>
      </c>
      <c r="V226" s="11">
        <f>'OddsRatio_working_3-way'!S226*'OddsRatio_working_3-way'!R226/3-2*'OddsRatio_working_3-way'!R226^3/27-'OddsRatio_working_3-way'!T226</f>
        <v>0.2730136889063618</v>
      </c>
      <c r="W226" s="11">
        <f>'OddsRatio_working_3-way'!V226^2+4*'OddsRatio_working_3-way'!U226^3/27</f>
        <v>-1.5710844871270793E-2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0.15020595793903324</v>
      </c>
      <c r="Y226" s="11">
        <f>IF('OddsRatio_working_3-way'!W226&gt;=0,IF('OddsRatio_working_3-way'!V226+SQRT('OddsRatio_working_3-way'!W226)&gt;0,0,PI()),ACOS('OddsRatio_working_3-way'!V226/(2*'OddsRatio_working_3-way'!X226)))</f>
        <v>0.43040269975894829</v>
      </c>
      <c r="Z226" s="11">
        <f>'OddsRatio_working_3-way'!X226^(1/3)*COS('OddsRatio_working_3-way'!Y226/3)</f>
        <v>0.52611106989675882</v>
      </c>
      <c r="AA226" s="11">
        <f>'OddsRatio_working_3-way'!X226^(1/3)*COS(('OddsRatio_working_3-way'!Y226+2*PI())/3)</f>
        <v>-0.32887523270390812</v>
      </c>
      <c r="AB226" s="11">
        <f>'OddsRatio_working_3-way'!X226^(1/3)*COS(('OddsRatio_working_3-way'!Y226+4*PI())/3)</f>
        <v>-0.19723583719285057</v>
      </c>
      <c r="AC226" s="11">
        <f>'OddsRatio_working_3-way'!X226^(1/3)*SIN('OddsRatio_working_3-way'!Y226/3)</f>
        <v>7.6002040434268642E-2</v>
      </c>
      <c r="AD226" s="11">
        <f>'OddsRatio_working_3-way'!X226^(1/3)*SIN(('OddsRatio_working_3-way'!Y226+2*PI())/3)</f>
        <v>0.41762453152566925</v>
      </c>
      <c r="AE226" s="11">
        <f>'OddsRatio_working_3-way'!X226^(1/3)*SIN(('OddsRatio_working_3-way'!Y226+4*PI())/3)</f>
        <v>-0.49362657195993798</v>
      </c>
      <c r="AF226" s="11">
        <f>-'OddsRatio_working_3-way'!U226/(3*'OddsRatio_working_3-way'!X226^(1/3))*COS(('OddsRatio_working_3-way'!Y226)/3)</f>
        <v>0.52611106989675871</v>
      </c>
      <c r="AG226" s="11">
        <f>-'OddsRatio_working_3-way'!U226/(3*'OddsRatio_working_3-way'!X226^(1/3))*COS(('OddsRatio_working_3-way'!Y226+2*PI())/3)</f>
        <v>-0.32887523270390806</v>
      </c>
      <c r="AH226" s="11">
        <f>-'OddsRatio_working_3-way'!U226/(3*'OddsRatio_working_3-way'!X226^(1/3))*COS(('OddsRatio_working_3-way'!Y226+4*PI())/3)</f>
        <v>-0.19723583719285051</v>
      </c>
      <c r="AI226" s="11">
        <f>'OddsRatio_working_3-way'!U226/(3*'OddsRatio_working_3-way'!X226^(1/3))*SIN(('OddsRatio_working_3-way'!Y226)/3)</f>
        <v>-7.6002040434268628E-2</v>
      </c>
      <c r="AJ226" s="11">
        <f>'OddsRatio_working_3-way'!U226/(3*'OddsRatio_working_3-way'!X226^(1/3))*SIN(('OddsRatio_working_3-way'!Y226+2*PI())/3)</f>
        <v>-0.41762453152566914</v>
      </c>
      <c r="AK226" s="11">
        <f>'OddsRatio_working_3-way'!U226/(3*'OddsRatio_working_3-way'!X226^(1/3))*SIN(('OddsRatio_working_3-way'!Y226+4*PI())/3)</f>
        <v>0.49362657195993787</v>
      </c>
      <c r="AL226" s="11">
        <f>'OddsRatio_working_3-way'!Z226+'OddsRatio_working_3-way'!AF226</f>
        <v>1.0522221397935176</v>
      </c>
      <c r="AM226" s="11">
        <f>'OddsRatio_working_3-way'!AA226+'OddsRatio_working_3-way'!AG226</f>
        <v>-0.65775046540781612</v>
      </c>
      <c r="AN226" s="11">
        <f>'OddsRatio_working_3-way'!AB226+'OddsRatio_working_3-way'!AH226</f>
        <v>-0.39447167438570108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1.0522221397935176</v>
      </c>
      <c r="AS226" s="11">
        <f>IF(('OddsRatio_working_3-way'!X226=0),IF(Q226&gt;0,-Q226^(1/3),(-Q226)^(1/3)),'OddsRatio_working_3-way'!AM226-'OddsRatio_working_3-way'!R226/3)</f>
        <v>-0.65775046540781612</v>
      </c>
      <c r="AT226" s="11">
        <f>IF(('OddsRatio_working_3-way'!X226=0),IF(Q226&gt;0,-Q226^(1/3),(-Q226)^(1/3)),'OddsRatio_working_3-way'!AN226-'OddsRatio_working_3-way'!R226/3)</f>
        <v>-0.39447167438570108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1.27</v>
      </c>
      <c r="B227" s="4">
        <f>IF('True_Odds_Calculator_3-way'!B228="","",'True_Odds_Calculator_3-way'!B228)</f>
        <v>6.07</v>
      </c>
      <c r="C227" s="4">
        <f>IF('True_Odds_Calculator_3-way'!C228="","",'True_Odds_Calculator_3-way'!C228)</f>
        <v>12.19</v>
      </c>
      <c r="D227" s="9">
        <f t="shared" si="52"/>
        <v>0.77185983454462881</v>
      </c>
      <c r="E227" s="9">
        <f t="shared" si="53"/>
        <v>0.152667430055519</v>
      </c>
      <c r="F227" s="9">
        <f t="shared" si="54"/>
        <v>7.5472735399852164E-2</v>
      </c>
      <c r="G227" s="9">
        <f t="shared" si="55"/>
        <v>1.0947111612034253</v>
      </c>
      <c r="H227" s="9">
        <f t="shared" si="56"/>
        <v>1.2955720135249247</v>
      </c>
      <c r="I227" s="9">
        <f t="shared" si="57"/>
        <v>6.5501855873013666</v>
      </c>
      <c r="J227" s="9">
        <f t="shared" si="58"/>
        <v>13.24981789386633</v>
      </c>
      <c r="K227" s="11">
        <f t="shared" si="59"/>
        <v>0.78740157480314954</v>
      </c>
      <c r="L227" s="11">
        <f t="shared" si="60"/>
        <v>0.16474464579901152</v>
      </c>
      <c r="M227" s="11">
        <f t="shared" si="61"/>
        <v>8.2034454470877774E-2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-0.16300678894197806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0.17590441339278096</v>
      </c>
      <c r="Q227" s="11">
        <f>2*'OddsRatio_working_3-way'!K227*'OddsRatio_working_3-way'!L227*'OddsRatio_working_3-way'!M227</f>
        <v>2.1283050622236056E-2</v>
      </c>
      <c r="R227" s="11">
        <f t="shared" si="62"/>
        <v>0</v>
      </c>
      <c r="S227" s="11">
        <f t="shared" si="63"/>
        <v>-1.0791232348941846</v>
      </c>
      <c r="T227" s="11">
        <f t="shared" si="64"/>
        <v>-0.13056542466959284</v>
      </c>
      <c r="U227" s="11">
        <f>'OddsRatio_working_3-way'!S227-'OddsRatio_working_3-way'!R227^2/3</f>
        <v>-1.0791232348941846</v>
      </c>
      <c r="V227" s="11">
        <f>'OddsRatio_working_3-way'!S227*'OddsRatio_working_3-way'!R227/3-2*'OddsRatio_working_3-way'!R227^3/27-'OddsRatio_working_3-way'!T227</f>
        <v>0.13056542466959284</v>
      </c>
      <c r="W227" s="11">
        <f>'OddsRatio_working_3-way'!V227^2+4*'OddsRatio_working_3-way'!U227^3/27</f>
        <v>-0.16912252373432901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0.21573702385860902</v>
      </c>
      <c r="Y227" s="11">
        <f>IF('OddsRatio_working_3-way'!W227&gt;=0,IF('OddsRatio_working_3-way'!V227+SQRT('OddsRatio_working_3-way'!W227)&gt;0,0,PI()),ACOS('OddsRatio_working_3-way'!V227/(2*'OddsRatio_working_3-way'!X227)))</f>
        <v>1.2633736093462931</v>
      </c>
      <c r="Z227" s="11">
        <f>'OddsRatio_working_3-way'!X227^(1/3)*COS('OddsRatio_working_3-way'!Y227/3)</f>
        <v>0.54735558060171263</v>
      </c>
      <c r="AA227" s="11">
        <f>'OddsRatio_working_3-way'!X227^(1/3)*COS(('OddsRatio_working_3-way'!Y227+2*PI())/3)</f>
        <v>-0.48600350709387147</v>
      </c>
      <c r="AB227" s="11">
        <f>'OddsRatio_working_3-way'!X227^(1/3)*COS(('OddsRatio_working_3-way'!Y227+4*PI())/3)</f>
        <v>-6.1352073507841415E-2</v>
      </c>
      <c r="AC227" s="11">
        <f>'OddsRatio_working_3-way'!X227^(1/3)*SIN('OddsRatio_working_3-way'!Y227/3)</f>
        <v>0.24517261949265512</v>
      </c>
      <c r="AD227" s="11">
        <f>'OddsRatio_working_3-way'!X227^(1/3)*SIN(('OddsRatio_working_3-way'!Y227+2*PI())/3)</f>
        <v>0.35143752795793665</v>
      </c>
      <c r="AE227" s="11">
        <f>'OddsRatio_working_3-way'!X227^(1/3)*SIN(('OddsRatio_working_3-way'!Y227+4*PI())/3)</f>
        <v>-0.5966101474505916</v>
      </c>
      <c r="AF227" s="11">
        <f>-'OddsRatio_working_3-way'!U227/(3*'OddsRatio_working_3-way'!X227^(1/3))*COS(('OddsRatio_working_3-way'!Y227)/3)</f>
        <v>0.54735558060171263</v>
      </c>
      <c r="AG227" s="11">
        <f>-'OddsRatio_working_3-way'!U227/(3*'OddsRatio_working_3-way'!X227^(1/3))*COS(('OddsRatio_working_3-way'!Y227+2*PI())/3)</f>
        <v>-0.48600350709387147</v>
      </c>
      <c r="AH227" s="11">
        <f>-'OddsRatio_working_3-way'!U227/(3*'OddsRatio_working_3-way'!X227^(1/3))*COS(('OddsRatio_working_3-way'!Y227+4*PI())/3)</f>
        <v>-6.1352073507841415E-2</v>
      </c>
      <c r="AI227" s="11">
        <f>'OddsRatio_working_3-way'!U227/(3*'OddsRatio_working_3-way'!X227^(1/3))*SIN(('OddsRatio_working_3-way'!Y227)/3)</f>
        <v>-0.24517261949265512</v>
      </c>
      <c r="AJ227" s="11">
        <f>'OddsRatio_working_3-way'!U227/(3*'OddsRatio_working_3-way'!X227^(1/3))*SIN(('OddsRatio_working_3-way'!Y227+2*PI())/3)</f>
        <v>-0.35143752795793665</v>
      </c>
      <c r="AK227" s="11">
        <f>'OddsRatio_working_3-way'!U227/(3*'OddsRatio_working_3-way'!X227^(1/3))*SIN(('OddsRatio_working_3-way'!Y227+4*PI())/3)</f>
        <v>0.5966101474505916</v>
      </c>
      <c r="AL227" s="11">
        <f>'OddsRatio_working_3-way'!Z227+'OddsRatio_working_3-way'!AF227</f>
        <v>1.0947111612034253</v>
      </c>
      <c r="AM227" s="11">
        <f>'OddsRatio_working_3-way'!AA227+'OddsRatio_working_3-way'!AG227</f>
        <v>-0.97200701418774293</v>
      </c>
      <c r="AN227" s="11">
        <f>'OddsRatio_working_3-way'!AB227+'OddsRatio_working_3-way'!AH227</f>
        <v>-0.12270414701568283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1.0947111612034253</v>
      </c>
      <c r="AS227" s="11">
        <f>IF(('OddsRatio_working_3-way'!X227=0),IF(Q227&gt;0,-Q227^(1/3),(-Q227)^(1/3)),'OddsRatio_working_3-way'!AM227-'OddsRatio_working_3-way'!R227/3)</f>
        <v>-0.97200701418774293</v>
      </c>
      <c r="AT227" s="11">
        <f>IF(('OddsRatio_working_3-way'!X227=0),IF(Q227&gt;0,-Q227^(1/3),(-Q227)^(1/3)),'OddsRatio_working_3-way'!AN227-'OddsRatio_working_3-way'!R227/3)</f>
        <v>-0.12270414701568283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3.37</v>
      </c>
      <c r="B228" s="4">
        <f>IF('True_Odds_Calculator_3-way'!B229="","",'True_Odds_Calculator_3-way'!B229)</f>
        <v>2.59</v>
      </c>
      <c r="C228" s="4">
        <f>IF('True_Odds_Calculator_3-way'!C229="","",'True_Odds_Calculator_3-way'!C229)</f>
        <v>2.8</v>
      </c>
      <c r="D228" s="9">
        <f t="shared" si="52"/>
        <v>0.28441934933263008</v>
      </c>
      <c r="E228" s="9">
        <f t="shared" si="53"/>
        <v>0.37203683507082597</v>
      </c>
      <c r="F228" s="9">
        <f t="shared" si="54"/>
        <v>0.34354381559654396</v>
      </c>
      <c r="G228" s="9">
        <f t="shared" si="55"/>
        <v>1.0615760309667213</v>
      </c>
      <c r="H228" s="9">
        <f t="shared" si="56"/>
        <v>3.5159351933911296</v>
      </c>
      <c r="I228" s="9">
        <f t="shared" si="57"/>
        <v>2.6879058892370873</v>
      </c>
      <c r="J228" s="9">
        <f t="shared" si="58"/>
        <v>2.9108368557400977</v>
      </c>
      <c r="K228" s="11">
        <f t="shared" si="59"/>
        <v>0.29673590504451036</v>
      </c>
      <c r="L228" s="11">
        <f t="shared" si="60"/>
        <v>0.38610038610038611</v>
      </c>
      <c r="M228" s="11">
        <f t="shared" si="61"/>
        <v>0.35714285714285715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-0.27754300051883773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0.23568654344406781</v>
      </c>
      <c r="Q228" s="11">
        <f>2*'OddsRatio_working_3-way'!K228*'OddsRatio_working_3-way'!L228*'OddsRatio_working_3-way'!M228</f>
        <v>8.1835605362523545E-2</v>
      </c>
      <c r="R228" s="11">
        <f t="shared" si="62"/>
        <v>0</v>
      </c>
      <c r="S228" s="11">
        <f t="shared" si="63"/>
        <v>-0.84918928960008488</v>
      </c>
      <c r="T228" s="11">
        <f t="shared" si="64"/>
        <v>-0.29485739222225171</v>
      </c>
      <c r="U228" s="11">
        <f>'OddsRatio_working_3-way'!S228-'OddsRatio_working_3-way'!R228^2/3</f>
        <v>-0.84918928960008488</v>
      </c>
      <c r="V228" s="11">
        <f>'OddsRatio_working_3-way'!S228*'OddsRatio_working_3-way'!R228/3-2*'OddsRatio_working_3-way'!R228^3/27-'OddsRatio_working_3-way'!T228</f>
        <v>0.29485739222225171</v>
      </c>
      <c r="W228" s="11">
        <f>'OddsRatio_working_3-way'!V228^2+4*'OddsRatio_working_3-way'!U228^3/27</f>
        <v>-3.7805198320847028E-3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0.15059996811104534</v>
      </c>
      <c r="Y228" s="11">
        <f>IF('OddsRatio_working_3-way'!W228&gt;=0,IF('OddsRatio_working_3-way'!V228+SQRT('OddsRatio_working_3-way'!W228)&gt;0,0,PI()),ACOS('OddsRatio_working_3-way'!V228/(2*'OddsRatio_working_3-way'!X228)))</f>
        <v>0.20558165749953727</v>
      </c>
      <c r="Z228" s="11">
        <f>'OddsRatio_working_3-way'!X228^(1/3)*COS('OddsRatio_working_3-way'!Y228/3)</f>
        <v>0.53078801548336074</v>
      </c>
      <c r="AA228" s="11">
        <f>'OddsRatio_working_3-way'!X228^(1/3)*COS(('OddsRatio_working_3-way'!Y228+2*PI())/3)</f>
        <v>-0.29694372033067229</v>
      </c>
      <c r="AB228" s="11">
        <f>'OddsRatio_working_3-way'!X228^(1/3)*COS(('OddsRatio_working_3-way'!Y228+4*PI())/3)</f>
        <v>-0.23384429515268829</v>
      </c>
      <c r="AC228" s="11">
        <f>'OddsRatio_working_3-way'!X228^(1/3)*SIN('OddsRatio_working_3-way'!Y228/3)</f>
        <v>3.6430470112219733E-2</v>
      </c>
      <c r="AD228" s="11">
        <f>'OddsRatio_working_3-way'!X228^(1/3)*SIN(('OddsRatio_working_3-way'!Y228+2*PI())/3)</f>
        <v>0.44146067037680847</v>
      </c>
      <c r="AE228" s="11">
        <f>'OddsRatio_working_3-way'!X228^(1/3)*SIN(('OddsRatio_working_3-way'!Y228+4*PI())/3)</f>
        <v>-0.47789114048902814</v>
      </c>
      <c r="AF228" s="11">
        <f>-'OddsRatio_working_3-way'!U228/(3*'OddsRatio_working_3-way'!X228^(1/3))*COS(('OddsRatio_working_3-way'!Y228)/3)</f>
        <v>0.53078801548336063</v>
      </c>
      <c r="AG228" s="11">
        <f>-'OddsRatio_working_3-way'!U228/(3*'OddsRatio_working_3-way'!X228^(1/3))*COS(('OddsRatio_working_3-way'!Y228+2*PI())/3)</f>
        <v>-0.29694372033067223</v>
      </c>
      <c r="AH228" s="11">
        <f>-'OddsRatio_working_3-way'!U228/(3*'OddsRatio_working_3-way'!X228^(1/3))*COS(('OddsRatio_working_3-way'!Y228+4*PI())/3)</f>
        <v>-0.23384429515268826</v>
      </c>
      <c r="AI228" s="11">
        <f>'OddsRatio_working_3-way'!U228/(3*'OddsRatio_working_3-way'!X228^(1/3))*SIN(('OddsRatio_working_3-way'!Y228)/3)</f>
        <v>-3.6430470112219726E-2</v>
      </c>
      <c r="AJ228" s="11">
        <f>'OddsRatio_working_3-way'!U228/(3*'OddsRatio_working_3-way'!X228^(1/3))*SIN(('OddsRatio_working_3-way'!Y228+2*PI())/3)</f>
        <v>-0.44146067037680836</v>
      </c>
      <c r="AK228" s="11">
        <f>'OddsRatio_working_3-way'!U228/(3*'OddsRatio_working_3-way'!X228^(1/3))*SIN(('OddsRatio_working_3-way'!Y228+4*PI())/3)</f>
        <v>0.47789114048902803</v>
      </c>
      <c r="AL228" s="11">
        <f>'OddsRatio_working_3-way'!Z228+'OddsRatio_working_3-way'!AF228</f>
        <v>1.0615760309667213</v>
      </c>
      <c r="AM228" s="11">
        <f>'OddsRatio_working_3-way'!AA228+'OddsRatio_working_3-way'!AG228</f>
        <v>-0.59388744066134458</v>
      </c>
      <c r="AN228" s="11">
        <f>'OddsRatio_working_3-way'!AB228+'OddsRatio_working_3-way'!AH228</f>
        <v>-0.46768859030537657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1.0615760309667213</v>
      </c>
      <c r="AS228" s="11">
        <f>IF(('OddsRatio_working_3-way'!X228=0),IF(Q228&gt;0,-Q228^(1/3),(-Q228)^(1/3)),'OddsRatio_working_3-way'!AM228-'OddsRatio_working_3-way'!R228/3)</f>
        <v>-0.59388744066134458</v>
      </c>
      <c r="AT228" s="11">
        <f>IF(('OddsRatio_working_3-way'!X228=0),IF(Q228&gt;0,-Q228^(1/3),(-Q228)^(1/3)),'OddsRatio_working_3-way'!AN228-'OddsRatio_working_3-way'!R228/3)</f>
        <v>-0.46768859030537657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1.1599999999999999</v>
      </c>
      <c r="B229" s="4">
        <f>IF('True_Odds_Calculator_3-way'!B230="","",'True_Odds_Calculator_3-way'!B230)</f>
        <v>7.34</v>
      </c>
      <c r="C229" s="4">
        <f>IF('True_Odds_Calculator_3-way'!C230="","",'True_Odds_Calculator_3-way'!C230)</f>
        <v>23.64</v>
      </c>
      <c r="D229" s="9">
        <f t="shared" si="52"/>
        <v>0.84353573858957076</v>
      </c>
      <c r="E229" s="9">
        <f t="shared" si="53"/>
        <v>0.11976203177304864</v>
      </c>
      <c r="F229" s="9">
        <f t="shared" si="54"/>
        <v>3.6702229637380734E-2</v>
      </c>
      <c r="G229" s="9">
        <f t="shared" si="55"/>
        <v>1.159288918155714</v>
      </c>
      <c r="H229" s="9">
        <f t="shared" si="56"/>
        <v>1.1854862269049138</v>
      </c>
      <c r="I229" s="9">
        <f t="shared" si="57"/>
        <v>8.3498917411072249</v>
      </c>
      <c r="J229" s="9">
        <f t="shared" si="58"/>
        <v>27.246301107045369</v>
      </c>
      <c r="K229" s="11">
        <f t="shared" si="59"/>
        <v>0.86206896551724144</v>
      </c>
      <c r="L229" s="11">
        <f t="shared" si="60"/>
        <v>0.13623978201634879</v>
      </c>
      <c r="M229" s="11">
        <f t="shared" si="61"/>
        <v>4.2301184433164128E-2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-0.11409960519954399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0.14477315070731969</v>
      </c>
      <c r="Q229" s="11">
        <f>2*'OddsRatio_working_3-way'!K229*'OddsRatio_working_3-way'!L229*'OddsRatio_working_3-way'!M229</f>
        <v>9.9363864589787024E-3</v>
      </c>
      <c r="R229" s="11">
        <f t="shared" si="62"/>
        <v>0</v>
      </c>
      <c r="S229" s="11">
        <f t="shared" si="63"/>
        <v>-1.2688313027387959</v>
      </c>
      <c r="T229" s="11">
        <f t="shared" si="64"/>
        <v>-8.708519579538751E-2</v>
      </c>
      <c r="U229" s="11">
        <f>'OddsRatio_working_3-way'!S229-'OddsRatio_working_3-way'!R229^2/3</f>
        <v>-1.2688313027387959</v>
      </c>
      <c r="V229" s="11">
        <f>'OddsRatio_working_3-way'!S229*'OddsRatio_working_3-way'!R229/3-2*'OddsRatio_working_3-way'!R229^3/27-'OddsRatio_working_3-way'!T229</f>
        <v>8.708519579538751E-2</v>
      </c>
      <c r="W229" s="11">
        <f>'OddsRatio_working_3-way'!V229^2+4*'OddsRatio_working_3-way'!U229^3/27</f>
        <v>-0.29504331339431178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0.27505778698349587</v>
      </c>
      <c r="Y229" s="11">
        <f>IF('OddsRatio_working_3-way'!W229&gt;=0,IF('OddsRatio_working_3-way'!V229+SQRT('OddsRatio_working_3-way'!W229)&gt;0,0,PI()),ACOS('OddsRatio_working_3-way'!V229/(2*'OddsRatio_working_3-way'!X229)))</f>
        <v>1.4118241225699553</v>
      </c>
      <c r="Z229" s="11">
        <f>'OddsRatio_working_3-way'!X229^(1/3)*COS('OddsRatio_working_3-way'!Y229/3)</f>
        <v>0.579644459077857</v>
      </c>
      <c r="AA229" s="11">
        <f>'OddsRatio_working_3-way'!X229^(1/3)*COS(('OddsRatio_working_3-way'!Y229+2*PI())/3)</f>
        <v>-0.54519852342689457</v>
      </c>
      <c r="AB229" s="11">
        <f>'OddsRatio_working_3-way'!X229^(1/3)*COS(('OddsRatio_working_3-way'!Y229+4*PI())/3)</f>
        <v>-3.4445935650962635E-2</v>
      </c>
      <c r="AC229" s="11">
        <f>'OddsRatio_working_3-way'!X229^(1/3)*SIN('OddsRatio_working_3-way'!Y229/3)</f>
        <v>0.29488314404173249</v>
      </c>
      <c r="AD229" s="11">
        <f>'OddsRatio_working_3-way'!X229^(1/3)*SIN(('OddsRatio_working_3-way'!Y229+2*PI())/3)</f>
        <v>0.35454525470344755</v>
      </c>
      <c r="AE229" s="11">
        <f>'OddsRatio_working_3-way'!X229^(1/3)*SIN(('OddsRatio_working_3-way'!Y229+4*PI())/3)</f>
        <v>-0.64942839874517988</v>
      </c>
      <c r="AF229" s="11">
        <f>-'OddsRatio_working_3-way'!U229/(3*'OddsRatio_working_3-way'!X229^(1/3))*COS(('OddsRatio_working_3-way'!Y229)/3)</f>
        <v>0.579644459077857</v>
      </c>
      <c r="AG229" s="11">
        <f>-'OddsRatio_working_3-way'!U229/(3*'OddsRatio_working_3-way'!X229^(1/3))*COS(('OddsRatio_working_3-way'!Y229+2*PI())/3)</f>
        <v>-0.54519852342689457</v>
      </c>
      <c r="AH229" s="11">
        <f>-'OddsRatio_working_3-way'!U229/(3*'OddsRatio_working_3-way'!X229^(1/3))*COS(('OddsRatio_working_3-way'!Y229+4*PI())/3)</f>
        <v>-3.4445935650962635E-2</v>
      </c>
      <c r="AI229" s="11">
        <f>'OddsRatio_working_3-way'!U229/(3*'OddsRatio_working_3-way'!X229^(1/3))*SIN(('OddsRatio_working_3-way'!Y229)/3)</f>
        <v>-0.29488314404173249</v>
      </c>
      <c r="AJ229" s="11">
        <f>'OddsRatio_working_3-way'!U229/(3*'OddsRatio_working_3-way'!X229^(1/3))*SIN(('OddsRatio_working_3-way'!Y229+2*PI())/3)</f>
        <v>-0.35454525470344755</v>
      </c>
      <c r="AK229" s="11">
        <f>'OddsRatio_working_3-way'!U229/(3*'OddsRatio_working_3-way'!X229^(1/3))*SIN(('OddsRatio_working_3-way'!Y229+4*PI())/3)</f>
        <v>0.64942839874517988</v>
      </c>
      <c r="AL229" s="11">
        <f>'OddsRatio_working_3-way'!Z229+'OddsRatio_working_3-way'!AF229</f>
        <v>1.159288918155714</v>
      </c>
      <c r="AM229" s="11">
        <f>'OddsRatio_working_3-way'!AA229+'OddsRatio_working_3-way'!AG229</f>
        <v>-1.0903970468537891</v>
      </c>
      <c r="AN229" s="11">
        <f>'OddsRatio_working_3-way'!AB229+'OddsRatio_working_3-way'!AH229</f>
        <v>-6.889187130192527E-2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1.159288918155714</v>
      </c>
      <c r="AS229" s="11">
        <f>IF(('OddsRatio_working_3-way'!X229=0),IF(Q229&gt;0,-Q229^(1/3),(-Q229)^(1/3)),'OddsRatio_working_3-way'!AM229-'OddsRatio_working_3-way'!R229/3)</f>
        <v>-1.0903970468537891</v>
      </c>
      <c r="AT229" s="11">
        <f>IF(('OddsRatio_working_3-way'!X229=0),IF(Q229&gt;0,-Q229^(1/3),(-Q229)^(1/3)),'OddsRatio_working_3-way'!AN229-'OddsRatio_working_3-way'!R229/3)</f>
        <v>-6.889187130192527E-2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1.64</v>
      </c>
      <c r="B230" s="4">
        <f>IF('True_Odds_Calculator_3-way'!B231="","",'True_Odds_Calculator_3-way'!B231)</f>
        <v>3.98</v>
      </c>
      <c r="C230" s="4">
        <f>IF('True_Odds_Calculator_3-way'!C231="","",'True_Odds_Calculator_3-way'!C231)</f>
        <v>5.59</v>
      </c>
      <c r="D230" s="9">
        <f t="shared" si="52"/>
        <v>0.59291986878690173</v>
      </c>
      <c r="E230" s="9">
        <f t="shared" si="53"/>
        <v>0.23827480740783935</v>
      </c>
      <c r="F230" s="9">
        <f t="shared" si="54"/>
        <v>0.16880532380525887</v>
      </c>
      <c r="G230" s="9">
        <f t="shared" si="55"/>
        <v>1.0727633505043999</v>
      </c>
      <c r="H230" s="9">
        <f t="shared" si="56"/>
        <v>1.6865685443228162</v>
      </c>
      <c r="I230" s="9">
        <f t="shared" si="57"/>
        <v>4.1968347845031122</v>
      </c>
      <c r="J230" s="9">
        <f t="shared" si="58"/>
        <v>5.9239837788151952</v>
      </c>
      <c r="K230" s="11">
        <f t="shared" si="59"/>
        <v>0.6097560975609756</v>
      </c>
      <c r="L230" s="11">
        <f t="shared" si="60"/>
        <v>0.25125628140703515</v>
      </c>
      <c r="M230" s="11">
        <f t="shared" si="61"/>
        <v>0.17889087656529518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-0.23992206768823832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0.22501135197344546</v>
      </c>
      <c r="Q230" s="11">
        <f>2*'OddsRatio_working_3-way'!K230*'OddsRatio_working_3-way'!L230*'OddsRatio_working_3-way'!M230</f>
        <v>5.4813971248098774E-2</v>
      </c>
      <c r="R230" s="11">
        <f t="shared" si="62"/>
        <v>0</v>
      </c>
      <c r="S230" s="11">
        <f t="shared" si="63"/>
        <v>-0.93785183723004473</v>
      </c>
      <c r="T230" s="11">
        <f t="shared" si="64"/>
        <v>-0.2284657337953824</v>
      </c>
      <c r="U230" s="11">
        <f>'OddsRatio_working_3-way'!S230-'OddsRatio_working_3-way'!R230^2/3</f>
        <v>-0.93785183723004473</v>
      </c>
      <c r="V230" s="11">
        <f>'OddsRatio_working_3-way'!S230*'OddsRatio_working_3-way'!R230/3-2*'OddsRatio_working_3-way'!R230^3/27-'OddsRatio_working_3-way'!T230</f>
        <v>0.2284657337953824</v>
      </c>
      <c r="W230" s="11">
        <f>'OddsRatio_working_3-way'!V230^2+4*'OddsRatio_working_3-way'!U230^3/27</f>
        <v>-7.0011208984707946E-2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0.17479116146373827</v>
      </c>
      <c r="Y230" s="11">
        <f>IF('OddsRatio_working_3-way'!W230&gt;=0,IF('OddsRatio_working_3-way'!V230+SQRT('OddsRatio_working_3-way'!W230)&gt;0,0,PI()),ACOS('OddsRatio_working_3-way'!V230/(2*'OddsRatio_working_3-way'!X230)))</f>
        <v>0.85854538208080577</v>
      </c>
      <c r="Z230" s="11">
        <f>'OddsRatio_working_3-way'!X230^(1/3)*COS('OddsRatio_working_3-way'!Y230/3)</f>
        <v>0.53638167525220004</v>
      </c>
      <c r="AA230" s="11">
        <f>'OddsRatio_working_3-way'!X230^(1/3)*COS(('OddsRatio_working_3-way'!Y230+2*PI())/3)</f>
        <v>-0.4048802049804916</v>
      </c>
      <c r="AB230" s="11">
        <f>'OddsRatio_working_3-way'!X230^(1/3)*COS(('OddsRatio_working_3-way'!Y230+4*PI())/3)</f>
        <v>-0.1315014702717083</v>
      </c>
      <c r="AC230" s="11">
        <f>'OddsRatio_working_3-way'!X230^(1/3)*SIN('OddsRatio_working_3-way'!Y230/3)</f>
        <v>0.15783528607483535</v>
      </c>
      <c r="AD230" s="11">
        <f>'OddsRatio_working_3-way'!X230^(1/3)*SIN(('OddsRatio_working_3-way'!Y230+2*PI())/3)</f>
        <v>0.38560251385544259</v>
      </c>
      <c r="AE230" s="11">
        <f>'OddsRatio_working_3-way'!X230^(1/3)*SIN(('OddsRatio_working_3-way'!Y230+4*PI())/3)</f>
        <v>-0.54343779993027785</v>
      </c>
      <c r="AF230" s="11">
        <f>-'OddsRatio_working_3-way'!U230/(3*'OddsRatio_working_3-way'!X230^(1/3))*COS(('OddsRatio_working_3-way'!Y230)/3)</f>
        <v>0.53638167525219993</v>
      </c>
      <c r="AG230" s="11">
        <f>-'OddsRatio_working_3-way'!U230/(3*'OddsRatio_working_3-way'!X230^(1/3))*COS(('OddsRatio_working_3-way'!Y230+2*PI())/3)</f>
        <v>-0.40488020498049154</v>
      </c>
      <c r="AH230" s="11">
        <f>-'OddsRatio_working_3-way'!U230/(3*'OddsRatio_working_3-way'!X230^(1/3))*COS(('OddsRatio_working_3-way'!Y230+4*PI())/3)</f>
        <v>-0.13150147027170828</v>
      </c>
      <c r="AI230" s="11">
        <f>'OddsRatio_working_3-way'!U230/(3*'OddsRatio_working_3-way'!X230^(1/3))*SIN(('OddsRatio_working_3-way'!Y230)/3)</f>
        <v>-0.15783528607483532</v>
      </c>
      <c r="AJ230" s="11">
        <f>'OddsRatio_working_3-way'!U230/(3*'OddsRatio_working_3-way'!X230^(1/3))*SIN(('OddsRatio_working_3-way'!Y230+2*PI())/3)</f>
        <v>-0.38560251385544247</v>
      </c>
      <c r="AK230" s="11">
        <f>'OddsRatio_working_3-way'!U230/(3*'OddsRatio_working_3-way'!X230^(1/3))*SIN(('OddsRatio_working_3-way'!Y230+4*PI())/3)</f>
        <v>0.54343779993027774</v>
      </c>
      <c r="AL230" s="11">
        <f>'OddsRatio_working_3-way'!Z230+'OddsRatio_working_3-way'!AF230</f>
        <v>1.0727633505043999</v>
      </c>
      <c r="AM230" s="11">
        <f>'OddsRatio_working_3-way'!AA230+'OddsRatio_working_3-way'!AG230</f>
        <v>-0.8097604099609832</v>
      </c>
      <c r="AN230" s="11">
        <f>'OddsRatio_working_3-way'!AB230+'OddsRatio_working_3-way'!AH230</f>
        <v>-0.26300294054341655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1.0727633505043999</v>
      </c>
      <c r="AS230" s="11">
        <f>IF(('OddsRatio_working_3-way'!X230=0),IF(Q230&gt;0,-Q230^(1/3),(-Q230)^(1/3)),'OddsRatio_working_3-way'!AM230-'OddsRatio_working_3-way'!R230/3)</f>
        <v>-0.8097604099609832</v>
      </c>
      <c r="AT230" s="11">
        <f>IF(('OddsRatio_working_3-way'!X230=0),IF(Q230&gt;0,-Q230^(1/3),(-Q230)^(1/3)),'OddsRatio_working_3-way'!AN230-'OddsRatio_working_3-way'!R230/3)</f>
        <v>-0.26300294054341655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2.78</v>
      </c>
      <c r="B231" s="4">
        <f>IF('True_Odds_Calculator_3-way'!B232="","",'True_Odds_Calculator_3-way'!B232)</f>
        <v>3.68</v>
      </c>
      <c r="C231" s="4">
        <f>IF('True_Odds_Calculator_3-way'!C232="","",'True_Odds_Calculator_3-way'!C232)</f>
        <v>2.4500000000000002</v>
      </c>
      <c r="D231" s="9">
        <f t="shared" si="52"/>
        <v>0.3460831514169066</v>
      </c>
      <c r="E231" s="9">
        <f t="shared" si="53"/>
        <v>0.26008928212243154</v>
      </c>
      <c r="F231" s="9">
        <f t="shared" si="54"/>
        <v>0.39382756646066186</v>
      </c>
      <c r="G231" s="9">
        <f t="shared" si="55"/>
        <v>1.0615050589832651</v>
      </c>
      <c r="H231" s="9">
        <f t="shared" si="56"/>
        <v>2.8894790049902115</v>
      </c>
      <c r="I231" s="9">
        <f t="shared" si="57"/>
        <v>3.84483355807515</v>
      </c>
      <c r="J231" s="9">
        <f t="shared" si="58"/>
        <v>2.539182335525735</v>
      </c>
      <c r="K231" s="11">
        <f t="shared" si="59"/>
        <v>0.35971223021582738</v>
      </c>
      <c r="L231" s="11">
        <f t="shared" si="60"/>
        <v>0.27173913043478259</v>
      </c>
      <c r="M231" s="11">
        <f t="shared" si="61"/>
        <v>0.4081632653061224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-0.27597141452765017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0.23579184567164369</v>
      </c>
      <c r="Q231" s="11">
        <f>2*'OddsRatio_working_3-way'!K231*'OddsRatio_working_3-way'!L231*'OddsRatio_working_3-way'!M231</f>
        <v>7.9794194812738972E-2</v>
      </c>
      <c r="R231" s="11">
        <f t="shared" si="62"/>
        <v>0</v>
      </c>
      <c r="S231" s="11">
        <f t="shared" si="63"/>
        <v>-0.85440677280008359</v>
      </c>
      <c r="T231" s="11">
        <f t="shared" si="64"/>
        <v>-0.28913934781728712</v>
      </c>
      <c r="U231" s="11">
        <f>'OddsRatio_working_3-way'!S231-'OddsRatio_working_3-way'!R231^2/3</f>
        <v>-0.85440677280008359</v>
      </c>
      <c r="V231" s="11">
        <f>'OddsRatio_working_3-way'!S231*'OddsRatio_working_3-way'!R231/3-2*'OddsRatio_working_3-way'!R231^3/27-'OddsRatio_working_3-way'!T231</f>
        <v>0.28913934781728712</v>
      </c>
      <c r="W231" s="11">
        <f>'OddsRatio_working_3-way'!V231^2+4*'OddsRatio_working_3-way'!U231^3/27</f>
        <v>-8.8023317246465616E-3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0.15199004423057838</v>
      </c>
      <c r="Y231" s="11">
        <f>IF('OddsRatio_working_3-way'!W231&gt;=0,IF('OddsRatio_working_3-way'!V231+SQRT('OddsRatio_working_3-way'!W231)&gt;0,0,PI()),ACOS('OddsRatio_working_3-way'!V231/(2*'OddsRatio_working_3-way'!X231)))</f>
        <v>0.31376402994596142</v>
      </c>
      <c r="Z231" s="11">
        <f>'OddsRatio_working_3-way'!X231^(1/3)*COS('OddsRatio_working_3-way'!Y231/3)</f>
        <v>0.53075252949163265</v>
      </c>
      <c r="AA231" s="11">
        <f>'OddsRatio_working_3-way'!X231^(1/3)*COS(('OddsRatio_working_3-way'!Y231+2*PI())/3)</f>
        <v>-0.31362569509163601</v>
      </c>
      <c r="AB231" s="11">
        <f>'OddsRatio_working_3-way'!X231^(1/3)*COS(('OddsRatio_working_3-way'!Y231+4*PI())/3)</f>
        <v>-0.21712683439999683</v>
      </c>
      <c r="AC231" s="11">
        <f>'OddsRatio_working_3-way'!X231^(1/3)*SIN('OddsRatio_working_3-way'!Y231/3)</f>
        <v>5.5713643196810152E-2</v>
      </c>
      <c r="AD231" s="11">
        <f>'OddsRatio_working_3-way'!X231^(1/3)*SIN(('OddsRatio_working_3-way'!Y231+2*PI())/3)</f>
        <v>0.4317883520641983</v>
      </c>
      <c r="AE231" s="11">
        <f>'OddsRatio_working_3-way'!X231^(1/3)*SIN(('OddsRatio_working_3-way'!Y231+4*PI())/3)</f>
        <v>-0.4875019952610084</v>
      </c>
      <c r="AF231" s="11">
        <f>-'OddsRatio_working_3-way'!U231/(3*'OddsRatio_working_3-way'!X231^(1/3))*COS(('OddsRatio_working_3-way'!Y231)/3)</f>
        <v>0.53075252949163243</v>
      </c>
      <c r="AG231" s="11">
        <f>-'OddsRatio_working_3-way'!U231/(3*'OddsRatio_working_3-way'!X231^(1/3))*COS(('OddsRatio_working_3-way'!Y231+2*PI())/3)</f>
        <v>-0.3136256950916359</v>
      </c>
      <c r="AH231" s="11">
        <f>-'OddsRatio_working_3-way'!U231/(3*'OddsRatio_working_3-way'!X231^(1/3))*COS(('OddsRatio_working_3-way'!Y231+4*PI())/3)</f>
        <v>-0.21712683439999672</v>
      </c>
      <c r="AI231" s="11">
        <f>'OddsRatio_working_3-way'!U231/(3*'OddsRatio_working_3-way'!X231^(1/3))*SIN(('OddsRatio_working_3-way'!Y231)/3)</f>
        <v>-5.5713643196810131E-2</v>
      </c>
      <c r="AJ231" s="11">
        <f>'OddsRatio_working_3-way'!U231/(3*'OddsRatio_working_3-way'!X231^(1/3))*SIN(('OddsRatio_working_3-way'!Y231+2*PI())/3)</f>
        <v>-0.43178835206419813</v>
      </c>
      <c r="AK231" s="11">
        <f>'OddsRatio_working_3-way'!U231/(3*'OddsRatio_working_3-way'!X231^(1/3))*SIN(('OddsRatio_working_3-way'!Y231+4*PI())/3)</f>
        <v>0.48750199526100824</v>
      </c>
      <c r="AL231" s="11">
        <f>'OddsRatio_working_3-way'!Z231+'OddsRatio_working_3-way'!AF231</f>
        <v>1.0615050589832651</v>
      </c>
      <c r="AM231" s="11">
        <f>'OddsRatio_working_3-way'!AA231+'OddsRatio_working_3-way'!AG231</f>
        <v>-0.62725139018327192</v>
      </c>
      <c r="AN231" s="11">
        <f>'OddsRatio_working_3-way'!AB231+'OddsRatio_working_3-way'!AH231</f>
        <v>-0.43425366879999355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1.0615050589832651</v>
      </c>
      <c r="AS231" s="11">
        <f>IF(('OddsRatio_working_3-way'!X231=0),IF(Q231&gt;0,-Q231^(1/3),(-Q231)^(1/3)),'OddsRatio_working_3-way'!AM231-'OddsRatio_working_3-way'!R231/3)</f>
        <v>-0.62725139018327192</v>
      </c>
      <c r="AT231" s="11">
        <f>IF(('OddsRatio_working_3-way'!X231=0),IF(Q231&gt;0,-Q231^(1/3),(-Q231)^(1/3)),'OddsRatio_working_3-way'!AN231-'OddsRatio_working_3-way'!R231/3)</f>
        <v>-0.43425366879999355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7.77</v>
      </c>
      <c r="B232" s="4">
        <f>IF('True_Odds_Calculator_3-way'!B233="","",'True_Odds_Calculator_3-way'!B233)</f>
        <v>5.48</v>
      </c>
      <c r="C232" s="4">
        <f>IF('True_Odds_Calculator_3-way'!C233="","",'True_Odds_Calculator_3-way'!C233)</f>
        <v>1.38</v>
      </c>
      <c r="D232" s="9">
        <f t="shared" si="52"/>
        <v>0.12017112024906168</v>
      </c>
      <c r="E232" s="9">
        <f t="shared" si="53"/>
        <v>0.17108846648457685</v>
      </c>
      <c r="F232" s="9">
        <f t="shared" si="54"/>
        <v>0.70874041326636161</v>
      </c>
      <c r="G232" s="9">
        <f t="shared" si="55"/>
        <v>1.0814574452373031</v>
      </c>
      <c r="H232" s="9">
        <f t="shared" si="56"/>
        <v>8.3214669042565426</v>
      </c>
      <c r="I232" s="9">
        <f t="shared" si="57"/>
        <v>5.8449293546631162</v>
      </c>
      <c r="J232" s="9">
        <f t="shared" si="58"/>
        <v>1.4109538291901749</v>
      </c>
      <c r="K232" s="11">
        <f t="shared" si="59"/>
        <v>0.1287001287001287</v>
      </c>
      <c r="L232" s="11">
        <f t="shared" si="60"/>
        <v>0.18248175182481752</v>
      </c>
      <c r="M232" s="11">
        <f t="shared" si="61"/>
        <v>0.7246376811594204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-0.19614155570994662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0.19792426964753213</v>
      </c>
      <c r="Q232" s="11">
        <f>2*'OddsRatio_working_3-way'!K232*'OddsRatio_working_3-way'!L232*'OddsRatio_working_3-way'!M232</f>
        <v>3.4036847746781104E-2</v>
      </c>
      <c r="R232" s="11">
        <f t="shared" si="62"/>
        <v>0</v>
      </c>
      <c r="S232" s="11">
        <f t="shared" si="63"/>
        <v>-1.009088915049811</v>
      </c>
      <c r="T232" s="11">
        <f t="shared" si="64"/>
        <v>-0.17353205761819623</v>
      </c>
      <c r="U232" s="11">
        <f>'OddsRatio_working_3-way'!S232-'OddsRatio_working_3-way'!R232^2/3</f>
        <v>-1.009088915049811</v>
      </c>
      <c r="V232" s="11">
        <f>'OddsRatio_working_3-way'!S232*'OddsRatio_working_3-way'!R232/3-2*'OddsRatio_working_3-way'!R232^3/27-'OddsRatio_working_3-way'!T232</f>
        <v>0.17353205761819623</v>
      </c>
      <c r="W232" s="11">
        <f>'OddsRatio_working_3-way'!V232^2+4*'OddsRatio_working_3-way'!U232^3/27</f>
        <v>-0.12211111699365429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0.1950797862509461</v>
      </c>
      <c r="Y232" s="11">
        <f>IF('OddsRatio_working_3-way'!W232&gt;=0,IF('OddsRatio_working_3-way'!V232+SQRT('OddsRatio_working_3-way'!W232)&gt;0,0,PI()),ACOS('OddsRatio_working_3-way'!V232/(2*'OddsRatio_working_3-way'!X232)))</f>
        <v>1.1098766354080927</v>
      </c>
      <c r="Z232" s="11">
        <f>'OddsRatio_working_3-way'!X232^(1/3)*COS('OddsRatio_working_3-way'!Y232/3)</f>
        <v>0.54072872261865157</v>
      </c>
      <c r="AA232" s="11">
        <f>'OddsRatio_working_3-way'!X232^(1/3)*COS(('OddsRatio_working_3-way'!Y232+2*PI())/3)</f>
        <v>-0.451972635250393</v>
      </c>
      <c r="AB232" s="11">
        <f>'OddsRatio_working_3-way'!X232^(1/3)*COS(('OddsRatio_working_3-way'!Y232+4*PI())/3)</f>
        <v>-8.8756087368258768E-2</v>
      </c>
      <c r="AC232" s="11">
        <f>'OddsRatio_working_3-way'!X232^(1/3)*SIN('OddsRatio_working_3-way'!Y232/3)</f>
        <v>0.20970317169387689</v>
      </c>
      <c r="AD232" s="11">
        <f>'OddsRatio_working_3-way'!X232^(1/3)*SIN(('OddsRatio_working_3-way'!Y232+2*PI())/3)</f>
        <v>0.36343322449672311</v>
      </c>
      <c r="AE232" s="11">
        <f>'OddsRatio_working_3-way'!X232^(1/3)*SIN(('OddsRatio_working_3-way'!Y232+4*PI())/3)</f>
        <v>-0.57313639619059997</v>
      </c>
      <c r="AF232" s="11">
        <f>-'OddsRatio_working_3-way'!U232/(3*'OddsRatio_working_3-way'!X232^(1/3))*COS(('OddsRatio_working_3-way'!Y232)/3)</f>
        <v>0.54072872261865157</v>
      </c>
      <c r="AG232" s="11">
        <f>-'OddsRatio_working_3-way'!U232/(3*'OddsRatio_working_3-way'!X232^(1/3))*COS(('OddsRatio_working_3-way'!Y232+2*PI())/3)</f>
        <v>-0.451972635250393</v>
      </c>
      <c r="AH232" s="11">
        <f>-'OddsRatio_working_3-way'!U232/(3*'OddsRatio_working_3-way'!X232^(1/3))*COS(('OddsRatio_working_3-way'!Y232+4*PI())/3)</f>
        <v>-8.8756087368258768E-2</v>
      </c>
      <c r="AI232" s="11">
        <f>'OddsRatio_working_3-way'!U232/(3*'OddsRatio_working_3-way'!X232^(1/3))*SIN(('OddsRatio_working_3-way'!Y232)/3)</f>
        <v>-0.20970317169387689</v>
      </c>
      <c r="AJ232" s="11">
        <f>'OddsRatio_working_3-way'!U232/(3*'OddsRatio_working_3-way'!X232^(1/3))*SIN(('OddsRatio_working_3-way'!Y232+2*PI())/3)</f>
        <v>-0.36343322449672311</v>
      </c>
      <c r="AK232" s="11">
        <f>'OddsRatio_working_3-way'!U232/(3*'OddsRatio_working_3-way'!X232^(1/3))*SIN(('OddsRatio_working_3-way'!Y232+4*PI())/3)</f>
        <v>0.57313639619059997</v>
      </c>
      <c r="AL232" s="11">
        <f>'OddsRatio_working_3-way'!Z232+'OddsRatio_working_3-way'!AF232</f>
        <v>1.0814574452373031</v>
      </c>
      <c r="AM232" s="11">
        <f>'OddsRatio_working_3-way'!AA232+'OddsRatio_working_3-way'!AG232</f>
        <v>-0.90394527050078599</v>
      </c>
      <c r="AN232" s="11">
        <f>'OddsRatio_working_3-way'!AB232+'OddsRatio_working_3-way'!AH232</f>
        <v>-0.17751217473651754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1.0814574452373031</v>
      </c>
      <c r="AS232" s="11">
        <f>IF(('OddsRatio_working_3-way'!X232=0),IF(Q232&gt;0,-Q232^(1/3),(-Q232)^(1/3)),'OddsRatio_working_3-way'!AM232-'OddsRatio_working_3-way'!R232/3)</f>
        <v>-0.90394527050078599</v>
      </c>
      <c r="AT232" s="11">
        <f>IF(('OddsRatio_working_3-way'!X232=0),IF(Q232&gt;0,-Q232^(1/3),(-Q232)^(1/3)),'OddsRatio_working_3-way'!AN232-'OddsRatio_working_3-way'!R232/3)</f>
        <v>-0.17751217473651754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2.0499999999999998</v>
      </c>
      <c r="B233" s="4">
        <f>IF('True_Odds_Calculator_3-way'!B234="","",'True_Odds_Calculator_3-way'!B234)</f>
        <v>3.79</v>
      </c>
      <c r="C233" s="4">
        <f>IF('True_Odds_Calculator_3-way'!C234="","",'True_Odds_Calculator_3-way'!C234)</f>
        <v>3.55</v>
      </c>
      <c r="D233" s="9">
        <f t="shared" si="52"/>
        <v>0.47482791622413156</v>
      </c>
      <c r="E233" s="9">
        <f t="shared" si="53"/>
        <v>0.25387995611611286</v>
      </c>
      <c r="F233" s="9">
        <f t="shared" si="54"/>
        <v>0.27129212765975586</v>
      </c>
      <c r="G233" s="9">
        <f t="shared" si="55"/>
        <v>1.0533582214114392</v>
      </c>
      <c r="H233" s="9">
        <f t="shared" si="56"/>
        <v>2.1060261324820106</v>
      </c>
      <c r="I233" s="9">
        <f t="shared" si="57"/>
        <v>3.9388694377379152</v>
      </c>
      <c r="J233" s="9">
        <f t="shared" si="58"/>
        <v>3.6860634645991701</v>
      </c>
      <c r="K233" s="11">
        <f t="shared" si="59"/>
        <v>0.48780487804878053</v>
      </c>
      <c r="L233" s="11">
        <f t="shared" si="60"/>
        <v>0.26385224274406333</v>
      </c>
      <c r="M233" s="11">
        <f t="shared" si="61"/>
        <v>0.28169014084507044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-0.27083965923088571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0.23167513997039707</v>
      </c>
      <c r="Q233" s="11">
        <f>2*'OddsRatio_working_3-way'!K233*'OddsRatio_working_3-way'!L233*'OddsRatio_working_3-way'!M233</f>
        <v>7.251178089840285E-2</v>
      </c>
      <c r="R233" s="11">
        <f t="shared" si="62"/>
        <v>0</v>
      </c>
      <c r="S233" s="11">
        <f t="shared" si="63"/>
        <v>-0.8553959218095839</v>
      </c>
      <c r="T233" s="11">
        <f t="shared" si="64"/>
        <v>-0.26772955299204509</v>
      </c>
      <c r="U233" s="11">
        <f>'OddsRatio_working_3-way'!S233-'OddsRatio_working_3-way'!R233^2/3</f>
        <v>-0.8553959218095839</v>
      </c>
      <c r="V233" s="11">
        <f>'OddsRatio_working_3-way'!S233*'OddsRatio_working_3-way'!R233/3-2*'OddsRatio_working_3-way'!R233^3/27-'OddsRatio_working_3-way'!T233</f>
        <v>0.26772955299204509</v>
      </c>
      <c r="W233" s="11">
        <f>'OddsRatio_working_3-way'!V233^2+4*'OddsRatio_working_3-way'!U233^3/27</f>
        <v>-2.1046081026358104E-2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0.15225405952853802</v>
      </c>
      <c r="Y233" s="11">
        <f>IF('OddsRatio_working_3-way'!W233&gt;=0,IF('OddsRatio_working_3-way'!V233+SQRT('OddsRatio_working_3-way'!W233)&gt;0,0,PI()),ACOS('OddsRatio_working_3-way'!V233/(2*'OddsRatio_working_3-way'!X233)))</f>
        <v>0.49657435270970929</v>
      </c>
      <c r="Z233" s="11">
        <f>'OddsRatio_working_3-way'!X233^(1/3)*COS('OddsRatio_working_3-way'!Y233/3)</f>
        <v>0.52667911070571971</v>
      </c>
      <c r="AA233" s="11">
        <f>'OddsRatio_working_3-way'!X233^(1/3)*COS(('OddsRatio_working_3-way'!Y233+2*PI())/3)</f>
        <v>-0.33953546214627073</v>
      </c>
      <c r="AB233" s="11">
        <f>'OddsRatio_working_3-way'!X233^(1/3)*COS(('OddsRatio_working_3-way'!Y233+4*PI())/3)</f>
        <v>-0.1871436485594489</v>
      </c>
      <c r="AC233" s="11">
        <f>'OddsRatio_working_3-way'!X233^(1/3)*SIN('OddsRatio_working_3-way'!Y233/3)</f>
        <v>8.7983454596646832E-2</v>
      </c>
      <c r="AD233" s="11">
        <f>'OddsRatio_working_3-way'!X233^(1/3)*SIN(('OddsRatio_working_3-way'!Y233+2*PI())/3)</f>
        <v>0.41212576221542657</v>
      </c>
      <c r="AE233" s="11">
        <f>'OddsRatio_working_3-way'!X233^(1/3)*SIN(('OddsRatio_working_3-way'!Y233+4*PI())/3)</f>
        <v>-0.50010921681207343</v>
      </c>
      <c r="AF233" s="11">
        <f>-'OddsRatio_working_3-way'!U233/(3*'OddsRatio_working_3-way'!X233^(1/3))*COS(('OddsRatio_working_3-way'!Y233)/3)</f>
        <v>0.5266791107057196</v>
      </c>
      <c r="AG233" s="11">
        <f>-'OddsRatio_working_3-way'!U233/(3*'OddsRatio_working_3-way'!X233^(1/3))*COS(('OddsRatio_working_3-way'!Y233+2*PI())/3)</f>
        <v>-0.33953546214627062</v>
      </c>
      <c r="AH233" s="11">
        <f>-'OddsRatio_working_3-way'!U233/(3*'OddsRatio_working_3-way'!X233^(1/3))*COS(('OddsRatio_working_3-way'!Y233+4*PI())/3)</f>
        <v>-0.18714364855944884</v>
      </c>
      <c r="AI233" s="11">
        <f>'OddsRatio_working_3-way'!U233/(3*'OddsRatio_working_3-way'!X233^(1/3))*SIN(('OddsRatio_working_3-way'!Y233)/3)</f>
        <v>-8.7983454596646818E-2</v>
      </c>
      <c r="AJ233" s="11">
        <f>'OddsRatio_working_3-way'!U233/(3*'OddsRatio_working_3-way'!X233^(1/3))*SIN(('OddsRatio_working_3-way'!Y233+2*PI())/3)</f>
        <v>-0.41212576221542652</v>
      </c>
      <c r="AK233" s="11">
        <f>'OddsRatio_working_3-way'!U233/(3*'OddsRatio_working_3-way'!X233^(1/3))*SIN(('OddsRatio_working_3-way'!Y233+4*PI())/3)</f>
        <v>0.50010921681207332</v>
      </c>
      <c r="AL233" s="11">
        <f>'OddsRatio_working_3-way'!Z233+'OddsRatio_working_3-way'!AF233</f>
        <v>1.0533582214114392</v>
      </c>
      <c r="AM233" s="11">
        <f>'OddsRatio_working_3-way'!AA233+'OddsRatio_working_3-way'!AG233</f>
        <v>-0.67907092429254134</v>
      </c>
      <c r="AN233" s="11">
        <f>'OddsRatio_working_3-way'!AB233+'OddsRatio_working_3-way'!AH233</f>
        <v>-0.37428729711889774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1.0533582214114392</v>
      </c>
      <c r="AS233" s="11">
        <f>IF(('OddsRatio_working_3-way'!X233=0),IF(Q233&gt;0,-Q233^(1/3),(-Q233)^(1/3)),'OddsRatio_working_3-way'!AM233-'OddsRatio_working_3-way'!R233/3)</f>
        <v>-0.67907092429254134</v>
      </c>
      <c r="AT233" s="11">
        <f>IF(('OddsRatio_working_3-way'!X233=0),IF(Q233&gt;0,-Q233^(1/3),(-Q233)^(1/3)),'OddsRatio_working_3-way'!AN233-'OddsRatio_working_3-way'!R233/3)</f>
        <v>-0.37428729711889774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1.18</v>
      </c>
      <c r="B234" s="4">
        <f>IF('True_Odds_Calculator_3-way'!B235="","",'True_Odds_Calculator_3-way'!B235)</f>
        <v>7.81</v>
      </c>
      <c r="C234" s="4">
        <f>IF('True_Odds_Calculator_3-way'!C235="","",'True_Odds_Calculator_3-way'!C235)</f>
        <v>16.62</v>
      </c>
      <c r="D234" s="9">
        <f t="shared" si="52"/>
        <v>0.83117001367640531</v>
      </c>
      <c r="E234" s="9">
        <f t="shared" si="53"/>
        <v>0.115143287351107</v>
      </c>
      <c r="F234" s="9">
        <f t="shared" si="54"/>
        <v>5.368669897248754E-2</v>
      </c>
      <c r="G234" s="9">
        <f t="shared" si="55"/>
        <v>1.1284627128398541</v>
      </c>
      <c r="H234" s="9">
        <f t="shared" si="56"/>
        <v>1.2031232883111738</v>
      </c>
      <c r="I234" s="9">
        <f t="shared" si="57"/>
        <v>8.6848310744394066</v>
      </c>
      <c r="J234" s="9">
        <f t="shared" si="58"/>
        <v>18.626587574558517</v>
      </c>
      <c r="K234" s="11">
        <f t="shared" si="59"/>
        <v>0.84745762711864414</v>
      </c>
      <c r="L234" s="11">
        <f t="shared" si="60"/>
        <v>0.12804097311139565</v>
      </c>
      <c r="M234" s="11">
        <f t="shared" si="61"/>
        <v>6.0168471720818288E-2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-0.12500764853454061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0.14761704307902748</v>
      </c>
      <c r="Q234" s="11">
        <f>2*'OddsRatio_working_3-way'!K234*'OddsRatio_working_3-way'!L234*'OddsRatio_working_3-way'!M234</f>
        <v>1.3057677406371294E-2</v>
      </c>
      <c r="R234" s="11">
        <f t="shared" si="62"/>
        <v>0</v>
      </c>
      <c r="S234" s="11">
        <f t="shared" si="63"/>
        <v>-1.1808640895940037</v>
      </c>
      <c r="T234" s="11">
        <f t="shared" si="64"/>
        <v>-0.1044550278278641</v>
      </c>
      <c r="U234" s="11">
        <f>'OddsRatio_working_3-way'!S234-'OddsRatio_working_3-way'!R234^2/3</f>
        <v>-1.1808640895940037</v>
      </c>
      <c r="V234" s="11">
        <f>'OddsRatio_working_3-way'!S234*'OddsRatio_working_3-way'!R234/3-2*'OddsRatio_working_3-way'!R234^3/27-'OddsRatio_working_3-way'!T234</f>
        <v>0.1044550278278641</v>
      </c>
      <c r="W234" s="11">
        <f>'OddsRatio_working_3-way'!V234^2+4*'OddsRatio_working_3-way'!U234^3/27</f>
        <v>-0.23303642402683883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0.24695509554641645</v>
      </c>
      <c r="Y234" s="11">
        <f>IF('OddsRatio_working_3-way'!W234&gt;=0,IF('OddsRatio_working_3-way'!V234+SQRT('OddsRatio_working_3-way'!W234)&gt;0,0,PI()),ACOS('OddsRatio_working_3-way'!V234/(2*'OddsRatio_working_3-way'!X234)))</f>
        <v>1.3577013569929266</v>
      </c>
      <c r="Z234" s="11">
        <f>'OddsRatio_working_3-way'!X234^(1/3)*COS('OddsRatio_working_3-way'!Y234/3)</f>
        <v>0.56423135641992717</v>
      </c>
      <c r="AA234" s="11">
        <f>'OddsRatio_working_3-way'!X234^(1/3)*COS(('OddsRatio_working_3-way'!Y234+2*PI())/3)</f>
        <v>-0.51970409274842078</v>
      </c>
      <c r="AB234" s="11">
        <f>'OddsRatio_working_3-way'!X234^(1/3)*COS(('OddsRatio_working_3-way'!Y234+4*PI())/3)</f>
        <v>-4.4527263671506674E-2</v>
      </c>
      <c r="AC234" s="11">
        <f>'OddsRatio_working_3-way'!X234^(1/3)*SIN('OddsRatio_working_3-way'!Y234/3)</f>
        <v>0.27434347018022937</v>
      </c>
      <c r="AD234" s="11">
        <f>'OddsRatio_working_3-way'!X234^(1/3)*SIN(('OddsRatio_working_3-way'!Y234+2*PI())/3)</f>
        <v>0.35146695318129439</v>
      </c>
      <c r="AE234" s="11">
        <f>'OddsRatio_working_3-way'!X234^(1/3)*SIN(('OddsRatio_working_3-way'!Y234+4*PI())/3)</f>
        <v>-0.62581042336152359</v>
      </c>
      <c r="AF234" s="11">
        <f>-'OddsRatio_working_3-way'!U234/(3*'OddsRatio_working_3-way'!X234^(1/3))*COS(('OddsRatio_working_3-way'!Y234)/3)</f>
        <v>0.56423135641992705</v>
      </c>
      <c r="AG234" s="11">
        <f>-'OddsRatio_working_3-way'!U234/(3*'OddsRatio_working_3-way'!X234^(1/3))*COS(('OddsRatio_working_3-way'!Y234+2*PI())/3)</f>
        <v>-0.51970409274842067</v>
      </c>
      <c r="AH234" s="11">
        <f>-'OddsRatio_working_3-way'!U234/(3*'OddsRatio_working_3-way'!X234^(1/3))*COS(('OddsRatio_working_3-way'!Y234+4*PI())/3)</f>
        <v>-4.4527263671506667E-2</v>
      </c>
      <c r="AI234" s="11">
        <f>'OddsRatio_working_3-way'!U234/(3*'OddsRatio_working_3-way'!X234^(1/3))*SIN(('OddsRatio_working_3-way'!Y234)/3)</f>
        <v>-0.27434347018022931</v>
      </c>
      <c r="AJ234" s="11">
        <f>'OddsRatio_working_3-way'!U234/(3*'OddsRatio_working_3-way'!X234^(1/3))*SIN(('OddsRatio_working_3-way'!Y234+2*PI())/3)</f>
        <v>-0.35146695318129434</v>
      </c>
      <c r="AK234" s="11">
        <f>'OddsRatio_working_3-way'!U234/(3*'OddsRatio_working_3-way'!X234^(1/3))*SIN(('OddsRatio_working_3-way'!Y234+4*PI())/3)</f>
        <v>0.62581042336152348</v>
      </c>
      <c r="AL234" s="11">
        <f>'OddsRatio_working_3-way'!Z234+'OddsRatio_working_3-way'!AF234</f>
        <v>1.1284627128398541</v>
      </c>
      <c r="AM234" s="11">
        <f>'OddsRatio_working_3-way'!AA234+'OddsRatio_working_3-way'!AG234</f>
        <v>-1.0394081854968413</v>
      </c>
      <c r="AN234" s="11">
        <f>'OddsRatio_working_3-way'!AB234+'OddsRatio_working_3-way'!AH234</f>
        <v>-8.9054527343013334E-2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1.1284627128398541</v>
      </c>
      <c r="AS234" s="11">
        <f>IF(('OddsRatio_working_3-way'!X234=0),IF(Q234&gt;0,-Q234^(1/3),(-Q234)^(1/3)),'OddsRatio_working_3-way'!AM234-'OddsRatio_working_3-way'!R234/3)</f>
        <v>-1.0394081854968413</v>
      </c>
      <c r="AT234" s="11">
        <f>IF(('OddsRatio_working_3-way'!X234=0),IF(Q234&gt;0,-Q234^(1/3),(-Q234)^(1/3)),'OddsRatio_working_3-way'!AN234-'OddsRatio_working_3-way'!R234/3)</f>
        <v>-8.9054527343013334E-2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5.01</v>
      </c>
      <c r="B235" s="4">
        <f>IF('True_Odds_Calculator_3-way'!B236="","",'True_Odds_Calculator_3-way'!B236)</f>
        <v>4.09</v>
      </c>
      <c r="C235" s="4">
        <f>IF('True_Odds_Calculator_3-way'!C236="","",'True_Odds_Calculator_3-way'!C236)</f>
        <v>1.69</v>
      </c>
      <c r="D235" s="9">
        <f t="shared" si="52"/>
        <v>0.18994253830983823</v>
      </c>
      <c r="E235" s="9">
        <f t="shared" si="53"/>
        <v>0.23330124725426266</v>
      </c>
      <c r="F235" s="9">
        <f t="shared" si="54"/>
        <v>0.57675621443589886</v>
      </c>
      <c r="G235" s="9">
        <f t="shared" si="55"/>
        <v>1.0635287064441046</v>
      </c>
      <c r="H235" s="9">
        <f t="shared" si="56"/>
        <v>5.2647501128408587</v>
      </c>
      <c r="I235" s="9">
        <f t="shared" si="57"/>
        <v>4.2863037029122824</v>
      </c>
      <c r="J235" s="9">
        <f t="shared" si="58"/>
        <v>1.7338348074464325</v>
      </c>
      <c r="K235" s="11">
        <f t="shared" si="59"/>
        <v>0.19960079840319361</v>
      </c>
      <c r="L235" s="11">
        <f t="shared" si="60"/>
        <v>0.24449877750611249</v>
      </c>
      <c r="M235" s="11">
        <f t="shared" si="61"/>
        <v>0.59171597633136097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-0.24689040056199263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0.22495192771529324</v>
      </c>
      <c r="Q235" s="11">
        <f>2*'OddsRatio_working_3-way'!K235*'OddsRatio_working_3-way'!L235*'OddsRatio_working_3-way'!M235</f>
        <v>5.7754025087366684E-2</v>
      </c>
      <c r="R235" s="11">
        <f t="shared" si="62"/>
        <v>0</v>
      </c>
      <c r="S235" s="11">
        <f t="shared" si="63"/>
        <v>-0.91114084307546506</v>
      </c>
      <c r="T235" s="11">
        <f t="shared" si="64"/>
        <v>-0.23392576202194224</v>
      </c>
      <c r="U235" s="11">
        <f>'OddsRatio_working_3-way'!S235-'OddsRatio_working_3-way'!R235^2/3</f>
        <v>-0.91114084307546506</v>
      </c>
      <c r="V235" s="11">
        <f>'OddsRatio_working_3-way'!S235*'OddsRatio_working_3-way'!R235/3-2*'OddsRatio_working_3-way'!R235^3/27-'OddsRatio_working_3-way'!T235</f>
        <v>0.23392576202194224</v>
      </c>
      <c r="W235" s="11">
        <f>'OddsRatio_working_3-way'!V235^2+4*'OddsRatio_working_3-way'!U235^3/27</f>
        <v>-5.7339293580200422E-2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0.16737723539787808</v>
      </c>
      <c r="Y235" s="11">
        <f>IF('OddsRatio_working_3-way'!W235&gt;=0,IF('OddsRatio_working_3-way'!V235+SQRT('OddsRatio_working_3-way'!W235)&gt;0,0,PI()),ACOS('OddsRatio_working_3-way'!V235/(2*'OddsRatio_working_3-way'!X235)))</f>
        <v>0.7970805508522838</v>
      </c>
      <c r="Z235" s="11">
        <f>'OddsRatio_working_3-way'!X235^(1/3)*COS('OddsRatio_working_3-way'!Y235/3)</f>
        <v>0.53176435322205229</v>
      </c>
      <c r="AA235" s="11">
        <f>'OddsRatio_working_3-way'!X235^(1/3)*COS(('OddsRatio_working_3-way'!Y235+2*PI())/3)</f>
        <v>-0.39120262686003981</v>
      </c>
      <c r="AB235" s="11">
        <f>'OddsRatio_working_3-way'!X235^(1/3)*COS(('OddsRatio_working_3-way'!Y235+4*PI())/3)</f>
        <v>-0.14056172636201236</v>
      </c>
      <c r="AC235" s="11">
        <f>'OddsRatio_working_3-way'!X235^(1/3)*SIN('OddsRatio_working_3-way'!Y235/3)</f>
        <v>0.14470759137246633</v>
      </c>
      <c r="AD235" s="11">
        <f>'OddsRatio_working_3-way'!X235^(1/3)*SIN(('OddsRatio_working_3-way'!Y235+2*PI())/3)</f>
        <v>0.38816764303106555</v>
      </c>
      <c r="AE235" s="11">
        <f>'OddsRatio_working_3-way'!X235^(1/3)*SIN(('OddsRatio_working_3-way'!Y235+4*PI())/3)</f>
        <v>-0.53287523440353191</v>
      </c>
      <c r="AF235" s="11">
        <f>-'OddsRatio_working_3-way'!U235/(3*'OddsRatio_working_3-way'!X235^(1/3))*COS(('OddsRatio_working_3-way'!Y235)/3)</f>
        <v>0.53176435322205229</v>
      </c>
      <c r="AG235" s="11">
        <f>-'OddsRatio_working_3-way'!U235/(3*'OddsRatio_working_3-way'!X235^(1/3))*COS(('OddsRatio_working_3-way'!Y235+2*PI())/3)</f>
        <v>-0.39120262686003981</v>
      </c>
      <c r="AH235" s="11">
        <f>-'OddsRatio_working_3-way'!U235/(3*'OddsRatio_working_3-way'!X235^(1/3))*COS(('OddsRatio_working_3-way'!Y235+4*PI())/3)</f>
        <v>-0.14056172636201236</v>
      </c>
      <c r="AI235" s="11">
        <f>'OddsRatio_working_3-way'!U235/(3*'OddsRatio_working_3-way'!X235^(1/3))*SIN(('OddsRatio_working_3-way'!Y235)/3)</f>
        <v>-0.14470759137246633</v>
      </c>
      <c r="AJ235" s="11">
        <f>'OddsRatio_working_3-way'!U235/(3*'OddsRatio_working_3-way'!X235^(1/3))*SIN(('OddsRatio_working_3-way'!Y235+2*PI())/3)</f>
        <v>-0.38816764303106555</v>
      </c>
      <c r="AK235" s="11">
        <f>'OddsRatio_working_3-way'!U235/(3*'OddsRatio_working_3-way'!X235^(1/3))*SIN(('OddsRatio_working_3-way'!Y235+4*PI())/3)</f>
        <v>0.53287523440353191</v>
      </c>
      <c r="AL235" s="11">
        <f>'OddsRatio_working_3-way'!Z235+'OddsRatio_working_3-way'!AF235</f>
        <v>1.0635287064441046</v>
      </c>
      <c r="AM235" s="11">
        <f>'OddsRatio_working_3-way'!AA235+'OddsRatio_working_3-way'!AG235</f>
        <v>-0.78240525372007963</v>
      </c>
      <c r="AN235" s="11">
        <f>'OddsRatio_working_3-way'!AB235+'OddsRatio_working_3-way'!AH235</f>
        <v>-0.28112345272402472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1.0635287064441046</v>
      </c>
      <c r="AS235" s="11">
        <f>IF(('OddsRatio_working_3-way'!X235=0),IF(Q235&gt;0,-Q235^(1/3),(-Q235)^(1/3)),'OddsRatio_working_3-way'!AM235-'OddsRatio_working_3-way'!R235/3)</f>
        <v>-0.78240525372007963</v>
      </c>
      <c r="AT235" s="11">
        <f>IF(('OddsRatio_working_3-way'!X235=0),IF(Q235&gt;0,-Q235^(1/3),(-Q235)^(1/3)),'OddsRatio_working_3-way'!AN235-'OddsRatio_working_3-way'!R235/3)</f>
        <v>-0.28112345272402472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2.39</v>
      </c>
      <c r="B236" s="4">
        <f>IF('True_Odds_Calculator_3-way'!B237="","",'True_Odds_Calculator_3-way'!B237)</f>
        <v>3.58</v>
      </c>
      <c r="C236" s="4">
        <f>IF('True_Odds_Calculator_3-way'!C237="","",'True_Odds_Calculator_3-way'!C237)</f>
        <v>2.97</v>
      </c>
      <c r="D236" s="9">
        <f t="shared" si="52"/>
        <v>0.40581884075190355</v>
      </c>
      <c r="E236" s="9">
        <f t="shared" si="53"/>
        <v>0.2689880108079995</v>
      </c>
      <c r="F236" s="9">
        <f t="shared" si="54"/>
        <v>0.32519314844009667</v>
      </c>
      <c r="G236" s="9">
        <f t="shared" si="55"/>
        <v>1.0533479892128734</v>
      </c>
      <c r="H236" s="9">
        <f t="shared" si="56"/>
        <v>2.4641537050058941</v>
      </c>
      <c r="I236" s="9">
        <f t="shared" si="57"/>
        <v>3.7176378121692135</v>
      </c>
      <c r="J236" s="9">
        <f t="shared" si="58"/>
        <v>3.0750955387493608</v>
      </c>
      <c r="K236" s="11">
        <f t="shared" si="59"/>
        <v>0.41841004184100417</v>
      </c>
      <c r="L236" s="11">
        <f t="shared" si="60"/>
        <v>0.27932960893854747</v>
      </c>
      <c r="M236" s="11">
        <f t="shared" si="61"/>
        <v>0.33670033670033667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-0.27801188056909043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0.23374862672681795</v>
      </c>
      <c r="Q236" s="11">
        <f>2*'OddsRatio_working_3-way'!K236*'OddsRatio_working_3-way'!L236*'OddsRatio_working_3-way'!M236</f>
        <v>7.8703241322160916E-2</v>
      </c>
      <c r="R236" s="11">
        <f t="shared" si="62"/>
        <v>0</v>
      </c>
      <c r="S236" s="11">
        <f t="shared" si="63"/>
        <v>-0.84078646656514977</v>
      </c>
      <c r="T236" s="11">
        <f t="shared" si="64"/>
        <v>-0.28309308638557229</v>
      </c>
      <c r="U236" s="11">
        <f>'OddsRatio_working_3-way'!S236-'OddsRatio_working_3-way'!R236^2/3</f>
        <v>-0.84078646656514977</v>
      </c>
      <c r="V236" s="11">
        <f>'OddsRatio_working_3-way'!S236*'OddsRatio_working_3-way'!R236/3-2*'OddsRatio_working_3-way'!R236^3/27-'OddsRatio_working_3-way'!T236</f>
        <v>0.28309308638557229</v>
      </c>
      <c r="W236" s="11">
        <f>'OddsRatio_working_3-way'!V236^2+4*'OddsRatio_working_3-way'!U236^3/27</f>
        <v>-7.9131713453279989E-3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0.14837020161123754</v>
      </c>
      <c r="Y236" s="11">
        <f>IF('OddsRatio_working_3-way'!W236&gt;=0,IF('OddsRatio_working_3-way'!V236+SQRT('OddsRatio_working_3-way'!W236)&gt;0,0,PI()),ACOS('OddsRatio_working_3-way'!V236/(2*'OddsRatio_working_3-way'!X236)))</f>
        <v>0.30445910725976733</v>
      </c>
      <c r="Z236" s="11">
        <f>'OddsRatio_working_3-way'!X236^(1/3)*COS('OddsRatio_working_3-way'!Y236/3)</f>
        <v>0.52667399460643671</v>
      </c>
      <c r="AA236" s="11">
        <f>'OddsRatio_working_3-way'!X236^(1/3)*COS(('OddsRatio_working_3-way'!Y236+2*PI())/3)</f>
        <v>-0.30978583146794036</v>
      </c>
      <c r="AB236" s="11">
        <f>'OddsRatio_working_3-way'!X236^(1/3)*COS(('OddsRatio_working_3-way'!Y236+4*PI())/3)</f>
        <v>-0.21688816313849638</v>
      </c>
      <c r="AC236" s="11">
        <f>'OddsRatio_working_3-way'!X236^(1/3)*SIN('OddsRatio_working_3-way'!Y236/3)</f>
        <v>5.363449381709319E-2</v>
      </c>
      <c r="AD236" s="11">
        <f>'OddsRatio_working_3-way'!X236^(1/3)*SIN(('OddsRatio_working_3-way'!Y236+2*PI())/3)</f>
        <v>0.429295811933256</v>
      </c>
      <c r="AE236" s="11">
        <f>'OddsRatio_working_3-way'!X236^(1/3)*SIN(('OddsRatio_working_3-way'!Y236+4*PI())/3)</f>
        <v>-0.48293030575034912</v>
      </c>
      <c r="AF236" s="11">
        <f>-'OddsRatio_working_3-way'!U236/(3*'OddsRatio_working_3-way'!X236^(1/3))*COS(('OddsRatio_working_3-way'!Y236)/3)</f>
        <v>0.5266739946064366</v>
      </c>
      <c r="AG236" s="11">
        <f>-'OddsRatio_working_3-way'!U236/(3*'OddsRatio_working_3-way'!X236^(1/3))*COS(('OddsRatio_working_3-way'!Y236+2*PI())/3)</f>
        <v>-0.30978583146794031</v>
      </c>
      <c r="AH236" s="11">
        <f>-'OddsRatio_working_3-way'!U236/(3*'OddsRatio_working_3-way'!X236^(1/3))*COS(('OddsRatio_working_3-way'!Y236+4*PI())/3)</f>
        <v>-0.21688816313849632</v>
      </c>
      <c r="AI236" s="11">
        <f>'OddsRatio_working_3-way'!U236/(3*'OddsRatio_working_3-way'!X236^(1/3))*SIN(('OddsRatio_working_3-way'!Y236)/3)</f>
        <v>-5.3634493817093176E-2</v>
      </c>
      <c r="AJ236" s="11">
        <f>'OddsRatio_working_3-way'!U236/(3*'OddsRatio_working_3-way'!X236^(1/3))*SIN(('OddsRatio_working_3-way'!Y236+2*PI())/3)</f>
        <v>-0.42929581193325589</v>
      </c>
      <c r="AK236" s="11">
        <f>'OddsRatio_working_3-way'!U236/(3*'OddsRatio_working_3-way'!X236^(1/3))*SIN(('OddsRatio_working_3-way'!Y236+4*PI())/3)</f>
        <v>0.48293030575034901</v>
      </c>
      <c r="AL236" s="11">
        <f>'OddsRatio_working_3-way'!Z236+'OddsRatio_working_3-way'!AF236</f>
        <v>1.0533479892128734</v>
      </c>
      <c r="AM236" s="11">
        <f>'OddsRatio_working_3-way'!AA236+'OddsRatio_working_3-way'!AG236</f>
        <v>-0.61957166293588073</v>
      </c>
      <c r="AN236" s="11">
        <f>'OddsRatio_working_3-way'!AB236+'OddsRatio_working_3-way'!AH236</f>
        <v>-0.4337763262769927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1.0533479892128734</v>
      </c>
      <c r="AS236" s="11">
        <f>IF(('OddsRatio_working_3-way'!X236=0),IF(Q236&gt;0,-Q236^(1/3),(-Q236)^(1/3)),'OddsRatio_working_3-way'!AM236-'OddsRatio_working_3-way'!R236/3)</f>
        <v>-0.61957166293588073</v>
      </c>
      <c r="AT236" s="11">
        <f>IF(('OddsRatio_working_3-way'!X236=0),IF(Q236&gt;0,-Q236^(1/3),(-Q236)^(1/3)),'OddsRatio_working_3-way'!AN236-'OddsRatio_working_3-way'!R236/3)</f>
        <v>-0.4337763262769927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2.34</v>
      </c>
      <c r="B237" s="4">
        <f>IF('True_Odds_Calculator_3-way'!B238="","",'True_Odds_Calculator_3-way'!B238)</f>
        <v>3.62</v>
      </c>
      <c r="C237" s="4">
        <f>IF('True_Odds_Calculator_3-way'!C238="","",'True_Odds_Calculator_3-way'!C238)</f>
        <v>3.04</v>
      </c>
      <c r="D237" s="9">
        <f t="shared" si="52"/>
        <v>0.41533666390250201</v>
      </c>
      <c r="E237" s="9">
        <f t="shared" si="53"/>
        <v>0.26650036986746511</v>
      </c>
      <c r="F237" s="9">
        <f t="shared" si="54"/>
        <v>0.31816296623003287</v>
      </c>
      <c r="G237" s="9">
        <f t="shared" si="55"/>
        <v>1.0505114534344173</v>
      </c>
      <c r="H237" s="9">
        <f t="shared" si="56"/>
        <v>2.4076853476021189</v>
      </c>
      <c r="I237" s="9">
        <f t="shared" si="57"/>
        <v>3.7523400079981726</v>
      </c>
      <c r="J237" s="9">
        <f t="shared" si="58"/>
        <v>3.1430433650062111</v>
      </c>
      <c r="K237" s="11">
        <f t="shared" si="59"/>
        <v>0.42735042735042739</v>
      </c>
      <c r="L237" s="11">
        <f t="shared" si="60"/>
        <v>0.27624309392265195</v>
      </c>
      <c r="M237" s="11">
        <f t="shared" si="61"/>
        <v>0.32894736842105265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-0.27812385830705111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0.23299856100088726</v>
      </c>
      <c r="Q237" s="11">
        <f>2*'OddsRatio_working_3-way'!K237*'OddsRatio_working_3-way'!L237*'OddsRatio_working_3-way'!M237</f>
        <v>7.7666187000295761E-2</v>
      </c>
      <c r="R237" s="11">
        <f t="shared" si="62"/>
        <v>0</v>
      </c>
      <c r="S237" s="11">
        <f t="shared" si="63"/>
        <v>-0.83775107399687676</v>
      </c>
      <c r="T237" s="11">
        <f t="shared" si="64"/>
        <v>-0.27925035799895898</v>
      </c>
      <c r="U237" s="11">
        <f>'OddsRatio_working_3-way'!S237-'OddsRatio_working_3-way'!R237^2/3</f>
        <v>-0.83775107399687676</v>
      </c>
      <c r="V237" s="11">
        <f>'OddsRatio_working_3-way'!S237*'OddsRatio_working_3-way'!R237/3-2*'OddsRatio_working_3-way'!R237^3/27-'OddsRatio_working_3-way'!T237</f>
        <v>0.27925035799895898</v>
      </c>
      <c r="W237" s="11">
        <f>'OddsRatio_working_3-way'!V237^2+4*'OddsRatio_working_3-way'!U237^3/27</f>
        <v>-9.1238608739050153E-3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0.14756746195931181</v>
      </c>
      <c r="Y237" s="11">
        <f>IF('OddsRatio_working_3-way'!W237&gt;=0,IF('OddsRatio_working_3-way'!V237+SQRT('OddsRatio_working_3-way'!W237)&gt;0,0,PI()),ACOS('OddsRatio_working_3-way'!V237/(2*'OddsRatio_working_3-way'!X237)))</f>
        <v>0.3295791598393405</v>
      </c>
      <c r="Z237" s="11">
        <f>'OddsRatio_working_3-way'!X237^(1/3)*COS('OddsRatio_working_3-way'!Y237/3)</f>
        <v>0.52525572671720866</v>
      </c>
      <c r="AA237" s="11">
        <f>'OddsRatio_working_3-way'!X237^(1/3)*COS(('OddsRatio_working_3-way'!Y237+2*PI())/3)</f>
        <v>-0.31280340184402611</v>
      </c>
      <c r="AB237" s="11">
        <f>'OddsRatio_working_3-way'!X237^(1/3)*COS(('OddsRatio_working_3-way'!Y237+4*PI())/3)</f>
        <v>-0.21245232487318244</v>
      </c>
      <c r="AC237" s="11">
        <f>'OddsRatio_working_3-way'!X237^(1/3)*SIN('OddsRatio_working_3-way'!Y237/3)</f>
        <v>5.7937721302585385E-2</v>
      </c>
      <c r="AD237" s="11">
        <f>'OddsRatio_working_3-way'!X237^(1/3)*SIN(('OddsRatio_working_3-way'!Y237+2*PI())/3)</f>
        <v>0.42591594216906664</v>
      </c>
      <c r="AE237" s="11">
        <f>'OddsRatio_working_3-way'!X237^(1/3)*SIN(('OddsRatio_working_3-way'!Y237+4*PI())/3)</f>
        <v>-0.4838536634716521</v>
      </c>
      <c r="AF237" s="11">
        <f>-'OddsRatio_working_3-way'!U237/(3*'OddsRatio_working_3-way'!X237^(1/3))*COS(('OddsRatio_working_3-way'!Y237)/3)</f>
        <v>0.52525572671720855</v>
      </c>
      <c r="AG237" s="11">
        <f>-'OddsRatio_working_3-way'!U237/(3*'OddsRatio_working_3-way'!X237^(1/3))*COS(('OddsRatio_working_3-way'!Y237+2*PI())/3)</f>
        <v>-0.31280340184402605</v>
      </c>
      <c r="AH237" s="11">
        <f>-'OddsRatio_working_3-way'!U237/(3*'OddsRatio_working_3-way'!X237^(1/3))*COS(('OddsRatio_working_3-way'!Y237+4*PI())/3)</f>
        <v>-0.21245232487318239</v>
      </c>
      <c r="AI237" s="11">
        <f>'OddsRatio_working_3-way'!U237/(3*'OddsRatio_working_3-way'!X237^(1/3))*SIN(('OddsRatio_working_3-way'!Y237)/3)</f>
        <v>-5.7937721302585378E-2</v>
      </c>
      <c r="AJ237" s="11">
        <f>'OddsRatio_working_3-way'!U237/(3*'OddsRatio_working_3-way'!X237^(1/3))*SIN(('OddsRatio_working_3-way'!Y237+2*PI())/3)</f>
        <v>-0.42591594216906659</v>
      </c>
      <c r="AK237" s="11">
        <f>'OddsRatio_working_3-way'!U237/(3*'OddsRatio_working_3-way'!X237^(1/3))*SIN(('OddsRatio_working_3-way'!Y237+4*PI())/3)</f>
        <v>0.48385366347165198</v>
      </c>
      <c r="AL237" s="11">
        <f>'OddsRatio_working_3-way'!Z237+'OddsRatio_working_3-way'!AF237</f>
        <v>1.0505114534344173</v>
      </c>
      <c r="AM237" s="11">
        <f>'OddsRatio_working_3-way'!AA237+'OddsRatio_working_3-way'!AG237</f>
        <v>-0.62560680368805222</v>
      </c>
      <c r="AN237" s="11">
        <f>'OddsRatio_working_3-way'!AB237+'OddsRatio_working_3-way'!AH237</f>
        <v>-0.42490464974636483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1.0505114534344173</v>
      </c>
      <c r="AS237" s="11">
        <f>IF(('OddsRatio_working_3-way'!X237=0),IF(Q237&gt;0,-Q237^(1/3),(-Q237)^(1/3)),'OddsRatio_working_3-way'!AM237-'OddsRatio_working_3-way'!R237/3)</f>
        <v>-0.62560680368805222</v>
      </c>
      <c r="AT237" s="11">
        <f>IF(('OddsRatio_working_3-way'!X237=0),IF(Q237&gt;0,-Q237^(1/3),(-Q237)^(1/3)),'OddsRatio_working_3-way'!AN237-'OddsRatio_working_3-way'!R237/3)</f>
        <v>-0.42490464974636483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1.56</v>
      </c>
      <c r="B238" s="4">
        <f>IF('True_Odds_Calculator_3-way'!B239="","",'True_Odds_Calculator_3-way'!B239)</f>
        <v>4.42</v>
      </c>
      <c r="C238" s="4">
        <f>IF('True_Odds_Calculator_3-way'!C239="","",'True_Odds_Calculator_3-way'!C239)</f>
        <v>6.01</v>
      </c>
      <c r="D238" s="9">
        <f t="shared" si="52"/>
        <v>0.62655921534287762</v>
      </c>
      <c r="E238" s="9">
        <f t="shared" si="53"/>
        <v>0.21551867384846751</v>
      </c>
      <c r="F238" s="9">
        <f t="shared" si="54"/>
        <v>0.15792211080865509</v>
      </c>
      <c r="G238" s="9">
        <f t="shared" si="55"/>
        <v>1.0643184677535142</v>
      </c>
      <c r="H238" s="9">
        <f t="shared" si="56"/>
        <v>1.596018341941968</v>
      </c>
      <c r="I238" s="9">
        <f t="shared" si="57"/>
        <v>4.639969159717019</v>
      </c>
      <c r="J238" s="9">
        <f t="shared" si="58"/>
        <v>6.3322355234451058</v>
      </c>
      <c r="K238" s="11">
        <f t="shared" si="59"/>
        <v>0.64102564102564097</v>
      </c>
      <c r="L238" s="11">
        <f t="shared" si="60"/>
        <v>0.22624434389140272</v>
      </c>
      <c r="M238" s="11">
        <f t="shared" si="61"/>
        <v>0.1663893510815308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-0.23154239395647014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0.21693935871663791</v>
      </c>
      <c r="Q238" s="11">
        <f>2*'OddsRatio_working_3-way'!K238*'OddsRatio_working_3-way'!L238*'OddsRatio_working_3-way'!M238</f>
        <v>4.8262371238406661E-2</v>
      </c>
      <c r="R238" s="11">
        <f t="shared" si="62"/>
        <v>0</v>
      </c>
      <c r="S238" s="11">
        <f t="shared" si="63"/>
        <v>-0.93693148373261792</v>
      </c>
      <c r="T238" s="11">
        <f t="shared" si="64"/>
        <v>-0.20843859482371926</v>
      </c>
      <c r="U238" s="11">
        <f>'OddsRatio_working_3-way'!S238-'OddsRatio_working_3-way'!R238^2/3</f>
        <v>-0.93693148373261792</v>
      </c>
      <c r="V238" s="11">
        <f>'OddsRatio_working_3-way'!S238*'OddsRatio_working_3-way'!R238/3-2*'OddsRatio_working_3-way'!R238^3/27-'OddsRatio_working_3-way'!T238</f>
        <v>0.20843859482371926</v>
      </c>
      <c r="W238" s="11">
        <f>'OddsRatio_working_3-way'!V238^2+4*'OddsRatio_working_3-way'!U238^3/27</f>
        <v>-7.8401722664889234E-2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0.17453392970779052</v>
      </c>
      <c r="Y238" s="11">
        <f>IF('OddsRatio_working_3-way'!W238&gt;=0,IF('OddsRatio_working_3-way'!V238+SQRT('OddsRatio_working_3-way'!W238)&gt;0,0,PI()),ACOS('OddsRatio_working_3-way'!V238/(2*'OddsRatio_working_3-way'!X238)))</f>
        <v>0.93087896966274808</v>
      </c>
      <c r="Z238" s="11">
        <f>'OddsRatio_working_3-way'!X238^(1/3)*COS('OddsRatio_working_3-way'!Y238/3)</f>
        <v>0.53215923387675723</v>
      </c>
      <c r="AA238" s="11">
        <f>'OddsRatio_working_3-way'!X238^(1/3)*COS(('OddsRatio_working_3-way'!Y238+2*PI())/3)</f>
        <v>-0.41385574248960427</v>
      </c>
      <c r="AB238" s="11">
        <f>'OddsRatio_working_3-way'!X238^(1/3)*COS(('OddsRatio_working_3-way'!Y238+4*PI())/3)</f>
        <v>-0.11830349138715307</v>
      </c>
      <c r="AC238" s="11">
        <f>'OddsRatio_working_3-way'!X238^(1/3)*SIN('OddsRatio_working_3-way'!Y238/3)</f>
        <v>0.17063717173360007</v>
      </c>
      <c r="AD238" s="11">
        <f>'OddsRatio_working_3-way'!X238^(1/3)*SIN(('OddsRatio_working_3-way'!Y238+2*PI())/3)</f>
        <v>0.37554482952893614</v>
      </c>
      <c r="AE238" s="11">
        <f>'OddsRatio_working_3-way'!X238^(1/3)*SIN(('OddsRatio_working_3-way'!Y238+4*PI())/3)</f>
        <v>-0.54618200126253624</v>
      </c>
      <c r="AF238" s="11">
        <f>-'OddsRatio_working_3-way'!U238/(3*'OddsRatio_working_3-way'!X238^(1/3))*COS(('OddsRatio_working_3-way'!Y238)/3)</f>
        <v>0.53215923387675712</v>
      </c>
      <c r="AG238" s="11">
        <f>-'OddsRatio_working_3-way'!U238/(3*'OddsRatio_working_3-way'!X238^(1/3))*COS(('OddsRatio_working_3-way'!Y238+2*PI())/3)</f>
        <v>-0.41385574248960422</v>
      </c>
      <c r="AH238" s="11">
        <f>-'OddsRatio_working_3-way'!U238/(3*'OddsRatio_working_3-way'!X238^(1/3))*COS(('OddsRatio_working_3-way'!Y238+4*PI())/3)</f>
        <v>-0.11830349138715306</v>
      </c>
      <c r="AI238" s="11">
        <f>'OddsRatio_working_3-way'!U238/(3*'OddsRatio_working_3-way'!X238^(1/3))*SIN(('OddsRatio_working_3-way'!Y238)/3)</f>
        <v>-0.17063717173360005</v>
      </c>
      <c r="AJ238" s="11">
        <f>'OddsRatio_working_3-way'!U238/(3*'OddsRatio_working_3-way'!X238^(1/3))*SIN(('OddsRatio_working_3-way'!Y238+2*PI())/3)</f>
        <v>-0.37554482952893603</v>
      </c>
      <c r="AK238" s="11">
        <f>'OddsRatio_working_3-way'!U238/(3*'OddsRatio_working_3-way'!X238^(1/3))*SIN(('OddsRatio_working_3-way'!Y238+4*PI())/3)</f>
        <v>0.54618200126253613</v>
      </c>
      <c r="AL238" s="11">
        <f>'OddsRatio_working_3-way'!Z238+'OddsRatio_working_3-way'!AF238</f>
        <v>1.0643184677535142</v>
      </c>
      <c r="AM238" s="11">
        <f>'OddsRatio_working_3-way'!AA238+'OddsRatio_working_3-way'!AG238</f>
        <v>-0.82771148497920843</v>
      </c>
      <c r="AN238" s="11">
        <f>'OddsRatio_working_3-way'!AB238+'OddsRatio_working_3-way'!AH238</f>
        <v>-0.23660698277430614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1.0643184677535142</v>
      </c>
      <c r="AS238" s="11">
        <f>IF(('OddsRatio_working_3-way'!X238=0),IF(Q238&gt;0,-Q238^(1/3),(-Q238)^(1/3)),'OddsRatio_working_3-way'!AM238-'OddsRatio_working_3-way'!R238/3)</f>
        <v>-0.82771148497920843</v>
      </c>
      <c r="AT238" s="11">
        <f>IF(('OddsRatio_working_3-way'!X238=0),IF(Q238&gt;0,-Q238^(1/3),(-Q238)^(1/3)),'OddsRatio_working_3-way'!AN238-'OddsRatio_working_3-way'!R238/3)</f>
        <v>-0.23660698277430614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6.35</v>
      </c>
      <c r="B239" s="4">
        <f>IF('True_Odds_Calculator_3-way'!B240="","",'True_Odds_Calculator_3-way'!B240)</f>
        <v>4.22</v>
      </c>
      <c r="C239" s="4">
        <f>IF('True_Odds_Calculator_3-way'!C240="","",'True_Odds_Calculator_3-way'!C240)</f>
        <v>1.56</v>
      </c>
      <c r="D239" s="9">
        <f t="shared" si="52"/>
        <v>0.14895266466932808</v>
      </c>
      <c r="E239" s="9">
        <f t="shared" si="53"/>
        <v>0.22528586782285703</v>
      </c>
      <c r="F239" s="9">
        <f t="shared" si="54"/>
        <v>0.62576146750781514</v>
      </c>
      <c r="G239" s="9">
        <f t="shared" si="55"/>
        <v>1.0679518130088415</v>
      </c>
      <c r="H239" s="9">
        <f t="shared" si="56"/>
        <v>6.7135421995973008</v>
      </c>
      <c r="I239" s="9">
        <f t="shared" si="57"/>
        <v>4.438804837888469</v>
      </c>
      <c r="J239" s="9">
        <f t="shared" si="58"/>
        <v>1.5980530152849513</v>
      </c>
      <c r="K239" s="11">
        <f t="shared" si="59"/>
        <v>0.15748031496062992</v>
      </c>
      <c r="L239" s="11">
        <f t="shared" si="60"/>
        <v>0.23696682464454977</v>
      </c>
      <c r="M239" s="11">
        <f t="shared" si="61"/>
        <v>0.64102564102564097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-0.23077401507822837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0.21840370573437706</v>
      </c>
      <c r="Q239" s="11">
        <f>2*'OddsRatio_working_3-way'!K239*'OddsRatio_working_3-way'!L239*'OddsRatio_working_3-way'!M239</f>
        <v>4.7843089974671862E-2</v>
      </c>
      <c r="R239" s="11">
        <f t="shared" si="62"/>
        <v>0</v>
      </c>
      <c r="S239" s="11">
        <f t="shared" si="63"/>
        <v>-0.94639643748600555</v>
      </c>
      <c r="T239" s="11">
        <f t="shared" si="64"/>
        <v>-0.20731575848543385</v>
      </c>
      <c r="U239" s="11">
        <f>'OddsRatio_working_3-way'!S239-'OddsRatio_working_3-way'!R239^2/3</f>
        <v>-0.94639643748600555</v>
      </c>
      <c r="V239" s="11">
        <f>'OddsRatio_working_3-way'!S239*'OddsRatio_working_3-way'!R239/3-2*'OddsRatio_working_3-way'!R239^3/27-'OddsRatio_working_3-way'!T239</f>
        <v>0.20731575848543385</v>
      </c>
      <c r="W239" s="11">
        <f>'OddsRatio_working_3-way'!V239^2+4*'OddsRatio_working_3-way'!U239^3/27</f>
        <v>-8.2598741741041912E-2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0.17718533055633631</v>
      </c>
      <c r="Y239" s="11">
        <f>IF('OddsRatio_working_3-way'!W239&gt;=0,IF('OddsRatio_working_3-way'!V239+SQRT('OddsRatio_working_3-way'!W239)&gt;0,0,PI()),ACOS('OddsRatio_working_3-way'!V239/(2*'OddsRatio_working_3-way'!X239)))</f>
        <v>0.94588522646010542</v>
      </c>
      <c r="Z239" s="11">
        <f>'OddsRatio_working_3-way'!X239^(1/3)*COS('OddsRatio_working_3-way'!Y239/3)</f>
        <v>0.53397590650442073</v>
      </c>
      <c r="AA239" s="11">
        <f>'OddsRatio_working_3-way'!X239^(1/3)*COS(('OddsRatio_working_3-way'!Y239+2*PI())/3)</f>
        <v>-0.41782365136803434</v>
      </c>
      <c r="AB239" s="11">
        <f>'OddsRatio_working_3-way'!X239^(1/3)*COS(('OddsRatio_working_3-way'!Y239+4*PI())/3)</f>
        <v>-0.11615225513638659</v>
      </c>
      <c r="AC239" s="11">
        <f>'OddsRatio_working_3-way'!X239^(1/3)*SIN('OddsRatio_working_3-way'!Y239/3)</f>
        <v>0.17417006182115211</v>
      </c>
      <c r="AD239" s="11">
        <f>'OddsRatio_working_3-way'!X239^(1/3)*SIN(('OddsRatio_working_3-way'!Y239+2*PI())/3)</f>
        <v>0.37535166913107665</v>
      </c>
      <c r="AE239" s="11">
        <f>'OddsRatio_working_3-way'!X239^(1/3)*SIN(('OddsRatio_working_3-way'!Y239+4*PI())/3)</f>
        <v>-0.54952173095222867</v>
      </c>
      <c r="AF239" s="11">
        <f>-'OddsRatio_working_3-way'!U239/(3*'OddsRatio_working_3-way'!X239^(1/3))*COS(('OddsRatio_working_3-way'!Y239)/3)</f>
        <v>0.53397590650442062</v>
      </c>
      <c r="AG239" s="11">
        <f>-'OddsRatio_working_3-way'!U239/(3*'OddsRatio_working_3-way'!X239^(1/3))*COS(('OddsRatio_working_3-way'!Y239+2*PI())/3)</f>
        <v>-0.41782365136803423</v>
      </c>
      <c r="AH239" s="11">
        <f>-'OddsRatio_working_3-way'!U239/(3*'OddsRatio_working_3-way'!X239^(1/3))*COS(('OddsRatio_working_3-way'!Y239+4*PI())/3)</f>
        <v>-0.11615225513638658</v>
      </c>
      <c r="AI239" s="11">
        <f>'OddsRatio_working_3-way'!U239/(3*'OddsRatio_working_3-way'!X239^(1/3))*SIN(('OddsRatio_working_3-way'!Y239)/3)</f>
        <v>-0.17417006182115208</v>
      </c>
      <c r="AJ239" s="11">
        <f>'OddsRatio_working_3-way'!U239/(3*'OddsRatio_working_3-way'!X239^(1/3))*SIN(('OddsRatio_working_3-way'!Y239+2*PI())/3)</f>
        <v>-0.37535166913107654</v>
      </c>
      <c r="AK239" s="11">
        <f>'OddsRatio_working_3-way'!U239/(3*'OddsRatio_working_3-way'!X239^(1/3))*SIN(('OddsRatio_working_3-way'!Y239+4*PI())/3)</f>
        <v>0.54952173095222856</v>
      </c>
      <c r="AL239" s="11">
        <f>'OddsRatio_working_3-way'!Z239+'OddsRatio_working_3-way'!AF239</f>
        <v>1.0679518130088415</v>
      </c>
      <c r="AM239" s="11">
        <f>'OddsRatio_working_3-way'!AA239+'OddsRatio_working_3-way'!AG239</f>
        <v>-0.83564730273606858</v>
      </c>
      <c r="AN239" s="11">
        <f>'OddsRatio_working_3-way'!AB239+'OddsRatio_working_3-way'!AH239</f>
        <v>-0.23230451027277316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1.0679518130088415</v>
      </c>
      <c r="AS239" s="11">
        <f>IF(('OddsRatio_working_3-way'!X239=0),IF(Q239&gt;0,-Q239^(1/3),(-Q239)^(1/3)),'OddsRatio_working_3-way'!AM239-'OddsRatio_working_3-way'!R239/3)</f>
        <v>-0.83564730273606858</v>
      </c>
      <c r="AT239" s="11">
        <f>IF(('OddsRatio_working_3-way'!X239=0),IF(Q239&gt;0,-Q239^(1/3),(-Q239)^(1/3)),'OddsRatio_working_3-way'!AN239-'OddsRatio_working_3-way'!R239/3)</f>
        <v>-0.23230451027277316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2.0499999999999998</v>
      </c>
      <c r="B240" s="4">
        <f>IF('True_Odds_Calculator_3-way'!B241="","",'True_Odds_Calculator_3-way'!B241)</f>
        <v>3.58</v>
      </c>
      <c r="C240" s="4">
        <f>IF('True_Odds_Calculator_3-way'!C241="","",'True_Odds_Calculator_3-way'!C241)</f>
        <v>3.77</v>
      </c>
      <c r="D240" s="9">
        <f t="shared" si="52"/>
        <v>0.47519668107310858</v>
      </c>
      <c r="E240" s="9">
        <f t="shared" si="53"/>
        <v>0.26927697099835507</v>
      </c>
      <c r="F240" s="9">
        <f t="shared" si="54"/>
        <v>0.25552634792853618</v>
      </c>
      <c r="G240" s="9">
        <f t="shared" si="55"/>
        <v>1.0518017162148108</v>
      </c>
      <c r="H240" s="9">
        <f t="shared" si="56"/>
        <v>2.104391802025551</v>
      </c>
      <c r="I240" s="9">
        <f t="shared" si="57"/>
        <v>3.7136484278342121</v>
      </c>
      <c r="J240" s="9">
        <f t="shared" si="58"/>
        <v>3.913490753915025</v>
      </c>
      <c r="K240" s="11">
        <f t="shared" si="59"/>
        <v>0.48780487804878053</v>
      </c>
      <c r="L240" s="11">
        <f t="shared" si="60"/>
        <v>0.27932960893854747</v>
      </c>
      <c r="M240" s="11">
        <f t="shared" si="61"/>
        <v>0.26525198938992045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-0.27121302094872657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0.23131390272455249</v>
      </c>
      <c r="Q240" s="11">
        <f>2*'OddsRatio_working_3-way'!K240*'OddsRatio_working_3-way'!L240*'OddsRatio_working_3-way'!M240</f>
        <v>7.228559460142267E-2</v>
      </c>
      <c r="R240" s="11">
        <f t="shared" si="62"/>
        <v>0</v>
      </c>
      <c r="S240" s="11">
        <f t="shared" si="63"/>
        <v>-0.85288642084880906</v>
      </c>
      <c r="T240" s="11">
        <f t="shared" si="64"/>
        <v>-0.26652700651525291</v>
      </c>
      <c r="U240" s="11">
        <f>'OddsRatio_working_3-way'!S240-'OddsRatio_working_3-way'!R240^2/3</f>
        <v>-0.85288642084880906</v>
      </c>
      <c r="V240" s="11">
        <f>'OddsRatio_working_3-way'!S240*'OddsRatio_working_3-way'!R240/3-2*'OddsRatio_working_3-way'!R240^3/27-'OddsRatio_working_3-way'!T240</f>
        <v>0.26652700651525291</v>
      </c>
      <c r="W240" s="11">
        <f>'OddsRatio_working_3-way'!V240^2+4*'OddsRatio_working_3-way'!U240^3/27</f>
        <v>-2.0874849075403559E-2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0.15158454264649251</v>
      </c>
      <c r="Y240" s="11">
        <f>IF('OddsRatio_working_3-way'!W240&gt;=0,IF('OddsRatio_working_3-way'!V240+SQRT('OddsRatio_working_3-way'!W240)&gt;0,0,PI()),ACOS('OddsRatio_working_3-way'!V240/(2*'OddsRatio_working_3-way'!X240)))</f>
        <v>0.49674908542269769</v>
      </c>
      <c r="Z240" s="11">
        <f>'OddsRatio_working_3-way'!X240^(1/3)*COS('OddsRatio_working_3-way'!Y240/3)</f>
        <v>0.52590085810740539</v>
      </c>
      <c r="AA240" s="11">
        <f>'OddsRatio_working_3-way'!X240^(1/3)*COS(('OddsRatio_working_3-way'!Y240+2*PI())/3)</f>
        <v>-0.33906101171881786</v>
      </c>
      <c r="AB240" s="11">
        <f>'OddsRatio_working_3-way'!X240^(1/3)*COS(('OddsRatio_working_3-way'!Y240+4*PI())/3)</f>
        <v>-0.18683984638858769</v>
      </c>
      <c r="AC240" s="11">
        <f>'OddsRatio_working_3-way'!X240^(1/3)*SIN('OddsRatio_working_3-way'!Y240/3)</f>
        <v>8.7884930779767098E-2</v>
      </c>
      <c r="AD240" s="11">
        <f>'OddsRatio_working_3-way'!X240^(1/3)*SIN(('OddsRatio_working_3-way'!Y240+2*PI())/3)</f>
        <v>0.41150103760316509</v>
      </c>
      <c r="AE240" s="11">
        <f>'OddsRatio_working_3-way'!X240^(1/3)*SIN(('OddsRatio_working_3-way'!Y240+4*PI())/3)</f>
        <v>-0.49938596838293198</v>
      </c>
      <c r="AF240" s="11">
        <f>-'OddsRatio_working_3-way'!U240/(3*'OddsRatio_working_3-way'!X240^(1/3))*COS(('OddsRatio_working_3-way'!Y240)/3)</f>
        <v>0.52590085810740528</v>
      </c>
      <c r="AG240" s="11">
        <f>-'OddsRatio_working_3-way'!U240/(3*'OddsRatio_working_3-way'!X240^(1/3))*COS(('OddsRatio_working_3-way'!Y240+2*PI())/3)</f>
        <v>-0.33906101171881781</v>
      </c>
      <c r="AH240" s="11">
        <f>-'OddsRatio_working_3-way'!U240/(3*'OddsRatio_working_3-way'!X240^(1/3))*COS(('OddsRatio_working_3-way'!Y240+4*PI())/3)</f>
        <v>-0.18683984638858767</v>
      </c>
      <c r="AI240" s="11">
        <f>'OddsRatio_working_3-way'!U240/(3*'OddsRatio_working_3-way'!X240^(1/3))*SIN(('OddsRatio_working_3-way'!Y240)/3)</f>
        <v>-8.788493077976707E-2</v>
      </c>
      <c r="AJ240" s="11">
        <f>'OddsRatio_working_3-way'!U240/(3*'OddsRatio_working_3-way'!X240^(1/3))*SIN(('OddsRatio_working_3-way'!Y240+2*PI())/3)</f>
        <v>-0.41150103760316498</v>
      </c>
      <c r="AK240" s="11">
        <f>'OddsRatio_working_3-way'!U240/(3*'OddsRatio_working_3-way'!X240^(1/3))*SIN(('OddsRatio_working_3-way'!Y240+4*PI())/3)</f>
        <v>0.49938596838293187</v>
      </c>
      <c r="AL240" s="11">
        <f>'OddsRatio_working_3-way'!Z240+'OddsRatio_working_3-way'!AF240</f>
        <v>1.0518017162148108</v>
      </c>
      <c r="AM240" s="11">
        <f>'OddsRatio_working_3-way'!AA240+'OddsRatio_working_3-way'!AG240</f>
        <v>-0.67812202343763572</v>
      </c>
      <c r="AN240" s="11">
        <f>'OddsRatio_working_3-way'!AB240+'OddsRatio_working_3-way'!AH240</f>
        <v>-0.37367969277717539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1.0518017162148108</v>
      </c>
      <c r="AS240" s="11">
        <f>IF(('OddsRatio_working_3-way'!X240=0),IF(Q240&gt;0,-Q240^(1/3),(-Q240)^(1/3)),'OddsRatio_working_3-way'!AM240-'OddsRatio_working_3-way'!R240/3)</f>
        <v>-0.67812202343763572</v>
      </c>
      <c r="AT240" s="11">
        <f>IF(('OddsRatio_working_3-way'!X240=0),IF(Q240&gt;0,-Q240^(1/3),(-Q240)^(1/3)),'OddsRatio_working_3-way'!AN240-'OddsRatio_working_3-way'!R240/3)</f>
        <v>-0.37367969277717539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4.8600000000000003</v>
      </c>
      <c r="B241" s="4">
        <f>IF('True_Odds_Calculator_3-way'!B242="","",'True_Odds_Calculator_3-way'!B242)</f>
        <v>4.0599999999999996</v>
      </c>
      <c r="C241" s="4">
        <f>IF('True_Odds_Calculator_3-way'!C242="","",'True_Odds_Calculator_3-way'!C242)</f>
        <v>1.72</v>
      </c>
      <c r="D241" s="9">
        <f t="shared" si="52"/>
        <v>0.19661796431114845</v>
      </c>
      <c r="E241" s="9">
        <f t="shared" si="53"/>
        <v>0.23589552419452364</v>
      </c>
      <c r="F241" s="9">
        <f t="shared" si="54"/>
        <v>0.56748651149432805</v>
      </c>
      <c r="G241" s="9">
        <f t="shared" si="55"/>
        <v>1.0585505845738572</v>
      </c>
      <c r="H241" s="9">
        <f t="shared" si="56"/>
        <v>5.0860052564550884</v>
      </c>
      <c r="I241" s="9">
        <f t="shared" si="57"/>
        <v>4.2391647887960024</v>
      </c>
      <c r="J241" s="9">
        <f t="shared" si="58"/>
        <v>1.7621564208931773</v>
      </c>
      <c r="K241" s="11">
        <f t="shared" si="59"/>
        <v>0.20576131687242796</v>
      </c>
      <c r="L241" s="11">
        <f t="shared" si="60"/>
        <v>0.24630541871921185</v>
      </c>
      <c r="M241" s="11">
        <f t="shared" si="61"/>
        <v>0.58139534883720934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-0.25058235002100282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0.22511405385859634</v>
      </c>
      <c r="Q241" s="11">
        <f>2*'OddsRatio_working_3-way'!K241*'OddsRatio_working_3-way'!L241*'OddsRatio_working_3-way'!M241</f>
        <v>5.8930380591255591E-2</v>
      </c>
      <c r="R241" s="11">
        <f t="shared" si="62"/>
        <v>0</v>
      </c>
      <c r="S241" s="11">
        <f t="shared" si="63"/>
        <v>-0.89836356726532485</v>
      </c>
      <c r="T241" s="11">
        <f t="shared" si="64"/>
        <v>-0.23517370870820023</v>
      </c>
      <c r="U241" s="11">
        <f>'OddsRatio_working_3-way'!S241-'OddsRatio_working_3-way'!R241^2/3</f>
        <v>-0.89836356726532485</v>
      </c>
      <c r="V241" s="11">
        <f>'OddsRatio_working_3-way'!S241*'OddsRatio_working_3-way'!R241/3-2*'OddsRatio_working_3-way'!R241^3/27-'OddsRatio_working_3-way'!T241</f>
        <v>0.23517370870820023</v>
      </c>
      <c r="W241" s="11">
        <f>'OddsRatio_working_3-way'!V241^2+4*'OddsRatio_working_3-way'!U241^3/27</f>
        <v>-5.2105281463567354E-2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0.16386881546769108</v>
      </c>
      <c r="Y241" s="11">
        <f>IF('OddsRatio_working_3-way'!W241&gt;=0,IF('OddsRatio_working_3-way'!V241+SQRT('OddsRatio_working_3-way'!W241)&gt;0,0,PI()),ACOS('OddsRatio_working_3-way'!V241/(2*'OddsRatio_working_3-way'!X241)))</f>
        <v>0.77049355626332661</v>
      </c>
      <c r="Z241" s="11">
        <f>'OddsRatio_working_3-way'!X241^(1/3)*COS('OddsRatio_working_3-way'!Y241/3)</f>
        <v>0.52927529228692871</v>
      </c>
      <c r="AA241" s="11">
        <f>'OddsRatio_working_3-way'!X241^(1/3)*COS(('OddsRatio_working_3-way'!Y241+2*PI())/3)</f>
        <v>-0.38501887618897801</v>
      </c>
      <c r="AB241" s="11">
        <f>'OddsRatio_working_3-way'!X241^(1/3)*COS(('OddsRatio_working_3-way'!Y241+4*PI())/3)</f>
        <v>-0.14425641609795056</v>
      </c>
      <c r="AC241" s="11">
        <f>'OddsRatio_working_3-way'!X241^(1/3)*SIN('OddsRatio_working_3-way'!Y241/3)</f>
        <v>0.13900427114431113</v>
      </c>
      <c r="AD241" s="11">
        <f>'OddsRatio_working_3-way'!X241^(1/3)*SIN(('OddsRatio_working_3-way'!Y241+2*PI())/3)</f>
        <v>0.38886371314375867</v>
      </c>
      <c r="AE241" s="11">
        <f>'OddsRatio_working_3-way'!X241^(1/3)*SIN(('OddsRatio_working_3-way'!Y241+4*PI())/3)</f>
        <v>-0.5278679842880698</v>
      </c>
      <c r="AF241" s="11">
        <f>-'OddsRatio_working_3-way'!U241/(3*'OddsRatio_working_3-way'!X241^(1/3))*COS(('OddsRatio_working_3-way'!Y241)/3)</f>
        <v>0.5292752922869286</v>
      </c>
      <c r="AG241" s="11">
        <f>-'OddsRatio_working_3-way'!U241/(3*'OddsRatio_working_3-way'!X241^(1/3))*COS(('OddsRatio_working_3-way'!Y241+2*PI())/3)</f>
        <v>-0.38501887618897795</v>
      </c>
      <c r="AH241" s="11">
        <f>-'OddsRatio_working_3-way'!U241/(3*'OddsRatio_working_3-way'!X241^(1/3))*COS(('OddsRatio_working_3-way'!Y241+4*PI())/3)</f>
        <v>-0.14425641609795053</v>
      </c>
      <c r="AI241" s="11">
        <f>'OddsRatio_working_3-way'!U241/(3*'OddsRatio_working_3-way'!X241^(1/3))*SIN(('OddsRatio_working_3-way'!Y241)/3)</f>
        <v>-0.1390042711443111</v>
      </c>
      <c r="AJ241" s="11">
        <f>'OddsRatio_working_3-way'!U241/(3*'OddsRatio_working_3-way'!X241^(1/3))*SIN(('OddsRatio_working_3-way'!Y241+2*PI())/3)</f>
        <v>-0.38886371314375856</v>
      </c>
      <c r="AK241" s="11">
        <f>'OddsRatio_working_3-way'!U241/(3*'OddsRatio_working_3-way'!X241^(1/3))*SIN(('OddsRatio_working_3-way'!Y241+4*PI())/3)</f>
        <v>0.52786798428806969</v>
      </c>
      <c r="AL241" s="11">
        <f>'OddsRatio_working_3-way'!Z241+'OddsRatio_working_3-way'!AF241</f>
        <v>1.0585505845738572</v>
      </c>
      <c r="AM241" s="11">
        <f>'OddsRatio_working_3-way'!AA241+'OddsRatio_working_3-way'!AG241</f>
        <v>-0.77003775237795602</v>
      </c>
      <c r="AN241" s="11">
        <f>'OddsRatio_working_3-way'!AB241+'OddsRatio_working_3-way'!AH241</f>
        <v>-0.28851283219590107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1.0585505845738572</v>
      </c>
      <c r="AS241" s="11">
        <f>IF(('OddsRatio_working_3-way'!X241=0),IF(Q241&gt;0,-Q241^(1/3),(-Q241)^(1/3)),'OddsRatio_working_3-way'!AM241-'OddsRatio_working_3-way'!R241/3)</f>
        <v>-0.77003775237795602</v>
      </c>
      <c r="AT241" s="11">
        <f>IF(('OddsRatio_working_3-way'!X241=0),IF(Q241&gt;0,-Q241^(1/3),(-Q241)^(1/3)),'OddsRatio_working_3-way'!AN241-'OddsRatio_working_3-way'!R241/3)</f>
        <v>-0.28851283219590107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2.86</v>
      </c>
      <c r="B242" s="4">
        <f>IF('True_Odds_Calculator_3-way'!B243="","",'True_Odds_Calculator_3-way'!B243)</f>
        <v>3.26</v>
      </c>
      <c r="C242" s="4">
        <f>IF('True_Odds_Calculator_3-way'!C243="","",'True_Odds_Calculator_3-way'!C243)</f>
        <v>2.61</v>
      </c>
      <c r="D242" s="9">
        <f t="shared" si="52"/>
        <v>0.33635595082563763</v>
      </c>
      <c r="E242" s="9">
        <f t="shared" si="53"/>
        <v>0.29434699743996562</v>
      </c>
      <c r="F242" s="9">
        <f t="shared" si="54"/>
        <v>0.36929705173439675</v>
      </c>
      <c r="G242" s="9">
        <f t="shared" si="55"/>
        <v>1.0607746793965722</v>
      </c>
      <c r="H242" s="9">
        <f t="shared" si="56"/>
        <v>2.9730409036776235</v>
      </c>
      <c r="I242" s="9">
        <f t="shared" si="57"/>
        <v>3.3973507754362533</v>
      </c>
      <c r="J242" s="9">
        <f t="shared" si="58"/>
        <v>2.707847233828482</v>
      </c>
      <c r="K242" s="11">
        <f t="shared" si="59"/>
        <v>0.34965034965034969</v>
      </c>
      <c r="L242" s="11">
        <f t="shared" si="60"/>
        <v>0.30674846625766872</v>
      </c>
      <c r="M242" s="11">
        <f t="shared" si="61"/>
        <v>0.38314176245210729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-0.27811417128108473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0.23546723356327756</v>
      </c>
      <c r="Q242" s="11">
        <f>2*'OddsRatio_working_3-way'!K242*'OddsRatio_working_3-way'!L242*'OddsRatio_working_3-way'!M242</f>
        <v>8.2187516077932843E-2</v>
      </c>
      <c r="R242" s="11">
        <f t="shared" si="62"/>
        <v>0</v>
      </c>
      <c r="S242" s="11">
        <f t="shared" si="63"/>
        <v>-0.84665672546867554</v>
      </c>
      <c r="T242" s="11">
        <f t="shared" si="64"/>
        <v>-0.29551718166445923</v>
      </c>
      <c r="U242" s="11">
        <f>'OddsRatio_working_3-way'!S242-'OddsRatio_working_3-way'!R242^2/3</f>
        <v>-0.84665672546867554</v>
      </c>
      <c r="V242" s="11">
        <f>'OddsRatio_working_3-way'!S242*'OddsRatio_working_3-way'!R242/3-2*'OddsRatio_working_3-way'!R242^3/27-'OddsRatio_working_3-way'!T242</f>
        <v>0.29551718166445923</v>
      </c>
      <c r="W242" s="11">
        <f>'OddsRatio_working_3-way'!V242^2+4*'OddsRatio_working_3-way'!U242^3/27</f>
        <v>-2.5817312921563168E-3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0.14992676207990796</v>
      </c>
      <c r="Y242" s="11">
        <f>IF('OddsRatio_working_3-way'!W242&gt;=0,IF('OddsRatio_working_3-way'!V242+SQRT('OddsRatio_working_3-way'!W242)&gt;0,0,PI()),ACOS('OddsRatio_working_3-way'!V242/(2*'OddsRatio_working_3-way'!X242)))</f>
        <v>0.17027346781151675</v>
      </c>
      <c r="Z242" s="11">
        <f>'OddsRatio_working_3-way'!X242^(1/3)*COS('OddsRatio_working_3-way'!Y242/3)</f>
        <v>0.53038733969828611</v>
      </c>
      <c r="AA242" s="11">
        <f>'OddsRatio_working_3-way'!X242^(1/3)*COS(('OddsRatio_working_3-way'!Y242+2*PI())/3)</f>
        <v>-0.29129220971251507</v>
      </c>
      <c r="AB242" s="11">
        <f>'OddsRatio_working_3-way'!X242^(1/3)*COS(('OddsRatio_working_3-way'!Y242+4*PI())/3)</f>
        <v>-0.23909512998577098</v>
      </c>
      <c r="AC242" s="11">
        <f>'OddsRatio_working_3-way'!X242^(1/3)*SIN('OddsRatio_working_3-way'!Y242/3)</f>
        <v>3.013599803114805E-2</v>
      </c>
      <c r="AD242" s="11">
        <f>'OddsRatio_working_3-way'!X242^(1/3)*SIN(('OddsRatio_working_3-way'!Y242+2*PI())/3)</f>
        <v>0.44426091100878845</v>
      </c>
      <c r="AE242" s="11">
        <f>'OddsRatio_working_3-way'!X242^(1/3)*SIN(('OddsRatio_working_3-way'!Y242+4*PI())/3)</f>
        <v>-0.47439690903993653</v>
      </c>
      <c r="AF242" s="11">
        <f>-'OddsRatio_working_3-way'!U242/(3*'OddsRatio_working_3-way'!X242^(1/3))*COS(('OddsRatio_working_3-way'!Y242)/3)</f>
        <v>0.53038733969828611</v>
      </c>
      <c r="AG242" s="11">
        <f>-'OddsRatio_working_3-way'!U242/(3*'OddsRatio_working_3-way'!X242^(1/3))*COS(('OddsRatio_working_3-way'!Y242+2*PI())/3)</f>
        <v>-0.29129220971251507</v>
      </c>
      <c r="AH242" s="11">
        <f>-'OddsRatio_working_3-way'!U242/(3*'OddsRatio_working_3-way'!X242^(1/3))*COS(('OddsRatio_working_3-way'!Y242+4*PI())/3)</f>
        <v>-0.23909512998577098</v>
      </c>
      <c r="AI242" s="11">
        <f>'OddsRatio_working_3-way'!U242/(3*'OddsRatio_working_3-way'!X242^(1/3))*SIN(('OddsRatio_working_3-way'!Y242)/3)</f>
        <v>-3.013599803114805E-2</v>
      </c>
      <c r="AJ242" s="11">
        <f>'OddsRatio_working_3-way'!U242/(3*'OddsRatio_working_3-way'!X242^(1/3))*SIN(('OddsRatio_working_3-way'!Y242+2*PI())/3)</f>
        <v>-0.44426091100878845</v>
      </c>
      <c r="AK242" s="11">
        <f>'OddsRatio_working_3-way'!U242/(3*'OddsRatio_working_3-way'!X242^(1/3))*SIN(('OddsRatio_working_3-way'!Y242+4*PI())/3)</f>
        <v>0.47439690903993653</v>
      </c>
      <c r="AL242" s="11">
        <f>'OddsRatio_working_3-way'!Z242+'OddsRatio_working_3-way'!AF242</f>
        <v>1.0607746793965722</v>
      </c>
      <c r="AM242" s="11">
        <f>'OddsRatio_working_3-way'!AA242+'OddsRatio_working_3-way'!AG242</f>
        <v>-0.58258441942503014</v>
      </c>
      <c r="AN242" s="11">
        <f>'OddsRatio_working_3-way'!AB242+'OddsRatio_working_3-way'!AH242</f>
        <v>-0.47819025997154196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1.0607746793965722</v>
      </c>
      <c r="AS242" s="11">
        <f>IF(('OddsRatio_working_3-way'!X242=0),IF(Q242&gt;0,-Q242^(1/3),(-Q242)^(1/3)),'OddsRatio_working_3-way'!AM242-'OddsRatio_working_3-way'!R242/3)</f>
        <v>-0.58258441942503014</v>
      </c>
      <c r="AT242" s="11">
        <f>IF(('OddsRatio_working_3-way'!X242=0),IF(Q242&gt;0,-Q242^(1/3),(-Q242)^(1/3)),'OddsRatio_working_3-way'!AN242-'OddsRatio_working_3-way'!R242/3)</f>
        <v>-0.47819025997154196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2.34</v>
      </c>
      <c r="B243" s="4">
        <f>IF('True_Odds_Calculator_3-way'!B244="","",'True_Odds_Calculator_3-way'!B244)</f>
        <v>3.03</v>
      </c>
      <c r="C243" s="4">
        <f>IF('True_Odds_Calculator_3-way'!C244="","",'True_Odds_Calculator_3-way'!C244)</f>
        <v>3.54</v>
      </c>
      <c r="D243" s="9">
        <f t="shared" si="52"/>
        <v>0.41268931961468508</v>
      </c>
      <c r="E243" s="9">
        <f t="shared" si="53"/>
        <v>0.3168631842960335</v>
      </c>
      <c r="F243" s="9">
        <f t="shared" si="54"/>
        <v>0.27044749608928143</v>
      </c>
      <c r="G243" s="9">
        <f t="shared" si="55"/>
        <v>1.0620375466357439</v>
      </c>
      <c r="H243" s="9">
        <f t="shared" si="56"/>
        <v>2.4231303124918964</v>
      </c>
      <c r="I243" s="9">
        <f t="shared" si="57"/>
        <v>3.1559362196705605</v>
      </c>
      <c r="J243" s="9">
        <f t="shared" si="58"/>
        <v>3.6975753684547894</v>
      </c>
      <c r="K243" s="11">
        <f t="shared" si="59"/>
        <v>0.42735042735042739</v>
      </c>
      <c r="L243" s="11">
        <f t="shared" si="60"/>
        <v>0.33003300330033003</v>
      </c>
      <c r="M243" s="11">
        <f t="shared" si="61"/>
        <v>0.2824858757062147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-0.27527882442017915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0.23546465902565916</v>
      </c>
      <c r="Q243" s="11">
        <f>2*'OddsRatio_working_3-way'!K243*'OddsRatio_working_3-way'!L243*'OddsRatio_working_3-way'!M243</f>
        <v>7.9683471751492124E-2</v>
      </c>
      <c r="R243" s="11">
        <f t="shared" si="62"/>
        <v>0</v>
      </c>
      <c r="S243" s="11">
        <f t="shared" si="63"/>
        <v>-0.85536786028354805</v>
      </c>
      <c r="T243" s="11">
        <f t="shared" si="64"/>
        <v>-0.28946458892844273</v>
      </c>
      <c r="U243" s="11">
        <f>'OddsRatio_working_3-way'!S243-'OddsRatio_working_3-way'!R243^2/3</f>
        <v>-0.85536786028354805</v>
      </c>
      <c r="V243" s="11">
        <f>'OddsRatio_working_3-way'!S243*'OddsRatio_working_3-way'!R243/3-2*'OddsRatio_working_3-way'!R243^3/27-'OddsRatio_working_3-way'!T243</f>
        <v>0.28946458892844273</v>
      </c>
      <c r="W243" s="11">
        <f>'OddsRatio_working_3-way'!V243^2+4*'OddsRatio_working_3-way'!U243^3/27</f>
        <v>-8.9263209920386472E-3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0.15224656747817911</v>
      </c>
      <c r="Y243" s="11">
        <f>IF('OddsRatio_working_3-way'!W243&gt;=0,IF('OddsRatio_working_3-way'!V243+SQRT('OddsRatio_working_3-way'!W243)&gt;0,0,PI()),ACOS('OddsRatio_working_3-way'!V243/(2*'OddsRatio_working_3-way'!X243)))</f>
        <v>0.31549128403002125</v>
      </c>
      <c r="Z243" s="11">
        <f>'OddsRatio_working_3-way'!X243^(1/3)*COS('OddsRatio_working_3-way'!Y243/3)</f>
        <v>0.53101877331787195</v>
      </c>
      <c r="AA243" s="11">
        <f>'OddsRatio_working_3-way'!X243^(1/3)*COS(('OddsRatio_working_3-way'!Y243+2*PI())/3)</f>
        <v>-0.31405072840876691</v>
      </c>
      <c r="AB243" s="11">
        <f>'OddsRatio_working_3-way'!X243^(1/3)*COS(('OddsRatio_working_3-way'!Y243+4*PI())/3)</f>
        <v>-0.21696804490910515</v>
      </c>
      <c r="AC243" s="11">
        <f>'OddsRatio_working_3-way'!X243^(1/3)*SIN('OddsRatio_working_3-way'!Y243/3)</f>
        <v>5.6050713452181121E-2</v>
      </c>
      <c r="AD243" s="11">
        <f>'OddsRatio_working_3-way'!X243^(1/3)*SIN(('OddsRatio_working_3-way'!Y243+2*PI())/3)</f>
        <v>0.43185039085363686</v>
      </c>
      <c r="AE243" s="11">
        <f>'OddsRatio_working_3-way'!X243^(1/3)*SIN(('OddsRatio_working_3-way'!Y243+4*PI())/3)</f>
        <v>-0.48790110430581785</v>
      </c>
      <c r="AF243" s="11">
        <f>-'OddsRatio_working_3-way'!U243/(3*'OddsRatio_working_3-way'!X243^(1/3))*COS(('OddsRatio_working_3-way'!Y243)/3)</f>
        <v>0.53101877331787195</v>
      </c>
      <c r="AG243" s="11">
        <f>-'OddsRatio_working_3-way'!U243/(3*'OddsRatio_working_3-way'!X243^(1/3))*COS(('OddsRatio_working_3-way'!Y243+2*PI())/3)</f>
        <v>-0.31405072840876691</v>
      </c>
      <c r="AH243" s="11">
        <f>-'OddsRatio_working_3-way'!U243/(3*'OddsRatio_working_3-way'!X243^(1/3))*COS(('OddsRatio_working_3-way'!Y243+4*PI())/3)</f>
        <v>-0.21696804490910515</v>
      </c>
      <c r="AI243" s="11">
        <f>'OddsRatio_working_3-way'!U243/(3*'OddsRatio_working_3-way'!X243^(1/3))*SIN(('OddsRatio_working_3-way'!Y243)/3)</f>
        <v>-5.6050713452181121E-2</v>
      </c>
      <c r="AJ243" s="11">
        <f>'OddsRatio_working_3-way'!U243/(3*'OddsRatio_working_3-way'!X243^(1/3))*SIN(('OddsRatio_working_3-way'!Y243+2*PI())/3)</f>
        <v>-0.43185039085363686</v>
      </c>
      <c r="AK243" s="11">
        <f>'OddsRatio_working_3-way'!U243/(3*'OddsRatio_working_3-way'!X243^(1/3))*SIN(('OddsRatio_working_3-way'!Y243+4*PI())/3)</f>
        <v>0.48790110430581785</v>
      </c>
      <c r="AL243" s="11">
        <f>'OddsRatio_working_3-way'!Z243+'OddsRatio_working_3-way'!AF243</f>
        <v>1.0620375466357439</v>
      </c>
      <c r="AM243" s="11">
        <f>'OddsRatio_working_3-way'!AA243+'OddsRatio_working_3-way'!AG243</f>
        <v>-0.62810145681753382</v>
      </c>
      <c r="AN243" s="11">
        <f>'OddsRatio_working_3-way'!AB243+'OddsRatio_working_3-way'!AH243</f>
        <v>-0.4339360898182103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1.0620375466357439</v>
      </c>
      <c r="AS243" s="11">
        <f>IF(('OddsRatio_working_3-way'!X243=0),IF(Q243&gt;0,-Q243^(1/3),(-Q243)^(1/3)),'OddsRatio_working_3-way'!AM243-'OddsRatio_working_3-way'!R243/3)</f>
        <v>-0.62810145681753382</v>
      </c>
      <c r="AT243" s="11">
        <f>IF(('OddsRatio_working_3-way'!X243=0),IF(Q243&gt;0,-Q243^(1/3),(-Q243)^(1/3)),'OddsRatio_working_3-way'!AN243-'OddsRatio_working_3-way'!R243/3)</f>
        <v>-0.4339360898182103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3.19</v>
      </c>
      <c r="B244" s="4">
        <f>IF('True_Odds_Calculator_3-way'!B245="","",'True_Odds_Calculator_3-way'!B245)</f>
        <v>3.28</v>
      </c>
      <c r="C244" s="4">
        <f>IF('True_Odds_Calculator_3-way'!C245="","",'True_Odds_Calculator_3-way'!C245)</f>
        <v>2.38</v>
      </c>
      <c r="D244" s="9">
        <f t="shared" si="52"/>
        <v>0.30114455005253671</v>
      </c>
      <c r="E244" s="9">
        <f t="shared" si="53"/>
        <v>0.29273711465612595</v>
      </c>
      <c r="F244" s="9">
        <f t="shared" si="54"/>
        <v>0.40611833529133728</v>
      </c>
      <c r="G244" s="9">
        <f t="shared" si="55"/>
        <v>1.0596641298868272</v>
      </c>
      <c r="H244" s="9">
        <f t="shared" si="56"/>
        <v>3.3206644444521518</v>
      </c>
      <c r="I244" s="9">
        <f t="shared" si="57"/>
        <v>3.4160342161419659</v>
      </c>
      <c r="J244" s="9">
        <f t="shared" si="58"/>
        <v>2.4623364992438215</v>
      </c>
      <c r="K244" s="11">
        <f t="shared" si="59"/>
        <v>0.31347962382445144</v>
      </c>
      <c r="L244" s="11">
        <f t="shared" si="60"/>
        <v>0.3048780487804878</v>
      </c>
      <c r="M244" s="11">
        <f t="shared" si="61"/>
        <v>0.42016806722689076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-0.27670471812855424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0.23491696548640104</v>
      </c>
      <c r="Q244" s="11">
        <f>2*'OddsRatio_working_3-way'!K244*'OddsRatio_working_3-way'!L244*'OddsRatio_working_3-way'!M244</f>
        <v>8.0313492473983256E-2</v>
      </c>
      <c r="R244" s="11">
        <f t="shared" si="62"/>
        <v>0</v>
      </c>
      <c r="S244" s="11">
        <f t="shared" si="63"/>
        <v>-0.84898070070948684</v>
      </c>
      <c r="T244" s="11">
        <f t="shared" si="64"/>
        <v>-0.29024981220837159</v>
      </c>
      <c r="U244" s="11">
        <f>'OddsRatio_working_3-way'!S244-'OddsRatio_working_3-way'!R244^2/3</f>
        <v>-0.84898070070948684</v>
      </c>
      <c r="V244" s="11">
        <f>'OddsRatio_working_3-way'!S244*'OddsRatio_working_3-way'!R244/3-2*'OddsRatio_working_3-way'!R244^3/27-'OddsRatio_working_3-way'!T244</f>
        <v>0.29024981220837159</v>
      </c>
      <c r="W244" s="11">
        <f>'OddsRatio_working_3-way'!V244^2+4*'OddsRatio_working_3-way'!U244^3/27</f>
        <v>-6.4096120100348986E-3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0.15054448304158299</v>
      </c>
      <c r="Y244" s="11">
        <f>IF('OddsRatio_working_3-way'!W244&gt;=0,IF('OddsRatio_working_3-way'!V244+SQRT('OddsRatio_working_3-way'!W244)&gt;0,0,PI()),ACOS('OddsRatio_working_3-way'!V244/(2*'OddsRatio_working_3-way'!X244)))</f>
        <v>0.269139122031268</v>
      </c>
      <c r="Z244" s="11">
        <f>'OddsRatio_working_3-way'!X244^(1/3)*COS('OddsRatio_working_3-way'!Y244/3)</f>
        <v>0.52983206494341362</v>
      </c>
      <c r="AA244" s="11">
        <f>'OddsRatio_working_3-way'!X244^(1/3)*COS(('OddsRatio_working_3-way'!Y244+2*PI())/3)</f>
        <v>-0.30619147790504481</v>
      </c>
      <c r="AB244" s="11">
        <f>'OddsRatio_working_3-way'!X244^(1/3)*COS(('OddsRatio_working_3-way'!Y244+4*PI())/3)</f>
        <v>-0.22364058703836875</v>
      </c>
      <c r="AC244" s="11">
        <f>'OddsRatio_working_3-way'!X244^(1/3)*SIN('OddsRatio_working_3-way'!Y244/3)</f>
        <v>4.7660779063718829E-2</v>
      </c>
      <c r="AD244" s="11">
        <f>'OddsRatio_working_3-way'!X244^(1/3)*SIN(('OddsRatio_working_3-way'!Y244+2*PI())/3)</f>
        <v>0.43501763844870339</v>
      </c>
      <c r="AE244" s="11">
        <f>'OddsRatio_working_3-way'!X244^(1/3)*SIN(('OddsRatio_working_3-way'!Y244+4*PI())/3)</f>
        <v>-0.48267841751242213</v>
      </c>
      <c r="AF244" s="11">
        <f>-'OddsRatio_working_3-way'!U244/(3*'OddsRatio_working_3-way'!X244^(1/3))*COS(('OddsRatio_working_3-way'!Y244)/3)</f>
        <v>0.52983206494341351</v>
      </c>
      <c r="AG244" s="11">
        <f>-'OddsRatio_working_3-way'!U244/(3*'OddsRatio_working_3-way'!X244^(1/3))*COS(('OddsRatio_working_3-way'!Y244+2*PI())/3)</f>
        <v>-0.30619147790504475</v>
      </c>
      <c r="AH244" s="11">
        <f>-'OddsRatio_working_3-way'!U244/(3*'OddsRatio_working_3-way'!X244^(1/3))*COS(('OddsRatio_working_3-way'!Y244+4*PI())/3)</f>
        <v>-0.22364058703836873</v>
      </c>
      <c r="AI244" s="11">
        <f>'OddsRatio_working_3-way'!U244/(3*'OddsRatio_working_3-way'!X244^(1/3))*SIN(('OddsRatio_working_3-way'!Y244)/3)</f>
        <v>-4.7660779063718815E-2</v>
      </c>
      <c r="AJ244" s="11">
        <f>'OddsRatio_working_3-way'!U244/(3*'OddsRatio_working_3-way'!X244^(1/3))*SIN(('OddsRatio_working_3-way'!Y244+2*PI())/3)</f>
        <v>-0.43501763844870328</v>
      </c>
      <c r="AK244" s="11">
        <f>'OddsRatio_working_3-way'!U244/(3*'OddsRatio_working_3-way'!X244^(1/3))*SIN(('OddsRatio_working_3-way'!Y244+4*PI())/3)</f>
        <v>0.48267841751242202</v>
      </c>
      <c r="AL244" s="11">
        <f>'OddsRatio_working_3-way'!Z244+'OddsRatio_working_3-way'!AF244</f>
        <v>1.0596641298868272</v>
      </c>
      <c r="AM244" s="11">
        <f>'OddsRatio_working_3-way'!AA244+'OddsRatio_working_3-way'!AG244</f>
        <v>-0.6123829558100895</v>
      </c>
      <c r="AN244" s="11">
        <f>'OddsRatio_working_3-way'!AB244+'OddsRatio_working_3-way'!AH244</f>
        <v>-0.44728117407673751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1.0596641298868272</v>
      </c>
      <c r="AS244" s="11">
        <f>IF(('OddsRatio_working_3-way'!X244=0),IF(Q244&gt;0,-Q244^(1/3),(-Q244)^(1/3)),'OddsRatio_working_3-way'!AM244-'OddsRatio_working_3-way'!R244/3)</f>
        <v>-0.6123829558100895</v>
      </c>
      <c r="AT244" s="11">
        <f>IF(('OddsRatio_working_3-way'!X244=0),IF(Q244&gt;0,-Q244^(1/3),(-Q244)^(1/3)),'OddsRatio_working_3-way'!AN244-'OddsRatio_working_3-way'!R244/3)</f>
        <v>-0.44728117407673751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1.93</v>
      </c>
      <c r="B245" s="4">
        <f>IF('True_Odds_Calculator_3-way'!B246="","",'True_Odds_Calculator_3-way'!B246)</f>
        <v>3.48</v>
      </c>
      <c r="C245" s="4">
        <f>IF('True_Odds_Calculator_3-way'!C246="","",'True_Odds_Calculator_3-way'!C246)</f>
        <v>4.33</v>
      </c>
      <c r="D245" s="9">
        <f t="shared" si="52"/>
        <v>0.50361202888719592</v>
      </c>
      <c r="E245" s="9">
        <f t="shared" si="53"/>
        <v>0.27560245578545156</v>
      </c>
      <c r="F245" s="9">
        <f t="shared" si="54"/>
        <v>0.22078551532735236</v>
      </c>
      <c r="G245" s="9">
        <f t="shared" si="55"/>
        <v>1.0598446342759269</v>
      </c>
      <c r="H245" s="9">
        <f t="shared" si="56"/>
        <v>1.985655509876612</v>
      </c>
      <c r="I245" s="9">
        <f t="shared" si="57"/>
        <v>3.6284146930042986</v>
      </c>
      <c r="J245" s="9">
        <f t="shared" si="58"/>
        <v>4.5292826321388366</v>
      </c>
      <c r="K245" s="11">
        <f t="shared" si="59"/>
        <v>0.5181347150259068</v>
      </c>
      <c r="L245" s="11">
        <f t="shared" si="60"/>
        <v>0.28735632183908044</v>
      </c>
      <c r="M245" s="11">
        <f t="shared" si="61"/>
        <v>0.23094688221709006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-0.26409149408232124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0.2317583804036667</v>
      </c>
      <c r="Q245" s="11">
        <f>2*'OddsRatio_working_3-way'!K245*'OddsRatio_working_3-way'!L245*'OddsRatio_working_3-way'!M245</f>
        <v>6.8771032760731959E-2</v>
      </c>
      <c r="R245" s="11">
        <f t="shared" si="62"/>
        <v>0</v>
      </c>
      <c r="S245" s="11">
        <f t="shared" si="63"/>
        <v>-0.87756851544572723</v>
      </c>
      <c r="T245" s="11">
        <f t="shared" si="64"/>
        <v>-0.26040608766935525</v>
      </c>
      <c r="U245" s="11">
        <f>'OddsRatio_working_3-way'!S245-'OddsRatio_working_3-way'!R245^2/3</f>
        <v>-0.87756851544572723</v>
      </c>
      <c r="V245" s="11">
        <f>'OddsRatio_working_3-way'!S245*'OddsRatio_working_3-way'!R245/3-2*'OddsRatio_working_3-way'!R245^3/27-'OddsRatio_working_3-way'!T245</f>
        <v>0.26040608766935525</v>
      </c>
      <c r="W245" s="11">
        <f>'OddsRatio_working_3-way'!V245^2+4*'OddsRatio_working_3-way'!U245^3/27</f>
        <v>-3.231293153400458E-2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0.15821209026909458</v>
      </c>
      <c r="Y245" s="11">
        <f>IF('OddsRatio_working_3-way'!W245&gt;=0,IF('OddsRatio_working_3-way'!V245+SQRT('OddsRatio_working_3-way'!W245)&gt;0,0,PI()),ACOS('OddsRatio_working_3-way'!V245/(2*'OddsRatio_working_3-way'!X245)))</f>
        <v>0.60418529886556371</v>
      </c>
      <c r="Z245" s="11">
        <f>'OddsRatio_working_3-way'!X245^(1/3)*COS('OddsRatio_working_3-way'!Y245/3)</f>
        <v>0.52992231713796345</v>
      </c>
      <c r="AA245" s="11">
        <f>'OddsRatio_working_3-way'!X245^(1/3)*COS(('OddsRatio_working_3-way'!Y245+2*PI())/3)</f>
        <v>-0.35865684796172037</v>
      </c>
      <c r="AB245" s="11">
        <f>'OddsRatio_working_3-way'!X245^(1/3)*COS(('OddsRatio_working_3-way'!Y245+4*PI())/3)</f>
        <v>-0.17126546917624266</v>
      </c>
      <c r="AC245" s="11">
        <f>'OddsRatio_working_3-way'!X245^(1/3)*SIN('OddsRatio_working_3-way'!Y245/3)</f>
        <v>0.10819046298561064</v>
      </c>
      <c r="AD245" s="11">
        <f>'OddsRatio_working_3-way'!X245^(1/3)*SIN(('OddsRatio_working_3-way'!Y245+2*PI())/3)</f>
        <v>0.40483095718098489</v>
      </c>
      <c r="AE245" s="11">
        <f>'OddsRatio_working_3-way'!X245^(1/3)*SIN(('OddsRatio_working_3-way'!Y245+4*PI())/3)</f>
        <v>-0.51302142016659547</v>
      </c>
      <c r="AF245" s="11">
        <f>-'OddsRatio_working_3-way'!U245/(3*'OddsRatio_working_3-way'!X245^(1/3))*COS(('OddsRatio_working_3-way'!Y245)/3)</f>
        <v>0.52992231713796345</v>
      </c>
      <c r="AG245" s="11">
        <f>-'OddsRatio_working_3-way'!U245/(3*'OddsRatio_working_3-way'!X245^(1/3))*COS(('OddsRatio_working_3-way'!Y245+2*PI())/3)</f>
        <v>-0.35865684796172037</v>
      </c>
      <c r="AH245" s="11">
        <f>-'OddsRatio_working_3-way'!U245/(3*'OddsRatio_working_3-way'!X245^(1/3))*COS(('OddsRatio_working_3-way'!Y245+4*PI())/3)</f>
        <v>-0.17126546917624266</v>
      </c>
      <c r="AI245" s="11">
        <f>'OddsRatio_working_3-way'!U245/(3*'OddsRatio_working_3-way'!X245^(1/3))*SIN(('OddsRatio_working_3-way'!Y245)/3)</f>
        <v>-0.10819046298561064</v>
      </c>
      <c r="AJ245" s="11">
        <f>'OddsRatio_working_3-way'!U245/(3*'OddsRatio_working_3-way'!X245^(1/3))*SIN(('OddsRatio_working_3-way'!Y245+2*PI())/3)</f>
        <v>-0.40483095718098489</v>
      </c>
      <c r="AK245" s="11">
        <f>'OddsRatio_working_3-way'!U245/(3*'OddsRatio_working_3-way'!X245^(1/3))*SIN(('OddsRatio_working_3-way'!Y245+4*PI())/3)</f>
        <v>0.51302142016659547</v>
      </c>
      <c r="AL245" s="11">
        <f>'OddsRatio_working_3-way'!Z245+'OddsRatio_working_3-way'!AF245</f>
        <v>1.0598446342759269</v>
      </c>
      <c r="AM245" s="11">
        <f>'OddsRatio_working_3-way'!AA245+'OddsRatio_working_3-way'!AG245</f>
        <v>-0.71731369592344074</v>
      </c>
      <c r="AN245" s="11">
        <f>'OddsRatio_working_3-way'!AB245+'OddsRatio_working_3-way'!AH245</f>
        <v>-0.34253093835248533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1.0598446342759269</v>
      </c>
      <c r="AS245" s="11">
        <f>IF(('OddsRatio_working_3-way'!X245=0),IF(Q245&gt;0,-Q245^(1/3),(-Q245)^(1/3)),'OddsRatio_working_3-way'!AM245-'OddsRatio_working_3-way'!R245/3)</f>
        <v>-0.71731369592344074</v>
      </c>
      <c r="AT245" s="11">
        <f>IF(('OddsRatio_working_3-way'!X245=0),IF(Q245&gt;0,-Q245^(1/3),(-Q245)^(1/3)),'OddsRatio_working_3-way'!AN245-'OddsRatio_working_3-way'!R245/3)</f>
        <v>-0.34253093835248533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2.7</v>
      </c>
      <c r="B246" s="4">
        <f>IF('True_Odds_Calculator_3-way'!B247="","",'True_Odds_Calculator_3-way'!B247)</f>
        <v>3.04</v>
      </c>
      <c r="C246" s="4">
        <f>IF('True_Odds_Calculator_3-way'!C247="","",'True_Odds_Calculator_3-way'!C247)</f>
        <v>2.93</v>
      </c>
      <c r="D246" s="9">
        <f t="shared" si="52"/>
        <v>0.35639721771558647</v>
      </c>
      <c r="E246" s="9">
        <f t="shared" si="53"/>
        <v>0.31575327983246571</v>
      </c>
      <c r="F246" s="9">
        <f t="shared" si="54"/>
        <v>0.32784950245194772</v>
      </c>
      <c r="G246" s="9">
        <f t="shared" si="55"/>
        <v>1.0622694373392436</v>
      </c>
      <c r="H246" s="9">
        <f t="shared" si="56"/>
        <v>2.8058580434767144</v>
      </c>
      <c r="I246" s="9">
        <f t="shared" si="57"/>
        <v>3.1670296521720567</v>
      </c>
      <c r="J246" s="9">
        <f t="shared" si="58"/>
        <v>3.0501800140647402</v>
      </c>
      <c r="K246" s="11">
        <f t="shared" si="59"/>
        <v>0.37037037037037035</v>
      </c>
      <c r="L246" s="11">
        <f t="shared" si="60"/>
        <v>0.32894736842105265</v>
      </c>
      <c r="M246" s="11">
        <f t="shared" si="61"/>
        <v>0.34129692832764502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-0.27831167794343648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0.23576432548949161</v>
      </c>
      <c r="Q246" s="11">
        <f>2*'OddsRatio_working_3-way'!K246*'OddsRatio_working_3-way'!L246*'OddsRatio_working_3-way'!M246</f>
        <v>8.3162019573012919E-2</v>
      </c>
      <c r="R246" s="11">
        <f t="shared" si="62"/>
        <v>0</v>
      </c>
      <c r="S246" s="11">
        <f t="shared" si="63"/>
        <v>-0.8471233662620794</v>
      </c>
      <c r="T246" s="11">
        <f t="shared" si="64"/>
        <v>-0.29880894753512499</v>
      </c>
      <c r="U246" s="11">
        <f>'OddsRatio_working_3-way'!S246-'OddsRatio_working_3-way'!R246^2/3</f>
        <v>-0.8471233662620794</v>
      </c>
      <c r="V246" s="11">
        <f>'OddsRatio_working_3-way'!S246*'OddsRatio_working_3-way'!R246/3-2*'OddsRatio_working_3-way'!R246^3/27-'OddsRatio_working_3-way'!T246</f>
        <v>0.29880894753512499</v>
      </c>
      <c r="W246" s="11">
        <f>'OddsRatio_working_3-way'!V246^2+4*'OddsRatio_working_3-way'!U246^3/27</f>
        <v>-7.7409789133447982E-4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0.15005072893723606</v>
      </c>
      <c r="Y246" s="11">
        <f>IF('OddsRatio_working_3-way'!W246&gt;=0,IF('OddsRatio_working_3-way'!V246+SQRT('OddsRatio_working_3-way'!W246)&gt;0,0,PI()),ACOS('OddsRatio_working_3-way'!V246/(2*'OddsRatio_working_3-way'!X246)))</f>
        <v>9.2844023688321897E-2</v>
      </c>
      <c r="Z246" s="11">
        <f>'OddsRatio_working_3-way'!X246^(1/3)*COS('OddsRatio_working_3-way'!Y246/3)</f>
        <v>0.53113471866962181</v>
      </c>
      <c r="AA246" s="11">
        <f>'OddsRatio_working_3-way'!X246^(1/3)*COS(('OddsRatio_working_3-way'!Y246+2*PI())/3)</f>
        <v>-0.27980725165624959</v>
      </c>
      <c r="AB246" s="11">
        <f>'OddsRatio_working_3-way'!X246^(1/3)*COS(('OddsRatio_working_3-way'!Y246+4*PI())/3)</f>
        <v>-0.25132746701337227</v>
      </c>
      <c r="AC246" s="11">
        <f>'OddsRatio_working_3-way'!X246^(1/3)*SIN('OddsRatio_working_3-way'!Y246/3)</f>
        <v>1.6442811330027982E-2</v>
      </c>
      <c r="AD246" s="11">
        <f>'OddsRatio_working_3-way'!X246^(1/3)*SIN(('OddsRatio_working_3-way'!Y246+2*PI())/3)</f>
        <v>0.45175475353477951</v>
      </c>
      <c r="AE246" s="11">
        <f>'OddsRatio_working_3-way'!X246^(1/3)*SIN(('OddsRatio_working_3-way'!Y246+4*PI())/3)</f>
        <v>-0.46819756486480729</v>
      </c>
      <c r="AF246" s="11">
        <f>-'OddsRatio_working_3-way'!U246/(3*'OddsRatio_working_3-way'!X246^(1/3))*COS(('OddsRatio_working_3-way'!Y246)/3)</f>
        <v>0.5311347186696217</v>
      </c>
      <c r="AG246" s="11">
        <f>-'OddsRatio_working_3-way'!U246/(3*'OddsRatio_working_3-way'!X246^(1/3))*COS(('OddsRatio_working_3-way'!Y246+2*PI())/3)</f>
        <v>-0.27980725165624953</v>
      </c>
      <c r="AH246" s="11">
        <f>-'OddsRatio_working_3-way'!U246/(3*'OddsRatio_working_3-way'!X246^(1/3))*COS(('OddsRatio_working_3-way'!Y246+4*PI())/3)</f>
        <v>-0.25132746701337222</v>
      </c>
      <c r="AI246" s="11">
        <f>'OddsRatio_working_3-way'!U246/(3*'OddsRatio_working_3-way'!X246^(1/3))*SIN(('OddsRatio_working_3-way'!Y246)/3)</f>
        <v>-1.6442811330027979E-2</v>
      </c>
      <c r="AJ246" s="11">
        <f>'OddsRatio_working_3-way'!U246/(3*'OddsRatio_working_3-way'!X246^(1/3))*SIN(('OddsRatio_working_3-way'!Y246+2*PI())/3)</f>
        <v>-0.4517547535347794</v>
      </c>
      <c r="AK246" s="11">
        <f>'OddsRatio_working_3-way'!U246/(3*'OddsRatio_working_3-way'!X246^(1/3))*SIN(('OddsRatio_working_3-way'!Y246+4*PI())/3)</f>
        <v>0.46819756486480718</v>
      </c>
      <c r="AL246" s="11">
        <f>'OddsRatio_working_3-way'!Z246+'OddsRatio_working_3-way'!AF246</f>
        <v>1.0622694373392436</v>
      </c>
      <c r="AM246" s="11">
        <f>'OddsRatio_working_3-way'!AA246+'OddsRatio_working_3-way'!AG246</f>
        <v>-0.55961450331249907</v>
      </c>
      <c r="AN246" s="11">
        <f>'OddsRatio_working_3-way'!AB246+'OddsRatio_working_3-way'!AH246</f>
        <v>-0.50265493402674455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1.0622694373392436</v>
      </c>
      <c r="AS246" s="11">
        <f>IF(('OddsRatio_working_3-way'!X246=0),IF(Q246&gt;0,-Q246^(1/3),(-Q246)^(1/3)),'OddsRatio_working_3-way'!AM246-'OddsRatio_working_3-way'!R246/3)</f>
        <v>-0.55961450331249907</v>
      </c>
      <c r="AT246" s="11">
        <f>IF(('OddsRatio_working_3-way'!X246=0),IF(Q246&gt;0,-Q246^(1/3),(-Q246)^(1/3)),'OddsRatio_working_3-way'!AN246-'OddsRatio_working_3-way'!R246/3)</f>
        <v>-0.50265493402674455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2.29</v>
      </c>
      <c r="B247" s="4">
        <f>IF('True_Odds_Calculator_3-way'!B248="","",'True_Odds_Calculator_3-way'!B248)</f>
        <v>3.17</v>
      </c>
      <c r="C247" s="4">
        <f>IF('True_Odds_Calculator_3-way'!C248="","",'True_Odds_Calculator_3-way'!C248)</f>
        <v>3.48</v>
      </c>
      <c r="D247" s="9">
        <f t="shared" si="52"/>
        <v>0.42203561101467824</v>
      </c>
      <c r="E247" s="9">
        <f t="shared" si="53"/>
        <v>0.30269282563701055</v>
      </c>
      <c r="F247" s="9">
        <f t="shared" si="54"/>
        <v>0.27527156334831143</v>
      </c>
      <c r="G247" s="9">
        <f t="shared" si="55"/>
        <v>1.061603330081448</v>
      </c>
      <c r="H247" s="9">
        <f t="shared" si="56"/>
        <v>2.3694682958050675</v>
      </c>
      <c r="I247" s="9">
        <f t="shared" si="57"/>
        <v>3.3036792262767425</v>
      </c>
      <c r="J247" s="9">
        <f t="shared" si="58"/>
        <v>3.632776258601992</v>
      </c>
      <c r="K247" s="11">
        <f t="shared" si="59"/>
        <v>0.4366812227074236</v>
      </c>
      <c r="L247" s="11">
        <f t="shared" si="60"/>
        <v>0.31545741324921134</v>
      </c>
      <c r="M247" s="11">
        <f t="shared" si="61"/>
        <v>0.28735632183908044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-0.27480658579695882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0.23513238903532543</v>
      </c>
      <c r="Q247" s="11">
        <f>2*'OddsRatio_working_3-way'!K247*'OddsRatio_working_3-way'!L247*'OddsRatio_working_3-way'!M247</f>
        <v>7.9169154557348631E-2</v>
      </c>
      <c r="R247" s="11">
        <f t="shared" si="62"/>
        <v>0</v>
      </c>
      <c r="S247" s="11">
        <f t="shared" si="63"/>
        <v>-0.85562865370720509</v>
      </c>
      <c r="T247" s="11">
        <f t="shared" si="64"/>
        <v>-0.28809045579367176</v>
      </c>
      <c r="U247" s="11">
        <f>'OddsRatio_working_3-way'!S247-'OddsRatio_working_3-way'!R247^2/3</f>
        <v>-0.85562865370720509</v>
      </c>
      <c r="V247" s="11">
        <f>'OddsRatio_working_3-way'!S247*'OddsRatio_working_3-way'!R247/3-2*'OddsRatio_working_3-way'!R247^3/27-'OddsRatio_working_3-way'!T247</f>
        <v>0.28809045579367176</v>
      </c>
      <c r="W247" s="11">
        <f>'OddsRatio_working_3-way'!V247^2+4*'OddsRatio_working_3-way'!U247^3/27</f>
        <v>-9.8047890849561614E-3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0.15231620055361947</v>
      </c>
      <c r="Y247" s="11">
        <f>IF('OddsRatio_working_3-way'!W247&gt;=0,IF('OddsRatio_working_3-way'!V247+SQRT('OddsRatio_working_3-way'!W247)&gt;0,0,PI()),ACOS('OddsRatio_working_3-way'!V247/(2*'OddsRatio_working_3-way'!X247)))</f>
        <v>0.3310589510116706</v>
      </c>
      <c r="Z247" s="11">
        <f>'OddsRatio_working_3-way'!X247^(1/3)*COS('OddsRatio_working_3-way'!Y247/3)</f>
        <v>0.53080166504072401</v>
      </c>
      <c r="AA247" s="11">
        <f>'OddsRatio_working_3-way'!X247^(1/3)*COS(('OddsRatio_working_3-way'!Y247+2*PI())/3)</f>
        <v>-0.31633567049298644</v>
      </c>
      <c r="AB247" s="11">
        <f>'OddsRatio_working_3-way'!X247^(1/3)*COS(('OddsRatio_working_3-way'!Y247+4*PI())/3)</f>
        <v>-0.21446599454773765</v>
      </c>
      <c r="AC247" s="11">
        <f>'OddsRatio_working_3-way'!X247^(1/3)*SIN('OddsRatio_working_3-way'!Y247/3)</f>
        <v>5.8814484829249343E-2</v>
      </c>
      <c r="AD247" s="11">
        <f>'OddsRatio_working_3-way'!X247^(1/3)*SIN(('OddsRatio_working_3-way'!Y247+2*PI())/3)</f>
        <v>0.43028048388172069</v>
      </c>
      <c r="AE247" s="11">
        <f>'OddsRatio_working_3-way'!X247^(1/3)*SIN(('OddsRatio_working_3-way'!Y247+4*PI())/3)</f>
        <v>-0.48909496871097002</v>
      </c>
      <c r="AF247" s="11">
        <f>-'OddsRatio_working_3-way'!U247/(3*'OddsRatio_working_3-way'!X247^(1/3))*COS(('OddsRatio_working_3-way'!Y247)/3)</f>
        <v>0.53080166504072401</v>
      </c>
      <c r="AG247" s="11">
        <f>-'OddsRatio_working_3-way'!U247/(3*'OddsRatio_working_3-way'!X247^(1/3))*COS(('OddsRatio_working_3-way'!Y247+2*PI())/3)</f>
        <v>-0.31633567049298644</v>
      </c>
      <c r="AH247" s="11">
        <f>-'OddsRatio_working_3-way'!U247/(3*'OddsRatio_working_3-way'!X247^(1/3))*COS(('OddsRatio_working_3-way'!Y247+4*PI())/3)</f>
        <v>-0.21446599454773765</v>
      </c>
      <c r="AI247" s="11">
        <f>'OddsRatio_working_3-way'!U247/(3*'OddsRatio_working_3-way'!X247^(1/3))*SIN(('OddsRatio_working_3-way'!Y247)/3)</f>
        <v>-5.8814484829249343E-2</v>
      </c>
      <c r="AJ247" s="11">
        <f>'OddsRatio_working_3-way'!U247/(3*'OddsRatio_working_3-way'!X247^(1/3))*SIN(('OddsRatio_working_3-way'!Y247+2*PI())/3)</f>
        <v>-0.43028048388172069</v>
      </c>
      <c r="AK247" s="11">
        <f>'OddsRatio_working_3-way'!U247/(3*'OddsRatio_working_3-way'!X247^(1/3))*SIN(('OddsRatio_working_3-way'!Y247+4*PI())/3)</f>
        <v>0.48909496871097002</v>
      </c>
      <c r="AL247" s="11">
        <f>'OddsRatio_working_3-way'!Z247+'OddsRatio_working_3-way'!AF247</f>
        <v>1.061603330081448</v>
      </c>
      <c r="AM247" s="11">
        <f>'OddsRatio_working_3-way'!AA247+'OddsRatio_working_3-way'!AG247</f>
        <v>-0.63267134098597289</v>
      </c>
      <c r="AN247" s="11">
        <f>'OddsRatio_working_3-way'!AB247+'OddsRatio_working_3-way'!AH247</f>
        <v>-0.42893198909547531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1.061603330081448</v>
      </c>
      <c r="AS247" s="11">
        <f>IF(('OddsRatio_working_3-way'!X247=0),IF(Q247&gt;0,-Q247^(1/3),(-Q247)^(1/3)),'OddsRatio_working_3-way'!AM247-'OddsRatio_working_3-way'!R247/3)</f>
        <v>-0.63267134098597289</v>
      </c>
      <c r="AT247" s="11">
        <f>IF(('OddsRatio_working_3-way'!X247=0),IF(Q247&gt;0,-Q247^(1/3),(-Q247)^(1/3)),'OddsRatio_working_3-way'!AN247-'OddsRatio_working_3-way'!R247/3)</f>
        <v>-0.42893198909547531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>
        <f>IF('True_Odds_Calculator_3-way'!A250="","",'True_Odds_Calculator_3-way'!A250)</f>
        <v>2.2200000000000002</v>
      </c>
      <c r="B249" s="4">
        <f>IF('True_Odds_Calculator_3-way'!B250="","",'True_Odds_Calculator_3-way'!B250)</f>
        <v>3.35</v>
      </c>
      <c r="C249" s="4">
        <f>IF('True_Odds_Calculator_3-way'!C250="","",'True_Odds_Calculator_3-way'!C250)</f>
        <v>3.44</v>
      </c>
      <c r="D249" s="9">
        <f t="shared" si="52"/>
        <v>0.43556064956353924</v>
      </c>
      <c r="E249" s="9">
        <f t="shared" si="53"/>
        <v>0.28602609686928171</v>
      </c>
      <c r="F249" s="9">
        <f t="shared" si="54"/>
        <v>0.27841325356717911</v>
      </c>
      <c r="G249" s="9">
        <f t="shared" si="55"/>
        <v>1.062206160587277</v>
      </c>
      <c r="H249" s="9">
        <f t="shared" si="56"/>
        <v>2.2958915159164781</v>
      </c>
      <c r="I249" s="9">
        <f t="shared" si="57"/>
        <v>3.4961844773801016</v>
      </c>
      <c r="J249" s="9">
        <f t="shared" si="58"/>
        <v>3.5917830318329553</v>
      </c>
      <c r="K249" s="11">
        <f t="shared" si="59"/>
        <v>0.4504504504504504</v>
      </c>
      <c r="L249" s="11">
        <f t="shared" si="60"/>
        <v>0.29850746268656714</v>
      </c>
      <c r="M249" s="11">
        <f t="shared" si="61"/>
        <v>0.29069767441860467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-0.27343952769152358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0.23491905650878225</v>
      </c>
      <c r="Q249" s="11">
        <f>2*'OddsRatio_working_3-way'!K249*'OddsRatio_working_3-way'!L249*'OddsRatio_working_3-way'!M249</f>
        <v>7.8176058738363488E-2</v>
      </c>
      <c r="R249" s="11">
        <f t="shared" si="62"/>
        <v>0</v>
      </c>
      <c r="S249" s="11">
        <f t="shared" si="63"/>
        <v>-0.85912617861819318</v>
      </c>
      <c r="T249" s="11">
        <f t="shared" si="64"/>
        <v>-0.28589889471487295</v>
      </c>
      <c r="U249" s="11">
        <f>'OddsRatio_working_3-way'!S249-'OddsRatio_working_3-way'!R249^2/3</f>
        <v>-0.85912617861819318</v>
      </c>
      <c r="V249" s="11">
        <f>'OddsRatio_working_3-way'!S249*'OddsRatio_working_3-way'!R249/3-2*'OddsRatio_working_3-way'!R249^3/27-'OddsRatio_working_3-way'!T249</f>
        <v>0.28589889471487295</v>
      </c>
      <c r="W249" s="11">
        <f>'OddsRatio_working_3-way'!V249^2+4*'OddsRatio_working_3-way'!U249^3/27</f>
        <v>-1.2205397474214216E-2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0.15325108113272826</v>
      </c>
      <c r="Y249" s="11">
        <f>IF('OddsRatio_working_3-way'!W249&gt;=0,IF('OddsRatio_working_3-way'!V249+SQRT('OddsRatio_working_3-way'!W249)&gt;0,0,PI()),ACOS('OddsRatio_working_3-way'!V249/(2*'OddsRatio_working_3-way'!X249)))</f>
        <v>0.36874795666744231</v>
      </c>
      <c r="Z249" s="11">
        <f>'OddsRatio_working_3-way'!X249^(1/3)*COS('OddsRatio_working_3-way'!Y249/3)</f>
        <v>0.53110308029363851</v>
      </c>
      <c r="AA249" s="11">
        <f>'OddsRatio_working_3-way'!X249^(1/3)*COS(('OddsRatio_working_3-way'!Y249+2*PI())/3)</f>
        <v>-0.32237304339607342</v>
      </c>
      <c r="AB249" s="11">
        <f>'OddsRatio_working_3-way'!X249^(1/3)*COS(('OddsRatio_working_3-way'!Y249+4*PI())/3)</f>
        <v>-0.20873003689756503</v>
      </c>
      <c r="AC249" s="11">
        <f>'OddsRatio_working_3-way'!X249^(1/3)*SIN('OddsRatio_working_3-way'!Y249/3)</f>
        <v>6.5611820393432246E-2</v>
      </c>
      <c r="AD249" s="11">
        <f>'OddsRatio_working_3-way'!X249^(1/3)*SIN(('OddsRatio_working_3-way'!Y249+2*PI())/3)</f>
        <v>0.42714284936574137</v>
      </c>
      <c r="AE249" s="11">
        <f>'OddsRatio_working_3-way'!X249^(1/3)*SIN(('OddsRatio_working_3-way'!Y249+4*PI())/3)</f>
        <v>-0.49275466975917359</v>
      </c>
      <c r="AF249" s="11">
        <f>-'OddsRatio_working_3-way'!U249/(3*'OddsRatio_working_3-way'!X249^(1/3))*COS(('OddsRatio_working_3-way'!Y249)/3)</f>
        <v>0.53110308029363851</v>
      </c>
      <c r="AG249" s="11">
        <f>-'OddsRatio_working_3-way'!U249/(3*'OddsRatio_working_3-way'!X249^(1/3))*COS(('OddsRatio_working_3-way'!Y249+2*PI())/3)</f>
        <v>-0.32237304339607342</v>
      </c>
      <c r="AH249" s="11">
        <f>-'OddsRatio_working_3-way'!U249/(3*'OddsRatio_working_3-way'!X249^(1/3))*COS(('OddsRatio_working_3-way'!Y249+4*PI())/3)</f>
        <v>-0.20873003689756503</v>
      </c>
      <c r="AI249" s="11">
        <f>'OddsRatio_working_3-way'!U249/(3*'OddsRatio_working_3-way'!X249^(1/3))*SIN(('OddsRatio_working_3-way'!Y249)/3)</f>
        <v>-6.5611820393432246E-2</v>
      </c>
      <c r="AJ249" s="11">
        <f>'OddsRatio_working_3-way'!U249/(3*'OddsRatio_working_3-way'!X249^(1/3))*SIN(('OddsRatio_working_3-way'!Y249+2*PI())/3)</f>
        <v>-0.42714284936574137</v>
      </c>
      <c r="AK249" s="11">
        <f>'OddsRatio_working_3-way'!U249/(3*'OddsRatio_working_3-way'!X249^(1/3))*SIN(('OddsRatio_working_3-way'!Y249+4*PI())/3)</f>
        <v>0.49275466975917359</v>
      </c>
      <c r="AL249" s="11">
        <f>'OddsRatio_working_3-way'!Z249+'OddsRatio_working_3-way'!AF249</f>
        <v>1.062206160587277</v>
      </c>
      <c r="AM249" s="11">
        <f>'OddsRatio_working_3-way'!AA249+'OddsRatio_working_3-way'!AG249</f>
        <v>-0.64474608679214684</v>
      </c>
      <c r="AN249" s="11">
        <f>'OddsRatio_working_3-way'!AB249+'OddsRatio_working_3-way'!AH249</f>
        <v>-0.41746007379513006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1.062206160587277</v>
      </c>
      <c r="AS249" s="11">
        <f>IF(('OddsRatio_working_3-way'!X249=0),IF(Q249&gt;0,-Q249^(1/3),(-Q249)^(1/3)),'OddsRatio_working_3-way'!AM249-'OddsRatio_working_3-way'!R249/3)</f>
        <v>-0.64474608679214684</v>
      </c>
      <c r="AT249" s="11">
        <f>IF(('OddsRatio_working_3-way'!X249=0),IF(Q249&gt;0,-Q249^(1/3),(-Q249)^(1/3)),'OddsRatio_working_3-way'!AN249-'OddsRatio_working_3-way'!R249/3)</f>
        <v>-0.41746007379513006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2.54</v>
      </c>
      <c r="B250" s="4">
        <f>IF('True_Odds_Calculator_3-way'!B251="","",'True_Odds_Calculator_3-way'!B251)</f>
        <v>3.11</v>
      </c>
      <c r="C250" s="4">
        <f>IF('True_Odds_Calculator_3-way'!C251="","",'True_Odds_Calculator_3-way'!C251)</f>
        <v>3.09</v>
      </c>
      <c r="D250" s="9">
        <f t="shared" si="52"/>
        <v>0.37993439898964781</v>
      </c>
      <c r="E250" s="9">
        <f t="shared" si="53"/>
        <v>0.30901416478739119</v>
      </c>
      <c r="F250" s="9">
        <f t="shared" si="54"/>
        <v>0.31105143622296089</v>
      </c>
      <c r="G250" s="9">
        <f t="shared" si="55"/>
        <v>1.0597619002828003</v>
      </c>
      <c r="H250" s="9">
        <f t="shared" si="56"/>
        <v>2.6320333264355127</v>
      </c>
      <c r="I250" s="9">
        <f t="shared" si="57"/>
        <v>3.2360976095967087</v>
      </c>
      <c r="J250" s="9">
        <f t="shared" si="58"/>
        <v>3.2149023715910525</v>
      </c>
      <c r="K250" s="11">
        <f t="shared" si="59"/>
        <v>0.39370078740157477</v>
      </c>
      <c r="L250" s="11">
        <f t="shared" si="60"/>
        <v>0.32154340836012862</v>
      </c>
      <c r="M250" s="11">
        <f t="shared" si="61"/>
        <v>0.3236245954692557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-0.27822546515965785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0.2351577560312843</v>
      </c>
      <c r="Q250" s="11">
        <f>2*'OddsRatio_working_3-way'!K250*'OddsRatio_working_3-way'!L250*'OddsRatio_working_3-way'!M250</f>
        <v>8.1936500359332531E-2</v>
      </c>
      <c r="R250" s="11">
        <f t="shared" si="62"/>
        <v>0</v>
      </c>
      <c r="S250" s="11">
        <f t="shared" si="63"/>
        <v>-0.84520572513497494</v>
      </c>
      <c r="T250" s="11">
        <f t="shared" si="64"/>
        <v>-0.29449676833971256</v>
      </c>
      <c r="U250" s="11">
        <f>'OddsRatio_working_3-way'!S250-'OddsRatio_working_3-way'!R250^2/3</f>
        <v>-0.84520572513497494</v>
      </c>
      <c r="V250" s="11">
        <f>'OddsRatio_working_3-way'!S250*'OddsRatio_working_3-way'!R250/3-2*'OddsRatio_working_3-way'!R250^3/27-'OddsRatio_working_3-way'!T250</f>
        <v>0.29449676833971256</v>
      </c>
      <c r="W250" s="11">
        <f>'OddsRatio_working_3-way'!V250^2+4*'OddsRatio_working_3-way'!U250^3/27</f>
        <v>-2.722306913848685E-3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0.14954151052164663</v>
      </c>
      <c r="Y250" s="11">
        <f>IF('OddsRatio_working_3-way'!W250&gt;=0,IF('OddsRatio_working_3-way'!V250+SQRT('OddsRatio_working_3-way'!W250)&gt;0,0,PI()),ACOS('OddsRatio_working_3-way'!V250/(2*'OddsRatio_working_3-way'!X250)))</f>
        <v>0.17534954582558249</v>
      </c>
      <c r="Z250" s="11">
        <f>'OddsRatio_working_3-way'!X250^(1/3)*COS('OddsRatio_working_3-way'!Y250/3)</f>
        <v>0.52988095014140002</v>
      </c>
      <c r="AA250" s="11">
        <f>'OddsRatio_working_3-way'!X250^(1/3)*COS(('OddsRatio_working_3-way'!Y250+2*PI())/3)</f>
        <v>-0.29179313400196999</v>
      </c>
      <c r="AB250" s="11">
        <f>'OddsRatio_working_3-way'!X250^(1/3)*COS(('OddsRatio_working_3-way'!Y250+4*PI())/3)</f>
        <v>-0.23808781613943009</v>
      </c>
      <c r="AC250" s="11">
        <f>'OddsRatio_working_3-way'!X250^(1/3)*SIN('OddsRatio_working_3-way'!Y250/3)</f>
        <v>3.1006779724851826E-2</v>
      </c>
      <c r="AD250" s="11">
        <f>'OddsRatio_working_3-way'!X250^(1/3)*SIN(('OddsRatio_working_3-way'!Y250+2*PI())/3)</f>
        <v>0.44338697394146198</v>
      </c>
      <c r="AE250" s="11">
        <f>'OddsRatio_working_3-way'!X250^(1/3)*SIN(('OddsRatio_working_3-way'!Y250+4*PI())/3)</f>
        <v>-0.47439375366631381</v>
      </c>
      <c r="AF250" s="11">
        <f>-'OddsRatio_working_3-way'!U250/(3*'OddsRatio_working_3-way'!X250^(1/3))*COS(('OddsRatio_working_3-way'!Y250)/3)</f>
        <v>0.52988095014140013</v>
      </c>
      <c r="AG250" s="11">
        <f>-'OddsRatio_working_3-way'!U250/(3*'OddsRatio_working_3-way'!X250^(1/3))*COS(('OddsRatio_working_3-way'!Y250+2*PI())/3)</f>
        <v>-0.29179313400197004</v>
      </c>
      <c r="AH250" s="11">
        <f>-'OddsRatio_working_3-way'!U250/(3*'OddsRatio_working_3-way'!X250^(1/3))*COS(('OddsRatio_working_3-way'!Y250+4*PI())/3)</f>
        <v>-0.23808781613943014</v>
      </c>
      <c r="AI250" s="11">
        <f>'OddsRatio_working_3-way'!U250/(3*'OddsRatio_working_3-way'!X250^(1/3))*SIN(('OddsRatio_working_3-way'!Y250)/3)</f>
        <v>-3.1006779724851833E-2</v>
      </c>
      <c r="AJ250" s="11">
        <f>'OddsRatio_working_3-way'!U250/(3*'OddsRatio_working_3-way'!X250^(1/3))*SIN(('OddsRatio_working_3-way'!Y250+2*PI())/3)</f>
        <v>-0.44338697394146209</v>
      </c>
      <c r="AK250" s="11">
        <f>'OddsRatio_working_3-way'!U250/(3*'OddsRatio_working_3-way'!X250^(1/3))*SIN(('OddsRatio_working_3-way'!Y250+4*PI())/3)</f>
        <v>0.47439375366631392</v>
      </c>
      <c r="AL250" s="11">
        <f>'OddsRatio_working_3-way'!Z250+'OddsRatio_working_3-way'!AF250</f>
        <v>1.0597619002828003</v>
      </c>
      <c r="AM250" s="11">
        <f>'OddsRatio_working_3-way'!AA250+'OddsRatio_working_3-way'!AG250</f>
        <v>-0.58358626800394009</v>
      </c>
      <c r="AN250" s="11">
        <f>'OddsRatio_working_3-way'!AB250+'OddsRatio_working_3-way'!AH250</f>
        <v>-0.47617563227886023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1.0597619002828003</v>
      </c>
      <c r="AS250" s="11">
        <f>IF(('OddsRatio_working_3-way'!X250=0),IF(Q250&gt;0,-Q250^(1/3),(-Q250)^(1/3)),'OddsRatio_working_3-way'!AM250-'OddsRatio_working_3-way'!R250/3)</f>
        <v>-0.58358626800394009</v>
      </c>
      <c r="AT250" s="11">
        <f>IF(('OddsRatio_working_3-way'!X250=0),IF(Q250&gt;0,-Q250^(1/3),(-Q250)^(1/3)),'OddsRatio_working_3-way'!AN250-'OddsRatio_working_3-way'!R250/3)</f>
        <v>-0.47617563227886023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1.89</v>
      </c>
      <c r="B251" s="4">
        <f>IF('True_Odds_Calculator_3-way'!B252="","",'True_Odds_Calculator_3-way'!B252)</f>
        <v>3.45</v>
      </c>
      <c r="C251" s="4">
        <f>IF('True_Odds_Calculator_3-way'!C252="","",'True_Odds_Calculator_3-way'!C252)</f>
        <v>4.57</v>
      </c>
      <c r="D251" s="9">
        <f t="shared" si="52"/>
        <v>0.51391574371099569</v>
      </c>
      <c r="E251" s="9">
        <f t="shared" si="53"/>
        <v>0.27749037631068113</v>
      </c>
      <c r="F251" s="9">
        <f t="shared" si="54"/>
        <v>0.20859387997832307</v>
      </c>
      <c r="G251" s="9">
        <f t="shared" si="55"/>
        <v>1.0627463594988065</v>
      </c>
      <c r="H251" s="9">
        <f t="shared" si="56"/>
        <v>1.9458442599539378</v>
      </c>
      <c r="I251" s="9">
        <f t="shared" si="57"/>
        <v>3.6037285807720751</v>
      </c>
      <c r="J251" s="9">
        <f t="shared" si="58"/>
        <v>4.794004503410739</v>
      </c>
      <c r="K251" s="11">
        <f t="shared" si="59"/>
        <v>0.52910052910052918</v>
      </c>
      <c r="L251" s="11">
        <f t="shared" si="60"/>
        <v>0.28985507246376813</v>
      </c>
      <c r="M251" s="11">
        <f t="shared" si="61"/>
        <v>0.21881838074398249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-0.26123250069591986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0.23188942733546805</v>
      </c>
      <c r="Q251" s="11">
        <f>2*'OddsRatio_working_3-way'!K251*'OddsRatio_working_3-way'!L251*'OddsRatio_working_3-way'!M251</f>
        <v>6.7117055668731704E-2</v>
      </c>
      <c r="R251" s="11">
        <f t="shared" si="62"/>
        <v>0</v>
      </c>
      <c r="S251" s="11">
        <f t="shared" si="63"/>
        <v>-0.88767449194766246</v>
      </c>
      <c r="T251" s="11">
        <f t="shared" si="64"/>
        <v>-0.25692459969541603</v>
      </c>
      <c r="U251" s="11">
        <f>'OddsRatio_working_3-way'!S251-'OddsRatio_working_3-way'!R251^2/3</f>
        <v>-0.88767449194766246</v>
      </c>
      <c r="V251" s="11">
        <f>'OddsRatio_working_3-way'!S251*'OddsRatio_working_3-way'!R251/3-2*'OddsRatio_working_3-way'!R251^3/27-'OddsRatio_working_3-way'!T251</f>
        <v>0.25692459969541603</v>
      </c>
      <c r="W251" s="11">
        <f>'OddsRatio_working_3-way'!V251^2+4*'OddsRatio_working_3-way'!U251^3/27</f>
        <v>-3.7613057029287147E-2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0.1609528711750251</v>
      </c>
      <c r="Y251" s="11">
        <f>IF('OddsRatio_working_3-way'!W251&gt;=0,IF('OddsRatio_working_3-way'!V251+SQRT('OddsRatio_working_3-way'!W251)&gt;0,0,PI()),ACOS('OddsRatio_working_3-way'!V251/(2*'OddsRatio_working_3-way'!X251)))</f>
        <v>0.64660117612391266</v>
      </c>
      <c r="Z251" s="11">
        <f>'OddsRatio_working_3-way'!X251^(1/3)*COS('OddsRatio_working_3-way'!Y251/3)</f>
        <v>0.53137317974940323</v>
      </c>
      <c r="AA251" s="11">
        <f>'OddsRatio_working_3-way'!X251^(1/3)*COS(('OddsRatio_working_3-way'!Y251+2*PI())/3)</f>
        <v>-0.36643643289776473</v>
      </c>
      <c r="AB251" s="11">
        <f>'OddsRatio_working_3-way'!X251^(1/3)*COS(('OddsRatio_working_3-way'!Y251+4*PI())/3)</f>
        <v>-0.16493674685163873</v>
      </c>
      <c r="AC251" s="11">
        <f>'OddsRatio_working_3-way'!X251^(1/3)*SIN('OddsRatio_working_3-way'!Y251/3)</f>
        <v>0.11633589798035616</v>
      </c>
      <c r="AD251" s="11">
        <f>'OddsRatio_working_3-way'!X251^(1/3)*SIN(('OddsRatio_working_3-way'!Y251+2*PI())/3)</f>
        <v>0.4020147235625201</v>
      </c>
      <c r="AE251" s="11">
        <f>'OddsRatio_working_3-way'!X251^(1/3)*SIN(('OddsRatio_working_3-way'!Y251+4*PI())/3)</f>
        <v>-0.51835062154287603</v>
      </c>
      <c r="AF251" s="11">
        <f>-'OddsRatio_working_3-way'!U251/(3*'OddsRatio_working_3-way'!X251^(1/3))*COS(('OddsRatio_working_3-way'!Y251)/3)</f>
        <v>0.53137317974940323</v>
      </c>
      <c r="AG251" s="11">
        <f>-'OddsRatio_working_3-way'!U251/(3*'OddsRatio_working_3-way'!X251^(1/3))*COS(('OddsRatio_working_3-way'!Y251+2*PI())/3)</f>
        <v>-0.36643643289776473</v>
      </c>
      <c r="AH251" s="11">
        <f>-'OddsRatio_working_3-way'!U251/(3*'OddsRatio_working_3-way'!X251^(1/3))*COS(('OddsRatio_working_3-way'!Y251+4*PI())/3)</f>
        <v>-0.16493674685163873</v>
      </c>
      <c r="AI251" s="11">
        <f>'OddsRatio_working_3-way'!U251/(3*'OddsRatio_working_3-way'!X251^(1/3))*SIN(('OddsRatio_working_3-way'!Y251)/3)</f>
        <v>-0.11633589798035616</v>
      </c>
      <c r="AJ251" s="11">
        <f>'OddsRatio_working_3-way'!U251/(3*'OddsRatio_working_3-way'!X251^(1/3))*SIN(('OddsRatio_working_3-way'!Y251+2*PI())/3)</f>
        <v>-0.4020147235625201</v>
      </c>
      <c r="AK251" s="11">
        <f>'OddsRatio_working_3-way'!U251/(3*'OddsRatio_working_3-way'!X251^(1/3))*SIN(('OddsRatio_working_3-way'!Y251+4*PI())/3)</f>
        <v>0.51835062154287603</v>
      </c>
      <c r="AL251" s="11">
        <f>'OddsRatio_working_3-way'!Z251+'OddsRatio_working_3-way'!AF251</f>
        <v>1.0627463594988065</v>
      </c>
      <c r="AM251" s="11">
        <f>'OddsRatio_working_3-way'!AA251+'OddsRatio_working_3-way'!AG251</f>
        <v>-0.73287286579552946</v>
      </c>
      <c r="AN251" s="11">
        <f>'OddsRatio_working_3-way'!AB251+'OddsRatio_working_3-way'!AH251</f>
        <v>-0.32987349370327745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1.0627463594988065</v>
      </c>
      <c r="AS251" s="11">
        <f>IF(('OddsRatio_working_3-way'!X251=0),IF(Q251&gt;0,-Q251^(1/3),(-Q251)^(1/3)),'OddsRatio_working_3-way'!AM251-'OddsRatio_working_3-way'!R251/3)</f>
        <v>-0.73287286579552946</v>
      </c>
      <c r="AT251" s="11">
        <f>IF(('OddsRatio_working_3-way'!X251=0),IF(Q251&gt;0,-Q251^(1/3),(-Q251)^(1/3)),'OddsRatio_working_3-way'!AN251-'OddsRatio_working_3-way'!R251/3)</f>
        <v>-0.32987349370327745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6.53</v>
      </c>
      <c r="B252" s="4">
        <f>IF('True_Odds_Calculator_3-way'!B253="","",'True_Odds_Calculator_3-way'!B253)</f>
        <v>4.6500000000000004</v>
      </c>
      <c r="C252" s="4">
        <f>IF('True_Odds_Calculator_3-way'!C253="","",'True_Odds_Calculator_3-way'!C253)</f>
        <v>1.5</v>
      </c>
      <c r="D252" s="9">
        <f t="shared" si="52"/>
        <v>0.14459628673884931</v>
      </c>
      <c r="E252" s="9">
        <f t="shared" si="53"/>
        <v>0.20388829169206074</v>
      </c>
      <c r="F252" s="9">
        <f t="shared" si="54"/>
        <v>0.65151542156909004</v>
      </c>
      <c r="G252" s="9">
        <f t="shared" si="55"/>
        <v>1.0697661694381089</v>
      </c>
      <c r="H252" s="9">
        <f t="shared" si="56"/>
        <v>6.915806916992743</v>
      </c>
      <c r="I252" s="9">
        <f t="shared" si="57"/>
        <v>4.9046465184490984</v>
      </c>
      <c r="J252" s="9">
        <f t="shared" si="58"/>
        <v>1.5348830847190542</v>
      </c>
      <c r="K252" s="11">
        <f t="shared" si="59"/>
        <v>0.15313935681470137</v>
      </c>
      <c r="L252" s="11">
        <f t="shared" si="60"/>
        <v>0.21505376344086019</v>
      </c>
      <c r="M252" s="11">
        <f t="shared" si="61"/>
        <v>0.66666666666666663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-0.22158002491945084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0.21252888515646012</v>
      </c>
      <c r="Q252" s="11">
        <f>2*'OddsRatio_working_3-way'!K252*'OddsRatio_working_3-way'!L252*'OddsRatio_working_3-way'!M252</f>
        <v>4.3910926685219023E-2</v>
      </c>
      <c r="R252" s="11">
        <f t="shared" si="62"/>
        <v>0</v>
      </c>
      <c r="S252" s="11">
        <f t="shared" si="63"/>
        <v>-0.95915182441972824</v>
      </c>
      <c r="T252" s="11">
        <f t="shared" si="64"/>
        <v>-0.19817186454953059</v>
      </c>
      <c r="U252" s="11">
        <f>'OddsRatio_working_3-way'!S252-'OddsRatio_working_3-way'!R252^2/3</f>
        <v>-0.95915182441972824</v>
      </c>
      <c r="V252" s="11">
        <f>'OddsRatio_working_3-way'!S252*'OddsRatio_working_3-way'!R252/3-2*'OddsRatio_working_3-way'!R252^3/27-'OddsRatio_working_3-way'!T252</f>
        <v>0.19817186454953059</v>
      </c>
      <c r="W252" s="11">
        <f>'OddsRatio_working_3-way'!V252^2+4*'OddsRatio_working_3-way'!U252^3/27</f>
        <v>-9.1452806237660667E-2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0.18077948869873081</v>
      </c>
      <c r="Y252" s="11">
        <f>IF('OddsRatio_working_3-way'!W252&gt;=0,IF('OddsRatio_working_3-way'!V252+SQRT('OddsRatio_working_3-way'!W252)&gt;0,0,PI()),ACOS('OddsRatio_working_3-way'!V252/(2*'OddsRatio_working_3-way'!X252)))</f>
        <v>0.99070079651528187</v>
      </c>
      <c r="Z252" s="11">
        <f>'OddsRatio_working_3-way'!X252^(1/3)*COS('OddsRatio_working_3-way'!Y252/3)</f>
        <v>0.53488308471905455</v>
      </c>
      <c r="AA252" s="11">
        <f>'OddsRatio_working_3-way'!X252^(1/3)*COS(('OddsRatio_working_3-way'!Y252+2*PI())/3)</f>
        <v>-0.42622762602558273</v>
      </c>
      <c r="AB252" s="11">
        <f>'OddsRatio_working_3-way'!X252^(1/3)*COS(('OddsRatio_working_3-way'!Y252+4*PI())/3)</f>
        <v>-0.10865545869347197</v>
      </c>
      <c r="AC252" s="11">
        <f>'OddsRatio_working_3-way'!X252^(1/3)*SIN('OddsRatio_working_3-way'!Y252/3)</f>
        <v>0.18335037629632714</v>
      </c>
      <c r="AD252" s="11">
        <f>'OddsRatio_working_3-way'!X252^(1/3)*SIN(('OddsRatio_working_3-way'!Y252+2*PI())/3)</f>
        <v>0.37154715127312177</v>
      </c>
      <c r="AE252" s="11">
        <f>'OddsRatio_working_3-way'!X252^(1/3)*SIN(('OddsRatio_working_3-way'!Y252+4*PI())/3)</f>
        <v>-0.55489752756944888</v>
      </c>
      <c r="AF252" s="11">
        <f>-'OddsRatio_working_3-way'!U252/(3*'OddsRatio_working_3-way'!X252^(1/3))*COS(('OddsRatio_working_3-way'!Y252)/3)</f>
        <v>0.53488308471905444</v>
      </c>
      <c r="AG252" s="11">
        <f>-'OddsRatio_working_3-way'!U252/(3*'OddsRatio_working_3-way'!X252^(1/3))*COS(('OddsRatio_working_3-way'!Y252+2*PI())/3)</f>
        <v>-0.42622762602558267</v>
      </c>
      <c r="AH252" s="11">
        <f>-'OddsRatio_working_3-way'!U252/(3*'OddsRatio_working_3-way'!X252^(1/3))*COS(('OddsRatio_working_3-way'!Y252+4*PI())/3)</f>
        <v>-0.10865545869347196</v>
      </c>
      <c r="AI252" s="11">
        <f>'OddsRatio_working_3-way'!U252/(3*'OddsRatio_working_3-way'!X252^(1/3))*SIN(('OddsRatio_working_3-way'!Y252)/3)</f>
        <v>-0.18335037629632708</v>
      </c>
      <c r="AJ252" s="11">
        <f>'OddsRatio_working_3-way'!U252/(3*'OddsRatio_working_3-way'!X252^(1/3))*SIN(('OddsRatio_working_3-way'!Y252+2*PI())/3)</f>
        <v>-0.37154715127312171</v>
      </c>
      <c r="AK252" s="11">
        <f>'OddsRatio_working_3-way'!U252/(3*'OddsRatio_working_3-way'!X252^(1/3))*SIN(('OddsRatio_working_3-way'!Y252+4*PI())/3)</f>
        <v>0.55489752756944877</v>
      </c>
      <c r="AL252" s="11">
        <f>'OddsRatio_working_3-way'!Z252+'OddsRatio_working_3-way'!AF252</f>
        <v>1.0697661694381089</v>
      </c>
      <c r="AM252" s="11">
        <f>'OddsRatio_working_3-way'!AA252+'OddsRatio_working_3-way'!AG252</f>
        <v>-0.85245525205116546</v>
      </c>
      <c r="AN252" s="11">
        <f>'OddsRatio_working_3-way'!AB252+'OddsRatio_working_3-way'!AH252</f>
        <v>-0.21731091738694391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1.0697661694381089</v>
      </c>
      <c r="AS252" s="11">
        <f>IF(('OddsRatio_working_3-way'!X252=0),IF(Q252&gt;0,-Q252^(1/3),(-Q252)^(1/3)),'OddsRatio_working_3-way'!AM252-'OddsRatio_working_3-way'!R252/3)</f>
        <v>-0.85245525205116546</v>
      </c>
      <c r="AT252" s="11">
        <f>IF(('OddsRatio_working_3-way'!X252=0),IF(Q252&gt;0,-Q252^(1/3),(-Q252)^(1/3)),'OddsRatio_working_3-way'!AN252-'OddsRatio_working_3-way'!R252/3)</f>
        <v>-0.21731091738694391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2.37</v>
      </c>
      <c r="B253" s="4">
        <f>IF('True_Odds_Calculator_3-way'!B254="","",'True_Odds_Calculator_3-way'!B254)</f>
        <v>3.76</v>
      </c>
      <c r="C253" s="4">
        <f>IF('True_Odds_Calculator_3-way'!C254="","",'True_Odds_Calculator_3-way'!C254)</f>
        <v>2.89</v>
      </c>
      <c r="D253" s="9">
        <f t="shared" si="52"/>
        <v>0.40946263944097766</v>
      </c>
      <c r="E253" s="9">
        <f t="shared" si="53"/>
        <v>0.25604884031435254</v>
      </c>
      <c r="F253" s="9">
        <f t="shared" si="54"/>
        <v>0.3344885202446698</v>
      </c>
      <c r="G253" s="9">
        <f t="shared" si="55"/>
        <v>1.0527191659775128</v>
      </c>
      <c r="H253" s="9">
        <f t="shared" si="56"/>
        <v>2.4422252573891932</v>
      </c>
      <c r="I253" s="9">
        <f t="shared" si="57"/>
        <v>3.9055048980979357</v>
      </c>
      <c r="J253" s="9">
        <f t="shared" si="58"/>
        <v>2.9896392236974996</v>
      </c>
      <c r="K253" s="11">
        <f t="shared" si="59"/>
        <v>0.42194092827004215</v>
      </c>
      <c r="L253" s="11">
        <f t="shared" si="60"/>
        <v>0.26595744680851063</v>
      </c>
      <c r="M253" s="11">
        <f t="shared" si="61"/>
        <v>0.34602076124567471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-0.27749644240706695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0.23375583341176964</v>
      </c>
      <c r="Q253" s="11">
        <f>2*'OddsRatio_working_3-way'!K253*'OddsRatio_working_3-way'!L253*'OddsRatio_working_3-way'!M253</f>
        <v>7.7659745319524798E-2</v>
      </c>
      <c r="R253" s="11">
        <f t="shared" si="62"/>
        <v>0</v>
      </c>
      <c r="S253" s="11">
        <f t="shared" si="63"/>
        <v>-0.84237416301311341</v>
      </c>
      <c r="T253" s="11">
        <f t="shared" si="64"/>
        <v>-0.27985852591797789</v>
      </c>
      <c r="U253" s="11">
        <f>'OddsRatio_working_3-way'!S253-'OddsRatio_working_3-way'!R253^2/3</f>
        <v>-0.84237416301311341</v>
      </c>
      <c r="V253" s="11">
        <f>'OddsRatio_working_3-way'!S253*'OddsRatio_working_3-way'!R253/3-2*'OddsRatio_working_3-way'!R253^3/27-'OddsRatio_working_3-way'!T253</f>
        <v>0.27985852591797789</v>
      </c>
      <c r="W253" s="11">
        <f>'OddsRatio_working_3-way'!V253^2+4*'OddsRatio_working_3-way'!U253^3/27</f>
        <v>-1.0233849323833824E-2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0.14879066154569087</v>
      </c>
      <c r="Y253" s="11">
        <f>IF('OddsRatio_working_3-way'!W253&gt;=0,IF('OddsRatio_working_3-way'!V253+SQRT('OddsRatio_working_3-way'!W253)&gt;0,0,PI()),ACOS('OddsRatio_working_3-way'!V253/(2*'OddsRatio_working_3-way'!X253)))</f>
        <v>0.34686272625654779</v>
      </c>
      <c r="Z253" s="11">
        <f>'OddsRatio_working_3-way'!X253^(1/3)*COS('OddsRatio_working_3-way'!Y253/3)</f>
        <v>0.52635958298875651</v>
      </c>
      <c r="AA253" s="11">
        <f>'OddsRatio_working_3-way'!X253^(1/3)*COS(('OddsRatio_working_3-way'!Y253+2*PI())/3)</f>
        <v>-0.31612063395277851</v>
      </c>
      <c r="AB253" s="11">
        <f>'OddsRatio_working_3-way'!X253^(1/3)*COS(('OddsRatio_working_3-way'!Y253+4*PI())/3)</f>
        <v>-0.21023894903597815</v>
      </c>
      <c r="AC253" s="11">
        <f>'OddsRatio_working_3-way'!X253^(1/3)*SIN('OddsRatio_working_3-way'!Y253/3)</f>
        <v>6.1130819288965951E-2</v>
      </c>
      <c r="AD253" s="11">
        <f>'OddsRatio_working_3-way'!X253^(1/3)*SIN(('OddsRatio_working_3-way'!Y253+2*PI())/3)</f>
        <v>0.42527536074916367</v>
      </c>
      <c r="AE253" s="11">
        <f>'OddsRatio_working_3-way'!X253^(1/3)*SIN(('OddsRatio_working_3-way'!Y253+4*PI())/3)</f>
        <v>-0.48640618003812952</v>
      </c>
      <c r="AF253" s="11">
        <f>-'OddsRatio_working_3-way'!U253/(3*'OddsRatio_working_3-way'!X253^(1/3))*COS(('OddsRatio_working_3-way'!Y253)/3)</f>
        <v>0.5263595829887564</v>
      </c>
      <c r="AG253" s="11">
        <f>-'OddsRatio_working_3-way'!U253/(3*'OddsRatio_working_3-way'!X253^(1/3))*COS(('OddsRatio_working_3-way'!Y253+2*PI())/3)</f>
        <v>-0.31612063395277845</v>
      </c>
      <c r="AH253" s="11">
        <f>-'OddsRatio_working_3-way'!U253/(3*'OddsRatio_working_3-way'!X253^(1/3))*COS(('OddsRatio_working_3-way'!Y253+4*PI())/3)</f>
        <v>-0.21023894903597812</v>
      </c>
      <c r="AI253" s="11">
        <f>'OddsRatio_working_3-way'!U253/(3*'OddsRatio_working_3-way'!X253^(1/3))*SIN(('OddsRatio_working_3-way'!Y253)/3)</f>
        <v>-6.1130819288965937E-2</v>
      </c>
      <c r="AJ253" s="11">
        <f>'OddsRatio_working_3-way'!U253/(3*'OddsRatio_working_3-way'!X253^(1/3))*SIN(('OddsRatio_working_3-way'!Y253+2*PI())/3)</f>
        <v>-0.42527536074916356</v>
      </c>
      <c r="AK253" s="11">
        <f>'OddsRatio_working_3-way'!U253/(3*'OddsRatio_working_3-way'!X253^(1/3))*SIN(('OddsRatio_working_3-way'!Y253+4*PI())/3)</f>
        <v>0.48640618003812941</v>
      </c>
      <c r="AL253" s="11">
        <f>'OddsRatio_working_3-way'!Z253+'OddsRatio_working_3-way'!AF253</f>
        <v>1.0527191659775128</v>
      </c>
      <c r="AM253" s="11">
        <f>'OddsRatio_working_3-way'!AA253+'OddsRatio_working_3-way'!AG253</f>
        <v>-0.6322412679055569</v>
      </c>
      <c r="AN253" s="11">
        <f>'OddsRatio_working_3-way'!AB253+'OddsRatio_working_3-way'!AH253</f>
        <v>-0.42047789807195624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1.0527191659775128</v>
      </c>
      <c r="AS253" s="11">
        <f>IF(('OddsRatio_working_3-way'!X253=0),IF(Q253&gt;0,-Q253^(1/3),(-Q253)^(1/3)),'OddsRatio_working_3-way'!AM253-'OddsRatio_working_3-way'!R253/3)</f>
        <v>-0.6322412679055569</v>
      </c>
      <c r="AT253" s="11">
        <f>IF(('OddsRatio_working_3-way'!X253=0),IF(Q253&gt;0,-Q253^(1/3),(-Q253)^(1/3)),'OddsRatio_working_3-way'!AN253-'OddsRatio_working_3-way'!R253/3)</f>
        <v>-0.42047789807195624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2.86</v>
      </c>
      <c r="B254" s="4">
        <f>IF('True_Odds_Calculator_3-way'!B255="","",'True_Odds_Calculator_3-way'!B255)</f>
        <v>4.07</v>
      </c>
      <c r="C254" s="4">
        <f>IF('True_Odds_Calculator_3-way'!C255="","",'True_Odds_Calculator_3-way'!C255)</f>
        <v>2.29</v>
      </c>
      <c r="D254" s="9">
        <f t="shared" si="52"/>
        <v>0.3385945887325485</v>
      </c>
      <c r="E254" s="9">
        <f t="shared" si="53"/>
        <v>0.23673488155417083</v>
      </c>
      <c r="F254" s="9">
        <f t="shared" si="54"/>
        <v>0.42467052971328062</v>
      </c>
      <c r="G254" s="9">
        <f t="shared" si="55"/>
        <v>1.0502067043189456</v>
      </c>
      <c r="H254" s="9">
        <f t="shared" si="56"/>
        <v>2.9533844700332383</v>
      </c>
      <c r="I254" s="9">
        <f t="shared" si="57"/>
        <v>4.2241345822591638</v>
      </c>
      <c r="J254" s="9">
        <f t="shared" si="58"/>
        <v>2.3547666485714402</v>
      </c>
      <c r="K254" s="11">
        <f t="shared" si="59"/>
        <v>0.34965034965034969</v>
      </c>
      <c r="L254" s="11">
        <f t="shared" si="60"/>
        <v>0.24570024570024568</v>
      </c>
      <c r="M254" s="11">
        <f t="shared" si="61"/>
        <v>0.4366812227074236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-0.27634086030274985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0.23334282961119007</v>
      </c>
      <c r="Q254" s="11">
        <f>2*'OddsRatio_working_3-way'!K254*'OddsRatio_working_3-way'!L254*'OddsRatio_working_3-way'!M254</f>
        <v>7.5029848749578812E-2</v>
      </c>
      <c r="R254" s="11">
        <f t="shared" si="62"/>
        <v>0</v>
      </c>
      <c r="S254" s="11">
        <f t="shared" si="63"/>
        <v>-0.84440219718338949</v>
      </c>
      <c r="T254" s="11">
        <f t="shared" si="64"/>
        <v>-0.27151196050912851</v>
      </c>
      <c r="U254" s="11">
        <f>'OddsRatio_working_3-way'!S254-'OddsRatio_working_3-way'!R254^2/3</f>
        <v>-0.84440219718338949</v>
      </c>
      <c r="V254" s="11">
        <f>'OddsRatio_working_3-way'!S254*'OddsRatio_working_3-way'!R254/3-2*'OddsRatio_working_3-way'!R254^3/27-'OddsRatio_working_3-way'!T254</f>
        <v>0.27151196050912851</v>
      </c>
      <c r="W254" s="11">
        <f>'OddsRatio_working_3-way'!V254^2+4*'OddsRatio_working_3-way'!U254^3/27</f>
        <v>-1.5477031929582691E-2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0.14932830996590471</v>
      </c>
      <c r="Y254" s="11">
        <f>IF('OddsRatio_working_3-way'!W254&gt;=0,IF('OddsRatio_working_3-way'!V254+SQRT('OddsRatio_working_3-way'!W254)&gt;0,0,PI()),ACOS('OddsRatio_working_3-way'!V254/(2*'OddsRatio_working_3-way'!X254)))</f>
        <v>0.429651902818311</v>
      </c>
      <c r="Z254" s="11">
        <f>'OddsRatio_working_3-way'!X254^(1/3)*COS('OddsRatio_working_3-way'!Y254/3)</f>
        <v>0.5251033521594729</v>
      </c>
      <c r="AA254" s="11">
        <f>'OddsRatio_working_3-way'!X254^(1/3)*COS(('OddsRatio_working_3-way'!Y254+2*PI())/3)</f>
        <v>-0.32812912234757174</v>
      </c>
      <c r="AB254" s="11">
        <f>'OddsRatio_working_3-way'!X254^(1/3)*COS(('OddsRatio_working_3-way'!Y254+4*PI())/3)</f>
        <v>-0.19697422981190135</v>
      </c>
      <c r="AC254" s="11">
        <f>'OddsRatio_working_3-way'!X254^(1/3)*SIN('OddsRatio_working_3-way'!Y254/3)</f>
        <v>7.5722312511005987E-2</v>
      </c>
      <c r="AD254" s="11">
        <f>'OddsRatio_working_3-way'!X254^(1/3)*SIN(('OddsRatio_working_3-way'!Y254+2*PI())/3)</f>
        <v>0.41689168632696694</v>
      </c>
      <c r="AE254" s="11">
        <f>'OddsRatio_working_3-way'!X254^(1/3)*SIN(('OddsRatio_working_3-way'!Y254+4*PI())/3)</f>
        <v>-0.49261399883797269</v>
      </c>
      <c r="AF254" s="11">
        <f>-'OddsRatio_working_3-way'!U254/(3*'OddsRatio_working_3-way'!X254^(1/3))*COS(('OddsRatio_working_3-way'!Y254)/3)</f>
        <v>0.52510335215947279</v>
      </c>
      <c r="AG254" s="11">
        <f>-'OddsRatio_working_3-way'!U254/(3*'OddsRatio_working_3-way'!X254^(1/3))*COS(('OddsRatio_working_3-way'!Y254+2*PI())/3)</f>
        <v>-0.32812912234757169</v>
      </c>
      <c r="AH254" s="11">
        <f>-'OddsRatio_working_3-way'!U254/(3*'OddsRatio_working_3-way'!X254^(1/3))*COS(('OddsRatio_working_3-way'!Y254+4*PI())/3)</f>
        <v>-0.1969742298119013</v>
      </c>
      <c r="AI254" s="11">
        <f>'OddsRatio_working_3-way'!U254/(3*'OddsRatio_working_3-way'!X254^(1/3))*SIN(('OddsRatio_working_3-way'!Y254)/3)</f>
        <v>-7.5722312511005974E-2</v>
      </c>
      <c r="AJ254" s="11">
        <f>'OddsRatio_working_3-way'!U254/(3*'OddsRatio_working_3-way'!X254^(1/3))*SIN(('OddsRatio_working_3-way'!Y254+2*PI())/3)</f>
        <v>-0.41689168632696688</v>
      </c>
      <c r="AK254" s="11">
        <f>'OddsRatio_working_3-way'!U254/(3*'OddsRatio_working_3-way'!X254^(1/3))*SIN(('OddsRatio_working_3-way'!Y254+4*PI())/3)</f>
        <v>0.49261399883797258</v>
      </c>
      <c r="AL254" s="11">
        <f>'OddsRatio_working_3-way'!Z254+'OddsRatio_working_3-way'!AF254</f>
        <v>1.0502067043189456</v>
      </c>
      <c r="AM254" s="11">
        <f>'OddsRatio_working_3-way'!AA254+'OddsRatio_working_3-way'!AG254</f>
        <v>-0.65625824469514349</v>
      </c>
      <c r="AN254" s="11">
        <f>'OddsRatio_working_3-way'!AB254+'OddsRatio_working_3-way'!AH254</f>
        <v>-0.39394845962380265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1.0502067043189456</v>
      </c>
      <c r="AS254" s="11">
        <f>IF(('OddsRatio_working_3-way'!X254=0),IF(Q254&gt;0,-Q254^(1/3),(-Q254)^(1/3)),'OddsRatio_working_3-way'!AM254-'OddsRatio_working_3-way'!R254/3)</f>
        <v>-0.65625824469514349</v>
      </c>
      <c r="AT254" s="11">
        <f>IF(('OddsRatio_working_3-way'!X254=0),IF(Q254&gt;0,-Q254^(1/3),(-Q254)^(1/3)),'OddsRatio_working_3-way'!AN254-'OddsRatio_working_3-way'!R254/3)</f>
        <v>-0.39394845962380265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1.34</v>
      </c>
      <c r="B255" s="4">
        <f>IF('True_Odds_Calculator_3-way'!B256="","",'True_Odds_Calculator_3-way'!B256)</f>
        <v>5.77</v>
      </c>
      <c r="C255" s="4">
        <f>IF('True_Odds_Calculator_3-way'!C256="","",'True_Odds_Calculator_3-way'!C256)</f>
        <v>8.41</v>
      </c>
      <c r="D255" s="9">
        <f t="shared" si="52"/>
        <v>0.72910961971619481</v>
      </c>
      <c r="E255" s="9">
        <f t="shared" si="53"/>
        <v>0.16096761442279922</v>
      </c>
      <c r="F255" s="9">
        <f t="shared" si="54"/>
        <v>0.10992276586100588</v>
      </c>
      <c r="G255" s="9">
        <f t="shared" si="55"/>
        <v>1.0927525725275098</v>
      </c>
      <c r="H255" s="9">
        <f t="shared" si="56"/>
        <v>1.3715358746593538</v>
      </c>
      <c r="I255" s="9">
        <f t="shared" si="57"/>
        <v>6.2124297709562217</v>
      </c>
      <c r="J255" s="9">
        <f t="shared" si="58"/>
        <v>9.0972965624288484</v>
      </c>
      <c r="K255" s="11">
        <f t="shared" si="59"/>
        <v>0.74626865671641784</v>
      </c>
      <c r="L255" s="11">
        <f t="shared" si="60"/>
        <v>0.1733102253032929</v>
      </c>
      <c r="M255" s="11">
        <f t="shared" si="61"/>
        <v>0.11890606420927467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-0.18481571497780591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0.19254299437389985</v>
      </c>
      <c r="Q255" s="11">
        <f>2*'OddsRatio_working_3-way'!K255*'OddsRatio_working_3-way'!L255*'OddsRatio_working_3-way'!M255</f>
        <v>3.0757666832891346E-2</v>
      </c>
      <c r="R255" s="11">
        <f t="shared" si="62"/>
        <v>0</v>
      </c>
      <c r="S255" s="11">
        <f t="shared" si="63"/>
        <v>-1.0418107269558863</v>
      </c>
      <c r="T255" s="11">
        <f t="shared" si="64"/>
        <v>-0.16642343881084443</v>
      </c>
      <c r="U255" s="11">
        <f>'OddsRatio_working_3-way'!S255-'OddsRatio_working_3-way'!R255^2/3</f>
        <v>-1.0418107269558863</v>
      </c>
      <c r="V255" s="11">
        <f>'OddsRatio_working_3-way'!S255*'OddsRatio_working_3-way'!R255/3-2*'OddsRatio_working_3-way'!R255^3/27-'OddsRatio_working_3-way'!T255</f>
        <v>0.16642343881084443</v>
      </c>
      <c r="W255" s="11">
        <f>'OddsRatio_working_3-way'!V255^2+4*'OddsRatio_working_3-way'!U255^3/27</f>
        <v>-0.13982171048215503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0.20464510223053342</v>
      </c>
      <c r="Y255" s="11">
        <f>IF('OddsRatio_working_3-way'!W255&gt;=0,IF('OddsRatio_working_3-way'!V255+SQRT('OddsRatio_working_3-way'!W255)&gt;0,0,PI()),ACOS('OddsRatio_working_3-way'!V255/(2*'OddsRatio_working_3-way'!X255)))</f>
        <v>1.1520507185104152</v>
      </c>
      <c r="Z255" s="11">
        <f>'OddsRatio_working_3-way'!X255^(1/3)*COS('OddsRatio_working_3-way'!Y255/3)</f>
        <v>0.54637628626375478</v>
      </c>
      <c r="AA255" s="11">
        <f>'OddsRatio_working_3-way'!X255^(1/3)*COS(('OddsRatio_working_3-way'!Y255+2*PI())/3)</f>
        <v>-0.46438803093373293</v>
      </c>
      <c r="AB255" s="11">
        <f>'OddsRatio_working_3-way'!X255^(1/3)*COS(('OddsRatio_working_3-way'!Y255+4*PI())/3)</f>
        <v>-8.1988255330021798E-2</v>
      </c>
      <c r="AC255" s="11">
        <f>'OddsRatio_working_3-way'!X255^(1/3)*SIN('OddsRatio_working_3-way'!Y255/3)</f>
        <v>0.22077861338285515</v>
      </c>
      <c r="AD255" s="11">
        <f>'OddsRatio_working_3-way'!X255^(1/3)*SIN(('OddsRatio_working_3-way'!Y255+2*PI())/3)</f>
        <v>0.36278643723838283</v>
      </c>
      <c r="AE255" s="11">
        <f>'OddsRatio_working_3-way'!X255^(1/3)*SIN(('OddsRatio_working_3-way'!Y255+4*PI())/3)</f>
        <v>-0.58356505062123787</v>
      </c>
      <c r="AF255" s="11">
        <f>-'OddsRatio_working_3-way'!U255/(3*'OddsRatio_working_3-way'!X255^(1/3))*COS(('OddsRatio_working_3-way'!Y255)/3)</f>
        <v>0.5463762862637549</v>
      </c>
      <c r="AG255" s="11">
        <f>-'OddsRatio_working_3-way'!U255/(3*'OddsRatio_working_3-way'!X255^(1/3))*COS(('OddsRatio_working_3-way'!Y255+2*PI())/3)</f>
        <v>-0.46438803093373299</v>
      </c>
      <c r="AH255" s="11">
        <f>-'OddsRatio_working_3-way'!U255/(3*'OddsRatio_working_3-way'!X255^(1/3))*COS(('OddsRatio_working_3-way'!Y255+4*PI())/3)</f>
        <v>-8.1988255330021811E-2</v>
      </c>
      <c r="AI255" s="11">
        <f>'OddsRatio_working_3-way'!U255/(3*'OddsRatio_working_3-way'!X255^(1/3))*SIN(('OddsRatio_working_3-way'!Y255)/3)</f>
        <v>-0.2207786133828552</v>
      </c>
      <c r="AJ255" s="11">
        <f>'OddsRatio_working_3-way'!U255/(3*'OddsRatio_working_3-way'!X255^(1/3))*SIN(('OddsRatio_working_3-way'!Y255+2*PI())/3)</f>
        <v>-0.36278643723838289</v>
      </c>
      <c r="AK255" s="11">
        <f>'OddsRatio_working_3-way'!U255/(3*'OddsRatio_working_3-way'!X255^(1/3))*SIN(('OddsRatio_working_3-way'!Y255+4*PI())/3)</f>
        <v>0.58356505062123798</v>
      </c>
      <c r="AL255" s="11">
        <f>'OddsRatio_working_3-way'!Z255+'OddsRatio_working_3-way'!AF255</f>
        <v>1.0927525725275098</v>
      </c>
      <c r="AM255" s="11">
        <f>'OddsRatio_working_3-way'!AA255+'OddsRatio_working_3-way'!AG255</f>
        <v>-0.92877606186746586</v>
      </c>
      <c r="AN255" s="11">
        <f>'OddsRatio_working_3-way'!AB255+'OddsRatio_working_3-way'!AH255</f>
        <v>-0.1639765106600436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1.0927525725275098</v>
      </c>
      <c r="AS255" s="11">
        <f>IF(('OddsRatio_working_3-way'!X255=0),IF(Q255&gt;0,-Q255^(1/3),(-Q255)^(1/3)),'OddsRatio_working_3-way'!AM255-'OddsRatio_working_3-way'!R255/3)</f>
        <v>-0.92877606186746586</v>
      </c>
      <c r="AT255" s="11">
        <f>IF(('OddsRatio_working_3-way'!X255=0),IF(Q255&gt;0,-Q255^(1/3),(-Q255)^(1/3)),'OddsRatio_working_3-way'!AN255-'OddsRatio_working_3-way'!R255/3)</f>
        <v>-0.1639765106600436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2.85</v>
      </c>
      <c r="B256" s="4">
        <f>IF('True_Odds_Calculator_3-way'!B257="","",'True_Odds_Calculator_3-way'!B257)</f>
        <v>3.87</v>
      </c>
      <c r="C256" s="4">
        <f>IF('True_Odds_Calculator_3-way'!C257="","",'True_Odds_Calculator_3-way'!C257)</f>
        <v>2.36</v>
      </c>
      <c r="D256" s="9">
        <f t="shared" si="52"/>
        <v>0.3395492308358814</v>
      </c>
      <c r="E256" s="9">
        <f t="shared" si="53"/>
        <v>0.24891076082945046</v>
      </c>
      <c r="F256" s="9">
        <f t="shared" si="54"/>
        <v>0.41154000833466814</v>
      </c>
      <c r="G256" s="9">
        <f t="shared" si="55"/>
        <v>1.0513951537617878</v>
      </c>
      <c r="H256" s="9">
        <f t="shared" si="56"/>
        <v>2.9450810344593084</v>
      </c>
      <c r="I256" s="9">
        <f t="shared" si="57"/>
        <v>4.017504091296332</v>
      </c>
      <c r="J256" s="9">
        <f t="shared" si="58"/>
        <v>2.4298974091160312</v>
      </c>
      <c r="K256" s="11">
        <f t="shared" si="59"/>
        <v>0.35087719298245612</v>
      </c>
      <c r="L256" s="11">
        <f t="shared" si="60"/>
        <v>0.25839793281653745</v>
      </c>
      <c r="M256" s="11">
        <f t="shared" si="61"/>
        <v>0.42372881355932207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-0.27741165641296339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0.23358005226353667</v>
      </c>
      <c r="Q256" s="11">
        <f>2*'OddsRatio_working_3-way'!K256*'OddsRatio_working_3-way'!L256*'OddsRatio_working_3-way'!M256</f>
        <v>7.6835543507742327E-2</v>
      </c>
      <c r="R256" s="11">
        <f t="shared" si="62"/>
        <v>0</v>
      </c>
      <c r="S256" s="11">
        <f t="shared" si="63"/>
        <v>-0.84199797255751341</v>
      </c>
      <c r="T256" s="11">
        <f t="shared" si="64"/>
        <v>-0.2769730172886557</v>
      </c>
      <c r="U256" s="11">
        <f>'OddsRatio_working_3-way'!S256-'OddsRatio_working_3-way'!R256^2/3</f>
        <v>-0.84199797255751341</v>
      </c>
      <c r="V256" s="11">
        <f>'OddsRatio_working_3-way'!S256*'OddsRatio_working_3-way'!R256/3-2*'OddsRatio_working_3-way'!R256^3/27-'OddsRatio_working_3-way'!T256</f>
        <v>0.2769730172886557</v>
      </c>
      <c r="W256" s="11">
        <f>'OddsRatio_working_3-way'!V256^2+4*'OddsRatio_working_3-way'!U256^3/27</f>
        <v>-1.1722003376859219E-2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0.14869100147860426</v>
      </c>
      <c r="Y256" s="11">
        <f>IF('OddsRatio_working_3-way'!W256&gt;=0,IF('OddsRatio_working_3-way'!V256+SQRT('OddsRatio_working_3-way'!W256)&gt;0,0,PI()),ACOS('OddsRatio_working_3-way'!V256/(2*'OddsRatio_working_3-way'!X256)))</f>
        <v>0.37263529126480011</v>
      </c>
      <c r="Z256" s="11">
        <f>'OddsRatio_working_3-way'!X256^(1/3)*COS('OddsRatio_working_3-way'!Y256/3)</f>
        <v>0.52569757688089391</v>
      </c>
      <c r="AA256" s="11">
        <f>'OddsRatio_working_3-way'!X256^(1/3)*COS(('OddsRatio_working_3-way'!Y256+2*PI())/3)</f>
        <v>-0.31969099446331145</v>
      </c>
      <c r="AB256" s="11">
        <f>'OddsRatio_working_3-way'!X256^(1/3)*COS(('OddsRatio_working_3-way'!Y256+4*PI())/3)</f>
        <v>-0.20600658241758246</v>
      </c>
      <c r="AC256" s="11">
        <f>'OddsRatio_working_3-way'!X256^(1/3)*SIN('OddsRatio_working_3-way'!Y256/3)</f>
        <v>6.5635725897266003E-2</v>
      </c>
      <c r="AD256" s="11">
        <f>'OddsRatio_working_3-way'!X256^(1/3)*SIN(('OddsRatio_working_3-way'!Y256+2*PI())/3)</f>
        <v>0.42244959333814425</v>
      </c>
      <c r="AE256" s="11">
        <f>'OddsRatio_working_3-way'!X256^(1/3)*SIN(('OddsRatio_working_3-way'!Y256+4*PI())/3)</f>
        <v>-0.48808531923541021</v>
      </c>
      <c r="AF256" s="11">
        <f>-'OddsRatio_working_3-way'!U256/(3*'OddsRatio_working_3-way'!X256^(1/3))*COS(('OddsRatio_working_3-way'!Y256)/3)</f>
        <v>0.52569757688089391</v>
      </c>
      <c r="AG256" s="11">
        <f>-'OddsRatio_working_3-way'!U256/(3*'OddsRatio_working_3-way'!X256^(1/3))*COS(('OddsRatio_working_3-way'!Y256+2*PI())/3)</f>
        <v>-0.31969099446331145</v>
      </c>
      <c r="AH256" s="11">
        <f>-'OddsRatio_working_3-way'!U256/(3*'OddsRatio_working_3-way'!X256^(1/3))*COS(('OddsRatio_working_3-way'!Y256+4*PI())/3)</f>
        <v>-0.20600658241758246</v>
      </c>
      <c r="AI256" s="11">
        <f>'OddsRatio_working_3-way'!U256/(3*'OddsRatio_working_3-way'!X256^(1/3))*SIN(('OddsRatio_working_3-way'!Y256)/3)</f>
        <v>-6.5635725897266003E-2</v>
      </c>
      <c r="AJ256" s="11">
        <f>'OddsRatio_working_3-way'!U256/(3*'OddsRatio_working_3-way'!X256^(1/3))*SIN(('OddsRatio_working_3-way'!Y256+2*PI())/3)</f>
        <v>-0.42244959333814425</v>
      </c>
      <c r="AK256" s="11">
        <f>'OddsRatio_working_3-way'!U256/(3*'OddsRatio_working_3-way'!X256^(1/3))*SIN(('OddsRatio_working_3-way'!Y256+4*PI())/3)</f>
        <v>0.48808531923541021</v>
      </c>
      <c r="AL256" s="11">
        <f>'OddsRatio_working_3-way'!Z256+'OddsRatio_working_3-way'!AF256</f>
        <v>1.0513951537617878</v>
      </c>
      <c r="AM256" s="11">
        <f>'OddsRatio_working_3-way'!AA256+'OddsRatio_working_3-way'!AG256</f>
        <v>-0.6393819889266229</v>
      </c>
      <c r="AN256" s="11">
        <f>'OddsRatio_working_3-way'!AB256+'OddsRatio_working_3-way'!AH256</f>
        <v>-0.41201316483516492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1.0513951537617878</v>
      </c>
      <c r="AS256" s="11">
        <f>IF(('OddsRatio_working_3-way'!X256=0),IF(Q256&gt;0,-Q256^(1/3),(-Q256)^(1/3)),'OddsRatio_working_3-way'!AM256-'OddsRatio_working_3-way'!R256/3)</f>
        <v>-0.6393819889266229</v>
      </c>
      <c r="AT256" s="11">
        <f>IF(('OddsRatio_working_3-way'!X256=0),IF(Q256&gt;0,-Q256^(1/3),(-Q256)^(1/3)),'OddsRatio_working_3-way'!AN256-'OddsRatio_working_3-way'!R256/3)</f>
        <v>-0.41201316483516492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7.45</v>
      </c>
      <c r="B257" s="4">
        <f>IF('True_Odds_Calculator_3-way'!B258="","",'True_Odds_Calculator_3-way'!B258)</f>
        <v>4.6100000000000003</v>
      </c>
      <c r="C257" s="4">
        <f>IF('True_Odds_Calculator_3-way'!C258="","",'True_Odds_Calculator_3-way'!C258)</f>
        <v>1.45</v>
      </c>
      <c r="D257" s="9">
        <f t="shared" si="52"/>
        <v>0.12495180604066546</v>
      </c>
      <c r="E257" s="9">
        <f t="shared" si="53"/>
        <v>0.20327035832229495</v>
      </c>
      <c r="F257" s="9">
        <f t="shared" si="54"/>
        <v>0.67177783563703963</v>
      </c>
      <c r="G257" s="9">
        <f t="shared" si="55"/>
        <v>1.0857497059002847</v>
      </c>
      <c r="H257" s="9">
        <f t="shared" si="56"/>
        <v>8.0030856030568369</v>
      </c>
      <c r="I257" s="9">
        <f t="shared" si="57"/>
        <v>4.9195564383000292</v>
      </c>
      <c r="J257" s="9">
        <f t="shared" si="58"/>
        <v>1.488587367655128</v>
      </c>
      <c r="K257" s="11">
        <f t="shared" si="59"/>
        <v>0.13422818791946309</v>
      </c>
      <c r="L257" s="11">
        <f t="shared" si="60"/>
        <v>0.21691973969631234</v>
      </c>
      <c r="M257" s="11">
        <f t="shared" si="61"/>
        <v>0.68965517241379315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-0.21040411530029646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0.21104618969759248</v>
      </c>
      <c r="Q257" s="11">
        <f>2*'OddsRatio_working_3-way'!K257*'OddsRatio_working_3-way'!L257*'OddsRatio_working_3-way'!M257</f>
        <v>4.0161025632272591E-2</v>
      </c>
      <c r="R257" s="11">
        <f t="shared" si="62"/>
        <v>0</v>
      </c>
      <c r="S257" s="11">
        <f t="shared" si="63"/>
        <v>-1.0030516247098096</v>
      </c>
      <c r="T257" s="11">
        <f t="shared" si="64"/>
        <v>-0.19087566597712838</v>
      </c>
      <c r="U257" s="11">
        <f>'OddsRatio_working_3-way'!S257-'OddsRatio_working_3-way'!R257^2/3</f>
        <v>-1.0030516247098096</v>
      </c>
      <c r="V257" s="11">
        <f>'OddsRatio_working_3-way'!S257*'OddsRatio_working_3-way'!R257/3-2*'OddsRatio_working_3-way'!R257^3/27-'OddsRatio_working_3-way'!T257</f>
        <v>0.19087566597712838</v>
      </c>
      <c r="W257" s="11">
        <f>'OddsRatio_working_3-way'!V257^2+4*'OddsRatio_working_3-way'!U257^3/27</f>
        <v>-0.11307504899519928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0.19333168962783337</v>
      </c>
      <c r="Y257" s="11">
        <f>IF('OddsRatio_working_3-way'!W257&gt;=0,IF('OddsRatio_working_3-way'!V257+SQRT('OddsRatio_working_3-way'!W257)&gt;0,0,PI()),ACOS('OddsRatio_working_3-way'!V257/(2*'OddsRatio_working_3-way'!X257)))</f>
        <v>1.0545166248859759</v>
      </c>
      <c r="Z257" s="11">
        <f>'OddsRatio_working_3-way'!X257^(1/3)*COS('OddsRatio_working_3-way'!Y257/3)</f>
        <v>0.54287485295014237</v>
      </c>
      <c r="AA257" s="11">
        <f>'OddsRatio_working_3-way'!X257^(1/3)*COS(('OddsRatio_working_3-way'!Y257+2*PI())/3)</f>
        <v>-0.44385574540674194</v>
      </c>
      <c r="AB257" s="11">
        <f>'OddsRatio_working_3-way'!X257^(1/3)*COS(('OddsRatio_working_3-way'!Y257+4*PI())/3)</f>
        <v>-9.9019107543400625E-2</v>
      </c>
      <c r="AC257" s="11">
        <f>'OddsRatio_working_3-way'!X257^(1/3)*SIN('OddsRatio_working_3-way'!Y257/3)</f>
        <v>0.19909152569684571</v>
      </c>
      <c r="AD257" s="11">
        <f>'OddsRatio_working_3-way'!X257^(1/3)*SIN(('OddsRatio_working_3-way'!Y257+2*PI())/3)</f>
        <v>0.37059765088214203</v>
      </c>
      <c r="AE257" s="11">
        <f>'OddsRatio_working_3-way'!X257^(1/3)*SIN(('OddsRatio_working_3-way'!Y257+4*PI())/3)</f>
        <v>-0.56968917657898765</v>
      </c>
      <c r="AF257" s="11">
        <f>-'OddsRatio_working_3-way'!U257/(3*'OddsRatio_working_3-way'!X257^(1/3))*COS(('OddsRatio_working_3-way'!Y257)/3)</f>
        <v>0.54287485295014237</v>
      </c>
      <c r="AG257" s="11">
        <f>-'OddsRatio_working_3-way'!U257/(3*'OddsRatio_working_3-way'!X257^(1/3))*COS(('OddsRatio_working_3-way'!Y257+2*PI())/3)</f>
        <v>-0.44385574540674194</v>
      </c>
      <c r="AH257" s="11">
        <f>-'OddsRatio_working_3-way'!U257/(3*'OddsRatio_working_3-way'!X257^(1/3))*COS(('OddsRatio_working_3-way'!Y257+4*PI())/3)</f>
        <v>-9.9019107543400625E-2</v>
      </c>
      <c r="AI257" s="11">
        <f>'OddsRatio_working_3-way'!U257/(3*'OddsRatio_working_3-way'!X257^(1/3))*SIN(('OddsRatio_working_3-way'!Y257)/3)</f>
        <v>-0.19909152569684571</v>
      </c>
      <c r="AJ257" s="11">
        <f>'OddsRatio_working_3-way'!U257/(3*'OddsRatio_working_3-way'!X257^(1/3))*SIN(('OddsRatio_working_3-way'!Y257+2*PI())/3)</f>
        <v>-0.37059765088214203</v>
      </c>
      <c r="AK257" s="11">
        <f>'OddsRatio_working_3-way'!U257/(3*'OddsRatio_working_3-way'!X257^(1/3))*SIN(('OddsRatio_working_3-way'!Y257+4*PI())/3)</f>
        <v>0.56968917657898765</v>
      </c>
      <c r="AL257" s="11">
        <f>'OddsRatio_working_3-way'!Z257+'OddsRatio_working_3-way'!AF257</f>
        <v>1.0857497059002847</v>
      </c>
      <c r="AM257" s="11">
        <f>'OddsRatio_working_3-way'!AA257+'OddsRatio_working_3-way'!AG257</f>
        <v>-0.88771149081348388</v>
      </c>
      <c r="AN257" s="11">
        <f>'OddsRatio_working_3-way'!AB257+'OddsRatio_working_3-way'!AH257</f>
        <v>-0.19803821508680125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1.0857497059002847</v>
      </c>
      <c r="AS257" s="11">
        <f>IF(('OddsRatio_working_3-way'!X257=0),IF(Q257&gt;0,-Q257^(1/3),(-Q257)^(1/3)),'OddsRatio_working_3-way'!AM257-'OddsRatio_working_3-way'!R257/3)</f>
        <v>-0.88771149081348388</v>
      </c>
      <c r="AT257" s="11">
        <f>IF(('OddsRatio_working_3-way'!X257=0),IF(Q257&gt;0,-Q257^(1/3),(-Q257)^(1/3)),'OddsRatio_working_3-way'!AN257-'OddsRatio_working_3-way'!R257/3)</f>
        <v>-0.19803821508680125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2.68</v>
      </c>
      <c r="B258" s="4">
        <f>IF('True_Odds_Calculator_3-way'!B259="","",'True_Odds_Calculator_3-way'!B259)</f>
        <v>3.34</v>
      </c>
      <c r="C258" s="4">
        <f>IF('True_Odds_Calculator_3-way'!C259="","",'True_Odds_Calculator_3-way'!C259)</f>
        <v>2.73</v>
      </c>
      <c r="D258" s="9">
        <f t="shared" si="52"/>
        <v>0.3596729305102363</v>
      </c>
      <c r="E258" s="9">
        <f t="shared" si="53"/>
        <v>0.28738036893349406</v>
      </c>
      <c r="F258" s="9">
        <f t="shared" si="54"/>
        <v>0.3529467005562697</v>
      </c>
      <c r="G258" s="9">
        <f t="shared" si="55"/>
        <v>1.0597046172804236</v>
      </c>
      <c r="H258" s="9">
        <f t="shared" si="56"/>
        <v>2.780303757031112</v>
      </c>
      <c r="I258" s="9">
        <f t="shared" si="57"/>
        <v>3.4797088044361906</v>
      </c>
      <c r="J258" s="9">
        <f t="shared" si="58"/>
        <v>2.8332889878951333</v>
      </c>
      <c r="K258" s="11">
        <f t="shared" si="59"/>
        <v>0.37313432835820892</v>
      </c>
      <c r="L258" s="11">
        <f t="shared" si="60"/>
        <v>0.29940119760479045</v>
      </c>
      <c r="M258" s="11">
        <f t="shared" si="61"/>
        <v>0.36630036630036628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-0.27830905353472157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0.23530108881793571</v>
      </c>
      <c r="Q258" s="11">
        <f>2*'OddsRatio_working_3-way'!K258*'OddsRatio_working_3-way'!L258*'OddsRatio_working_3-way'!M258</f>
        <v>8.184385698015155E-2</v>
      </c>
      <c r="R258" s="11">
        <f t="shared" si="62"/>
        <v>0</v>
      </c>
      <c r="S258" s="11">
        <f t="shared" si="63"/>
        <v>-0.84546688592931374</v>
      </c>
      <c r="T258" s="11">
        <f t="shared" si="64"/>
        <v>-0.29407543858410912</v>
      </c>
      <c r="U258" s="11">
        <f>'OddsRatio_working_3-way'!S258-'OddsRatio_working_3-way'!R258^2/3</f>
        <v>-0.84546688592931374</v>
      </c>
      <c r="V258" s="11">
        <f>'OddsRatio_working_3-way'!S258*'OddsRatio_working_3-way'!R258/3-2*'OddsRatio_working_3-way'!R258^3/27-'OddsRatio_working_3-way'!T258</f>
        <v>0.29407543858410912</v>
      </c>
      <c r="W258" s="11">
        <f>'OddsRatio_working_3-way'!V258^2+4*'OddsRatio_working_3-way'!U258^3/27</f>
        <v>-3.0532338088781891E-3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0.1496108263022051</v>
      </c>
      <c r="Y258" s="11">
        <f>IF('OddsRatio_working_3-way'!W258&gt;=0,IF('OddsRatio_working_3-way'!V258+SQRT('OddsRatio_working_3-way'!W258)&gt;0,0,PI()),ACOS('OddsRatio_working_3-way'!V258/(2*'OddsRatio_working_3-way'!X258)))</f>
        <v>0.18573203774294966</v>
      </c>
      <c r="Z258" s="11">
        <f>'OddsRatio_working_3-way'!X258^(1/3)*COS('OddsRatio_working_3-way'!Y258/3)</f>
        <v>0.52985230864021193</v>
      </c>
      <c r="AA258" s="11">
        <f>'OddsRatio_working_3-way'!X258^(1/3)*COS(('OddsRatio_working_3-way'!Y258+2*PI())/3)</f>
        <v>-0.29337118470867618</v>
      </c>
      <c r="AB258" s="11">
        <f>'OddsRatio_working_3-way'!X258^(1/3)*COS(('OddsRatio_working_3-way'!Y258+4*PI())/3)</f>
        <v>-0.23648112393153584</v>
      </c>
      <c r="AC258" s="11">
        <f>'OddsRatio_working_3-way'!X258^(1/3)*SIN('OddsRatio_working_3-way'!Y258/3)</f>
        <v>3.2845491903896143E-2</v>
      </c>
      <c r="AD258" s="11">
        <f>'OddsRatio_working_3-way'!X258^(1/3)*SIN(('OddsRatio_working_3-way'!Y258+2*PI())/3)</f>
        <v>0.44244281358430848</v>
      </c>
      <c r="AE258" s="11">
        <f>'OddsRatio_working_3-way'!X258^(1/3)*SIN(('OddsRatio_working_3-way'!Y258+4*PI())/3)</f>
        <v>-0.47528830548820461</v>
      </c>
      <c r="AF258" s="11">
        <f>-'OddsRatio_working_3-way'!U258/(3*'OddsRatio_working_3-way'!X258^(1/3))*COS(('OddsRatio_working_3-way'!Y258)/3)</f>
        <v>0.52985230864021182</v>
      </c>
      <c r="AG258" s="11">
        <f>-'OddsRatio_working_3-way'!U258/(3*'OddsRatio_working_3-way'!X258^(1/3))*COS(('OddsRatio_working_3-way'!Y258+2*PI())/3)</f>
        <v>-0.29337118470867612</v>
      </c>
      <c r="AH258" s="11">
        <f>-'OddsRatio_working_3-way'!U258/(3*'OddsRatio_working_3-way'!X258^(1/3))*COS(('OddsRatio_working_3-way'!Y258+4*PI())/3)</f>
        <v>-0.23648112393153581</v>
      </c>
      <c r="AI258" s="11">
        <f>'OddsRatio_working_3-way'!U258/(3*'OddsRatio_working_3-way'!X258^(1/3))*SIN(('OddsRatio_working_3-way'!Y258)/3)</f>
        <v>-3.2845491903896136E-2</v>
      </c>
      <c r="AJ258" s="11">
        <f>'OddsRatio_working_3-way'!U258/(3*'OddsRatio_working_3-way'!X258^(1/3))*SIN(('OddsRatio_working_3-way'!Y258+2*PI())/3)</f>
        <v>-0.44244281358430837</v>
      </c>
      <c r="AK258" s="11">
        <f>'OddsRatio_working_3-way'!U258/(3*'OddsRatio_working_3-way'!X258^(1/3))*SIN(('OddsRatio_working_3-way'!Y258+4*PI())/3)</f>
        <v>0.47528830548820455</v>
      </c>
      <c r="AL258" s="11">
        <f>'OddsRatio_working_3-way'!Z258+'OddsRatio_working_3-way'!AF258</f>
        <v>1.0597046172804236</v>
      </c>
      <c r="AM258" s="11">
        <f>'OddsRatio_working_3-way'!AA258+'OddsRatio_working_3-way'!AG258</f>
        <v>-0.58674236941735236</v>
      </c>
      <c r="AN258" s="11">
        <f>'OddsRatio_working_3-way'!AB258+'OddsRatio_working_3-way'!AH258</f>
        <v>-0.47296224786307162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1.0597046172804236</v>
      </c>
      <c r="AS258" s="11">
        <f>IF(('OddsRatio_working_3-way'!X258=0),IF(Q258&gt;0,-Q258^(1/3),(-Q258)^(1/3)),'OddsRatio_working_3-way'!AM258-'OddsRatio_working_3-way'!R258/3)</f>
        <v>-0.58674236941735236</v>
      </c>
      <c r="AT258" s="11">
        <f>IF(('OddsRatio_working_3-way'!X258=0),IF(Q258&gt;0,-Q258^(1/3),(-Q258)^(1/3)),'OddsRatio_working_3-way'!AN258-'OddsRatio_working_3-way'!R258/3)</f>
        <v>-0.47296224786307162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2.12</v>
      </c>
      <c r="B259" s="4">
        <f>IF('True_Odds_Calculator_3-way'!B260="","",'True_Odds_Calculator_3-way'!B260)</f>
        <v>3.47</v>
      </c>
      <c r="C259" s="4">
        <f>IF('True_Odds_Calculator_3-way'!C260="","",'True_Odds_Calculator_3-way'!C260)</f>
        <v>3.57</v>
      </c>
      <c r="D259" s="9">
        <f t="shared" si="52"/>
        <v>0.45639669183509984</v>
      </c>
      <c r="E259" s="9">
        <f t="shared" si="53"/>
        <v>0.2757290536734826</v>
      </c>
      <c r="F259" s="9">
        <f t="shared" si="54"/>
        <v>0.26787425449141744</v>
      </c>
      <c r="G259" s="9">
        <f t="shared" si="55"/>
        <v>1.0634610312889134</v>
      </c>
      <c r="H259" s="9">
        <f t="shared" si="56"/>
        <v>2.1910763550435832</v>
      </c>
      <c r="I259" s="9">
        <f t="shared" si="57"/>
        <v>3.626748747283616</v>
      </c>
      <c r="J259" s="9">
        <f t="shared" si="58"/>
        <v>3.7330948504125079</v>
      </c>
      <c r="K259" s="11">
        <f t="shared" si="59"/>
        <v>0.47169811320754712</v>
      </c>
      <c r="L259" s="11">
        <f t="shared" si="60"/>
        <v>0.28818443804034583</v>
      </c>
      <c r="M259" s="11">
        <f t="shared" si="61"/>
        <v>0.28011204481792717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-0.27071638834425615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0.23455633136839094</v>
      </c>
      <c r="Q259" s="11">
        <f>2*'OddsRatio_working_3-way'!K259*'OddsRatio_working_3-way'!L259*'OddsRatio_working_3-way'!M259</f>
        <v>7.615465304168538E-2</v>
      </c>
      <c r="R259" s="11">
        <f t="shared" si="62"/>
        <v>0</v>
      </c>
      <c r="S259" s="11">
        <f t="shared" si="63"/>
        <v>-0.86642826761606195</v>
      </c>
      <c r="T259" s="11">
        <f t="shared" si="64"/>
        <v>-0.28130787909612409</v>
      </c>
      <c r="U259" s="11">
        <f>'OddsRatio_working_3-way'!S259-'OddsRatio_working_3-way'!R259^2/3</f>
        <v>-0.86642826761606195</v>
      </c>
      <c r="V259" s="11">
        <f>'OddsRatio_working_3-way'!S259*'OddsRatio_working_3-way'!R259/3-2*'OddsRatio_working_3-way'!R259^3/27-'OddsRatio_working_3-way'!T259</f>
        <v>0.28130787909612409</v>
      </c>
      <c r="W259" s="11">
        <f>'OddsRatio_working_3-way'!V259^2+4*'OddsRatio_working_3-way'!U259^3/27</f>
        <v>-1.7225272445956008E-2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0.15520904877576852</v>
      </c>
      <c r="Y259" s="11">
        <f>IF('OddsRatio_working_3-way'!W259&gt;=0,IF('OddsRatio_working_3-way'!V259+SQRT('OddsRatio_working_3-way'!W259)&gt;0,0,PI()),ACOS('OddsRatio_working_3-way'!V259/(2*'OddsRatio_working_3-way'!X259)))</f>
        <v>0.43653396376094888</v>
      </c>
      <c r="Z259" s="11">
        <f>'OddsRatio_working_3-way'!X259^(1/3)*COS('OddsRatio_working_3-way'!Y259/3)</f>
        <v>0.53173051564445672</v>
      </c>
      <c r="AA259" s="11">
        <f>'OddsRatio_working_3-way'!X259^(1/3)*COS(('OddsRatio_working_3-way'!Y259+2*PI())/3)</f>
        <v>-0.33334904071394</v>
      </c>
      <c r="AB259" s="11">
        <f>'OddsRatio_working_3-way'!X259^(1/3)*COS(('OddsRatio_working_3-way'!Y259+4*PI())/3)</f>
        <v>-0.19838147493051658</v>
      </c>
      <c r="AC259" s="11">
        <f>'OddsRatio_working_3-way'!X259^(1/3)*SIN('OddsRatio_working_3-way'!Y259/3)</f>
        <v>7.7923560436927955E-2</v>
      </c>
      <c r="AD259" s="11">
        <f>'OddsRatio_working_3-way'!X259^(1/3)*SIN(('OddsRatio_working_3-way'!Y259+2*PI())/3)</f>
        <v>0.42153035429703439</v>
      </c>
      <c r="AE259" s="11">
        <f>'OddsRatio_working_3-way'!X259^(1/3)*SIN(('OddsRatio_working_3-way'!Y259+4*PI())/3)</f>
        <v>-0.49945391473396239</v>
      </c>
      <c r="AF259" s="11">
        <f>-'OddsRatio_working_3-way'!U259/(3*'OddsRatio_working_3-way'!X259^(1/3))*COS(('OddsRatio_working_3-way'!Y259)/3)</f>
        <v>0.53173051564445661</v>
      </c>
      <c r="AG259" s="11">
        <f>-'OddsRatio_working_3-way'!U259/(3*'OddsRatio_working_3-way'!X259^(1/3))*COS(('OddsRatio_working_3-way'!Y259+2*PI())/3)</f>
        <v>-0.33334904071393995</v>
      </c>
      <c r="AH259" s="11">
        <f>-'OddsRatio_working_3-way'!U259/(3*'OddsRatio_working_3-way'!X259^(1/3))*COS(('OddsRatio_working_3-way'!Y259+4*PI())/3)</f>
        <v>-0.19838147493051655</v>
      </c>
      <c r="AI259" s="11">
        <f>'OddsRatio_working_3-way'!U259/(3*'OddsRatio_working_3-way'!X259^(1/3))*SIN(('OddsRatio_working_3-way'!Y259)/3)</f>
        <v>-7.7923560436927941E-2</v>
      </c>
      <c r="AJ259" s="11">
        <f>'OddsRatio_working_3-way'!U259/(3*'OddsRatio_working_3-way'!X259^(1/3))*SIN(('OddsRatio_working_3-way'!Y259+2*PI())/3)</f>
        <v>-0.42153035429703434</v>
      </c>
      <c r="AK259" s="11">
        <f>'OddsRatio_working_3-way'!U259/(3*'OddsRatio_working_3-way'!X259^(1/3))*SIN(('OddsRatio_working_3-way'!Y259+4*PI())/3)</f>
        <v>0.49945391473396233</v>
      </c>
      <c r="AL259" s="11">
        <f>'OddsRatio_working_3-way'!Z259+'OddsRatio_working_3-way'!AF259</f>
        <v>1.0634610312889134</v>
      </c>
      <c r="AM259" s="11">
        <f>'OddsRatio_working_3-way'!AA259+'OddsRatio_working_3-way'!AG259</f>
        <v>-0.66669808142788001</v>
      </c>
      <c r="AN259" s="11">
        <f>'OddsRatio_working_3-way'!AB259+'OddsRatio_working_3-way'!AH259</f>
        <v>-0.39676294986103311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1.0634610312889134</v>
      </c>
      <c r="AS259" s="11">
        <f>IF(('OddsRatio_working_3-way'!X259=0),IF(Q259&gt;0,-Q259^(1/3),(-Q259)^(1/3)),'OddsRatio_working_3-way'!AM259-'OddsRatio_working_3-way'!R259/3)</f>
        <v>-0.66669808142788001</v>
      </c>
      <c r="AT259" s="11">
        <f>IF(('OddsRatio_working_3-way'!X259=0),IF(Q259&gt;0,-Q259^(1/3),(-Q259)^(1/3)),'OddsRatio_working_3-way'!AN259-'OddsRatio_working_3-way'!R259/3)</f>
        <v>-0.39676294986103311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2.97</v>
      </c>
      <c r="B260" s="4">
        <f>IF('True_Odds_Calculator_3-way'!B261="","",'True_Odds_Calculator_3-way'!B261)</f>
        <v>3.29</v>
      </c>
      <c r="C260" s="4">
        <f>IF('True_Odds_Calculator_3-way'!C261="","",'True_Odds_Calculator_3-way'!C261)</f>
        <v>2.5</v>
      </c>
      <c r="D260" s="9">
        <f t="shared" ref="D260:D323" si="65">(K260/(AR260+K260-(AR260*K260)))</f>
        <v>0.32325811246195679</v>
      </c>
      <c r="E260" s="9">
        <f t="shared" ref="E260:E323" si="66">(L260/(AR260+L260-(AR260*L260)))</f>
        <v>0.29124251683561536</v>
      </c>
      <c r="F260" s="9">
        <f t="shared" ref="F260:F323" si="67">(M260/(AR260+M260-(AR260*M260)))</f>
        <v>0.38549937070242779</v>
      </c>
      <c r="G260" s="9">
        <f t="shared" ref="G260:G323" si="68">AR260</f>
        <v>1.0626919713303737</v>
      </c>
      <c r="H260" s="9">
        <f t="shared" ref="H260:H323" si="69">IF(A260="","",1/D260)</f>
        <v>3.0935031835208369</v>
      </c>
      <c r="I260" s="9">
        <f t="shared" ref="I260:I323" si="70">IF(B260="","",1/E260)</f>
        <v>3.4335646143465559</v>
      </c>
      <c r="J260" s="9">
        <f t="shared" ref="J260:J323" si="71">IF(C260="","",1/F260)</f>
        <v>2.5940379569955603</v>
      </c>
      <c r="K260" s="11">
        <f t="shared" ref="K260:K323" si="72">1/A260</f>
        <v>0.33670033670033667</v>
      </c>
      <c r="L260" s="11">
        <f t="shared" ref="L260:L323" si="73">1/B260</f>
        <v>0.303951367781155</v>
      </c>
      <c r="M260" s="11">
        <f t="shared" ref="M260:M323" si="74">1/C260</f>
        <v>0.4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-0.27701329403457065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0.23579257621810815</v>
      </c>
      <c r="Q260" s="11">
        <f>2*'OddsRatio_working_3-way'!K260*'OddsRatio_working_3-way'!L260*'OddsRatio_working_3-way'!M260</f>
        <v>8.1872422297954217E-2</v>
      </c>
      <c r="R260" s="11">
        <f t="shared" ref="R260:R323" si="75">O260/N260</f>
        <v>0</v>
      </c>
      <c r="S260" s="11">
        <f t="shared" ref="S260:S323" si="76">P260/N260</f>
        <v>-0.8511958858865516</v>
      </c>
      <c r="T260" s="11">
        <f t="shared" ref="T260:T323" si="77">Q260/N260</f>
        <v>-0.29555412704394152</v>
      </c>
      <c r="U260" s="11">
        <f>'OddsRatio_working_3-way'!S260-'OddsRatio_working_3-way'!R260^2/3</f>
        <v>-0.8511958858865516</v>
      </c>
      <c r="V260" s="11">
        <f>'OddsRatio_working_3-way'!S260*'OddsRatio_working_3-way'!R260/3-2*'OddsRatio_working_3-way'!R260^3/27-'OddsRatio_working_3-way'!T260</f>
        <v>0.29555412704394152</v>
      </c>
      <c r="W260" s="11">
        <f>'OddsRatio_working_3-way'!V260^2+4*'OddsRatio_working_3-way'!U260^3/27</f>
        <v>-4.0137922442085444E-3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0.15113407479529134</v>
      </c>
      <c r="Y260" s="11">
        <f>IF('OddsRatio_working_3-way'!W260&gt;=0,IF('OddsRatio_working_3-way'!V260+SQRT('OddsRatio_working_3-way'!W260)&gt;0,0,PI()),ACOS('OddsRatio_working_3-way'!V260/(2*'OddsRatio_working_3-way'!X260)))</f>
        <v>0.21116278428737756</v>
      </c>
      <c r="Z260" s="11">
        <f>'OddsRatio_working_3-way'!X260^(1/3)*COS('OddsRatio_working_3-way'!Y260/3)</f>
        <v>0.53134598566518687</v>
      </c>
      <c r="AA260" s="11">
        <f>'OddsRatio_working_3-way'!X260^(1/3)*COS(('OddsRatio_working_3-way'!Y260+2*PI())/3)</f>
        <v>-0.29811608315636162</v>
      </c>
      <c r="AB260" s="11">
        <f>'OddsRatio_working_3-way'!X260^(1/3)*COS(('OddsRatio_working_3-way'!Y260+4*PI())/3)</f>
        <v>-0.23322990250882514</v>
      </c>
      <c r="AC260" s="11">
        <f>'OddsRatio_working_3-way'!X260^(1/3)*SIN('OddsRatio_working_3-way'!Y260/3)</f>
        <v>3.7462053863541782E-2</v>
      </c>
      <c r="AD260" s="11">
        <f>'OddsRatio_working_3-way'!X260^(1/3)*SIN(('OddsRatio_working_3-way'!Y260+2*PI())/3)</f>
        <v>0.44142809485316309</v>
      </c>
      <c r="AE260" s="11">
        <f>'OddsRatio_working_3-way'!X260^(1/3)*SIN(('OddsRatio_working_3-way'!Y260+4*PI())/3)</f>
        <v>-0.47889014871670499</v>
      </c>
      <c r="AF260" s="11">
        <f>-'OddsRatio_working_3-way'!U260/(3*'OddsRatio_working_3-way'!X260^(1/3))*COS(('OddsRatio_working_3-way'!Y260)/3)</f>
        <v>0.53134598566518687</v>
      </c>
      <c r="AG260" s="11">
        <f>-'OddsRatio_working_3-way'!U260/(3*'OddsRatio_working_3-way'!X260^(1/3))*COS(('OddsRatio_working_3-way'!Y260+2*PI())/3)</f>
        <v>-0.29811608315636162</v>
      </c>
      <c r="AH260" s="11">
        <f>-'OddsRatio_working_3-way'!U260/(3*'OddsRatio_working_3-way'!X260^(1/3))*COS(('OddsRatio_working_3-way'!Y260+4*PI())/3)</f>
        <v>-0.23322990250882514</v>
      </c>
      <c r="AI260" s="11">
        <f>'OddsRatio_working_3-way'!U260/(3*'OddsRatio_working_3-way'!X260^(1/3))*SIN(('OddsRatio_working_3-way'!Y260)/3)</f>
        <v>-3.7462053863541782E-2</v>
      </c>
      <c r="AJ260" s="11">
        <f>'OddsRatio_working_3-way'!U260/(3*'OddsRatio_working_3-way'!X260^(1/3))*SIN(('OddsRatio_working_3-way'!Y260+2*PI())/3)</f>
        <v>-0.44142809485316309</v>
      </c>
      <c r="AK260" s="11">
        <f>'OddsRatio_working_3-way'!U260/(3*'OddsRatio_working_3-way'!X260^(1/3))*SIN(('OddsRatio_working_3-way'!Y260+4*PI())/3)</f>
        <v>0.47889014871670499</v>
      </c>
      <c r="AL260" s="11">
        <f>'OddsRatio_working_3-way'!Z260+'OddsRatio_working_3-way'!AF260</f>
        <v>1.0626919713303737</v>
      </c>
      <c r="AM260" s="11">
        <f>'OddsRatio_working_3-way'!AA260+'OddsRatio_working_3-way'!AG260</f>
        <v>-0.59623216631272324</v>
      </c>
      <c r="AN260" s="11">
        <f>'OddsRatio_working_3-way'!AB260+'OddsRatio_working_3-way'!AH260</f>
        <v>-0.46645980501765028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1.0626919713303737</v>
      </c>
      <c r="AS260" s="11">
        <f>IF(('OddsRatio_working_3-way'!X260=0),IF(Q260&gt;0,-Q260^(1/3),(-Q260)^(1/3)),'OddsRatio_working_3-way'!AM260-'OddsRatio_working_3-way'!R260/3)</f>
        <v>-0.59623216631272324</v>
      </c>
      <c r="AT260" s="11">
        <f>IF(('OddsRatio_working_3-way'!X260=0),IF(Q260&gt;0,-Q260^(1/3),(-Q260)^(1/3)),'OddsRatio_working_3-way'!AN260-'OddsRatio_working_3-way'!R260/3)</f>
        <v>-0.46645980501765028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6.48</v>
      </c>
      <c r="B261" s="4">
        <f>IF('True_Odds_Calculator_3-way'!B262="","",'True_Odds_Calculator_3-way'!B262)</f>
        <v>4.93</v>
      </c>
      <c r="C261" s="4">
        <f>IF('True_Odds_Calculator_3-way'!C262="","",'True_Odds_Calculator_3-way'!C262)</f>
        <v>1.47</v>
      </c>
      <c r="D261" s="9">
        <f t="shared" si="65"/>
        <v>0.14490553300027351</v>
      </c>
      <c r="E261" s="9">
        <f t="shared" si="66"/>
        <v>0.19113311445644127</v>
      </c>
      <c r="F261" s="9">
        <f t="shared" si="67"/>
        <v>0.66396135254328514</v>
      </c>
      <c r="G261" s="9">
        <f t="shared" si="68"/>
        <v>1.0768335279062404</v>
      </c>
      <c r="H261" s="9">
        <f t="shared" si="69"/>
        <v>6.901047732926199</v>
      </c>
      <c r="I261" s="9">
        <f t="shared" si="70"/>
        <v>5.2319557646715236</v>
      </c>
      <c r="J261" s="9">
        <f t="shared" si="71"/>
        <v>1.5061117581159331</v>
      </c>
      <c r="K261" s="11">
        <f t="shared" si="72"/>
        <v>0.15432098765432098</v>
      </c>
      <c r="L261" s="11">
        <f t="shared" si="73"/>
        <v>0.20283975659229211</v>
      </c>
      <c r="M261" s="11">
        <f t="shared" si="74"/>
        <v>0.68027210884353739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-0.21554190002948814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0.21038641084360521</v>
      </c>
      <c r="Q261" s="11">
        <f>2*'OddsRatio_working_3-way'!K261*'OddsRatio_working_3-way'!L261*'OddsRatio_working_3-way'!M261</f>
        <v>4.2588342276033447E-2</v>
      </c>
      <c r="R261" s="11">
        <f t="shared" si="75"/>
        <v>0</v>
      </c>
      <c r="S261" s="11">
        <f t="shared" si="76"/>
        <v>-0.97608126686654606</v>
      </c>
      <c r="T261" s="11">
        <f t="shared" si="77"/>
        <v>-0.1975873009851308</v>
      </c>
      <c r="U261" s="11">
        <f>'OddsRatio_working_3-way'!S261-'OddsRatio_working_3-way'!R261^2/3</f>
        <v>-0.97608126686654606</v>
      </c>
      <c r="V261" s="11">
        <f>'OddsRatio_working_3-way'!S261*'OddsRatio_working_3-way'!R261/3-2*'OddsRatio_working_3-way'!R261^3/27-'OddsRatio_working_3-way'!T261</f>
        <v>0.1975873009851308</v>
      </c>
      <c r="W261" s="11">
        <f>'OddsRatio_working_3-way'!V261^2+4*'OddsRatio_working_3-way'!U261^3/27</f>
        <v>-9.8729100554291099E-2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0.18558680049028256</v>
      </c>
      <c r="Y261" s="11">
        <f>IF('OddsRatio_working_3-way'!W261&gt;=0,IF('OddsRatio_working_3-way'!V261+SQRT('OddsRatio_working_3-way'!W261)&gt;0,0,PI()),ACOS('OddsRatio_working_3-way'!V261/(2*'OddsRatio_working_3-way'!X261)))</f>
        <v>1.0094442879854304</v>
      </c>
      <c r="Z261" s="11">
        <f>'OddsRatio_working_3-way'!X261^(1/3)*COS('OddsRatio_working_3-way'!Y261/3)</f>
        <v>0.53841676395312021</v>
      </c>
      <c r="AA261" s="11">
        <f>'OddsRatio_working_3-way'!X261^(1/3)*COS(('OddsRatio_working_3-way'!Y261+2*PI())/3)</f>
        <v>-0.4323060764339744</v>
      </c>
      <c r="AB261" s="11">
        <f>'OddsRatio_working_3-way'!X261^(1/3)*COS(('OddsRatio_working_3-way'!Y261+4*PI())/3)</f>
        <v>-0.10611068751914547</v>
      </c>
      <c r="AC261" s="11">
        <f>'OddsRatio_working_3-way'!X261^(1/3)*SIN('OddsRatio_working_3-way'!Y261/3)</f>
        <v>0.18832899559839103</v>
      </c>
      <c r="AD261" s="11">
        <f>'OddsRatio_working_3-way'!X261^(1/3)*SIN(('OddsRatio_working_3-way'!Y261+2*PI())/3)</f>
        <v>0.37211809760761627</v>
      </c>
      <c r="AE261" s="11">
        <f>'OddsRatio_working_3-way'!X261^(1/3)*SIN(('OddsRatio_working_3-way'!Y261+4*PI())/3)</f>
        <v>-0.56044709320600716</v>
      </c>
      <c r="AF261" s="11">
        <f>-'OddsRatio_working_3-way'!U261/(3*'OddsRatio_working_3-way'!X261^(1/3))*COS(('OddsRatio_working_3-way'!Y261)/3)</f>
        <v>0.53841676395312021</v>
      </c>
      <c r="AG261" s="11">
        <f>-'OddsRatio_working_3-way'!U261/(3*'OddsRatio_working_3-way'!X261^(1/3))*COS(('OddsRatio_working_3-way'!Y261+2*PI())/3)</f>
        <v>-0.4323060764339744</v>
      </c>
      <c r="AH261" s="11">
        <f>-'OddsRatio_working_3-way'!U261/(3*'OddsRatio_working_3-way'!X261^(1/3))*COS(('OddsRatio_working_3-way'!Y261+4*PI())/3)</f>
        <v>-0.10611068751914547</v>
      </c>
      <c r="AI261" s="11">
        <f>'OddsRatio_working_3-way'!U261/(3*'OddsRatio_working_3-way'!X261^(1/3))*SIN(('OddsRatio_working_3-way'!Y261)/3)</f>
        <v>-0.18832899559839103</v>
      </c>
      <c r="AJ261" s="11">
        <f>'OddsRatio_working_3-way'!U261/(3*'OddsRatio_working_3-way'!X261^(1/3))*SIN(('OddsRatio_working_3-way'!Y261+2*PI())/3)</f>
        <v>-0.37211809760761627</v>
      </c>
      <c r="AK261" s="11">
        <f>'OddsRatio_working_3-way'!U261/(3*'OddsRatio_working_3-way'!X261^(1/3))*SIN(('OddsRatio_working_3-way'!Y261+4*PI())/3)</f>
        <v>0.56044709320600716</v>
      </c>
      <c r="AL261" s="11">
        <f>'OddsRatio_working_3-way'!Z261+'OddsRatio_working_3-way'!AF261</f>
        <v>1.0768335279062404</v>
      </c>
      <c r="AM261" s="11">
        <f>'OddsRatio_working_3-way'!AA261+'OddsRatio_working_3-way'!AG261</f>
        <v>-0.86461215286794879</v>
      </c>
      <c r="AN261" s="11">
        <f>'OddsRatio_working_3-way'!AB261+'OddsRatio_working_3-way'!AH261</f>
        <v>-0.21222137503829094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1.0768335279062404</v>
      </c>
      <c r="AS261" s="11">
        <f>IF(('OddsRatio_working_3-way'!X261=0),IF(Q261&gt;0,-Q261^(1/3),(-Q261)^(1/3)),'OddsRatio_working_3-way'!AM261-'OddsRatio_working_3-way'!R261/3)</f>
        <v>-0.86461215286794879</v>
      </c>
      <c r="AT261" s="11">
        <f>IF(('OddsRatio_working_3-way'!X261=0),IF(Q261&gt;0,-Q261^(1/3),(-Q261)^(1/3)),'OddsRatio_working_3-way'!AN261-'OddsRatio_working_3-way'!R261/3)</f>
        <v>-0.21222137503829094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2.17</v>
      </c>
      <c r="B262" s="4">
        <f>IF('True_Odds_Calculator_3-way'!B263="","",'True_Odds_Calculator_3-way'!B263)</f>
        <v>4.16</v>
      </c>
      <c r="C262" s="4">
        <f>IF('True_Odds_Calculator_3-way'!C263="","",'True_Odds_Calculator_3-way'!C263)</f>
        <v>3.01</v>
      </c>
      <c r="D262" s="9">
        <f t="shared" si="65"/>
        <v>0.44803523680921142</v>
      </c>
      <c r="E262" s="9">
        <f t="shared" si="66"/>
        <v>0.23108752610251945</v>
      </c>
      <c r="F262" s="9">
        <f t="shared" si="67"/>
        <v>0.32087723708826915</v>
      </c>
      <c r="G262" s="9">
        <f t="shared" si="68"/>
        <v>1.0529635084590798</v>
      </c>
      <c r="H262" s="9">
        <f t="shared" si="69"/>
        <v>2.2319673048971231</v>
      </c>
      <c r="I262" s="9">
        <f t="shared" si="70"/>
        <v>4.327364686730693</v>
      </c>
      <c r="J262" s="9">
        <f t="shared" si="71"/>
        <v>3.1164566520027503</v>
      </c>
      <c r="K262" s="11">
        <f t="shared" si="72"/>
        <v>0.46082949308755761</v>
      </c>
      <c r="L262" s="11">
        <f t="shared" si="73"/>
        <v>0.24038461538461536</v>
      </c>
      <c r="M262" s="11">
        <f t="shared" si="74"/>
        <v>0.33222591362126247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-0.27349503192124558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0.23332952547399011</v>
      </c>
      <c r="Q262" s="11">
        <f>2*'OddsRatio_working_3-way'!K262*'OddsRatio_working_3-way'!L262*'OddsRatio_working_3-way'!M262</f>
        <v>7.3605528540690898E-2</v>
      </c>
      <c r="R262" s="11">
        <f t="shared" si="75"/>
        <v>0</v>
      </c>
      <c r="S262" s="11">
        <f t="shared" si="76"/>
        <v>-0.85313990471745993</v>
      </c>
      <c r="T262" s="11">
        <f t="shared" si="77"/>
        <v>-0.2691293074818486</v>
      </c>
      <c r="U262" s="11">
        <f>'OddsRatio_working_3-way'!S262-'OddsRatio_working_3-way'!R262^2/3</f>
        <v>-0.85313990471745993</v>
      </c>
      <c r="V262" s="11">
        <f>'OddsRatio_working_3-way'!S262*'OddsRatio_working_3-way'!R262/3-2*'OddsRatio_working_3-way'!R262^3/27-'OddsRatio_working_3-way'!T262</f>
        <v>0.2691293074818486</v>
      </c>
      <c r="W262" s="11">
        <f>'OddsRatio_working_3-way'!V262^2+4*'OddsRatio_working_3-way'!U262^3/27</f>
        <v>-1.956288472627965E-2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0.15165212566259914</v>
      </c>
      <c r="Y262" s="11">
        <f>IF('OddsRatio_working_3-way'!W262&gt;=0,IF('OddsRatio_working_3-way'!V262+SQRT('OddsRatio_working_3-way'!W262)&gt;0,0,PI()),ACOS('OddsRatio_working_3-way'!V262/(2*'OddsRatio_working_3-way'!X262)))</f>
        <v>0.47928569587372993</v>
      </c>
      <c r="Z262" s="11">
        <f>'OddsRatio_working_3-way'!X262^(1/3)*COS('OddsRatio_working_3-way'!Y262/3)</f>
        <v>0.52648175422953991</v>
      </c>
      <c r="AA262" s="11">
        <f>'OddsRatio_working_3-way'!X262^(1/3)*COS(('OddsRatio_working_3-way'!Y262+2*PI())/3)</f>
        <v>-0.33670990478565122</v>
      </c>
      <c r="AB262" s="11">
        <f>'OddsRatio_working_3-way'!X262^(1/3)*COS(('OddsRatio_working_3-way'!Y262+4*PI())/3)</f>
        <v>-0.18977184944388878</v>
      </c>
      <c r="AC262" s="11">
        <f>'OddsRatio_working_3-way'!X262^(1/3)*SIN('OddsRatio_working_3-way'!Y262/3)</f>
        <v>8.4834725805766675E-2</v>
      </c>
      <c r="AD262" s="11">
        <f>'OddsRatio_working_3-way'!X262^(1/3)*SIN(('OddsRatio_working_3-way'!Y262+2*PI())/3)</f>
        <v>0.41352921088889355</v>
      </c>
      <c r="AE262" s="11">
        <f>'OddsRatio_working_3-way'!X262^(1/3)*SIN(('OddsRatio_working_3-way'!Y262+4*PI())/3)</f>
        <v>-0.49836393669466023</v>
      </c>
      <c r="AF262" s="11">
        <f>-'OddsRatio_working_3-way'!U262/(3*'OddsRatio_working_3-way'!X262^(1/3))*COS(('OddsRatio_working_3-way'!Y262)/3)</f>
        <v>0.52648175422953991</v>
      </c>
      <c r="AG262" s="11">
        <f>-'OddsRatio_working_3-way'!U262/(3*'OddsRatio_working_3-way'!X262^(1/3))*COS(('OddsRatio_working_3-way'!Y262+2*PI())/3)</f>
        <v>-0.33670990478565122</v>
      </c>
      <c r="AH262" s="11">
        <f>-'OddsRatio_working_3-way'!U262/(3*'OddsRatio_working_3-way'!X262^(1/3))*COS(('OddsRatio_working_3-way'!Y262+4*PI())/3)</f>
        <v>-0.18977184944388878</v>
      </c>
      <c r="AI262" s="11">
        <f>'OddsRatio_working_3-way'!U262/(3*'OddsRatio_working_3-way'!X262^(1/3))*SIN(('OddsRatio_working_3-way'!Y262)/3)</f>
        <v>-8.4834725805766675E-2</v>
      </c>
      <c r="AJ262" s="11">
        <f>'OddsRatio_working_3-way'!U262/(3*'OddsRatio_working_3-way'!X262^(1/3))*SIN(('OddsRatio_working_3-way'!Y262+2*PI())/3)</f>
        <v>-0.41352921088889355</v>
      </c>
      <c r="AK262" s="11">
        <f>'OddsRatio_working_3-way'!U262/(3*'OddsRatio_working_3-way'!X262^(1/3))*SIN(('OddsRatio_working_3-way'!Y262+4*PI())/3)</f>
        <v>0.49836393669466023</v>
      </c>
      <c r="AL262" s="11">
        <f>'OddsRatio_working_3-way'!Z262+'OddsRatio_working_3-way'!AF262</f>
        <v>1.0529635084590798</v>
      </c>
      <c r="AM262" s="11">
        <f>'OddsRatio_working_3-way'!AA262+'OddsRatio_working_3-way'!AG262</f>
        <v>-0.67341980957130243</v>
      </c>
      <c r="AN262" s="11">
        <f>'OddsRatio_working_3-way'!AB262+'OddsRatio_working_3-way'!AH262</f>
        <v>-0.37954369888777756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1.0529635084590798</v>
      </c>
      <c r="AS262" s="11">
        <f>IF(('OddsRatio_working_3-way'!X262=0),IF(Q262&gt;0,-Q262^(1/3),(-Q262)^(1/3)),'OddsRatio_working_3-way'!AM262-'OddsRatio_working_3-way'!R262/3)</f>
        <v>-0.67341980957130243</v>
      </c>
      <c r="AT262" s="11">
        <f>IF(('OddsRatio_working_3-way'!X262=0),IF(Q262&gt;0,-Q262^(1/3),(-Q262)^(1/3)),'OddsRatio_working_3-way'!AN262-'OddsRatio_working_3-way'!R262/3)</f>
        <v>-0.37954369888777756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1.56</v>
      </c>
      <c r="B263" s="4">
        <f>IF('True_Odds_Calculator_3-way'!B264="","",'True_Odds_Calculator_3-way'!B264)</f>
        <v>4.55</v>
      </c>
      <c r="C263" s="4">
        <f>IF('True_Odds_Calculator_3-way'!C264="","",'True_Odds_Calculator_3-way'!C264)</f>
        <v>5.68</v>
      </c>
      <c r="D263" s="9">
        <f t="shared" si="65"/>
        <v>0.62523995233112839</v>
      </c>
      <c r="E263" s="9">
        <f t="shared" si="66"/>
        <v>0.20834727352457497</v>
      </c>
      <c r="F263" s="9">
        <f t="shared" si="67"/>
        <v>0.16641277414429648</v>
      </c>
      <c r="G263" s="9">
        <f t="shared" si="68"/>
        <v>1.0703320674601633</v>
      </c>
      <c r="H263" s="9">
        <f t="shared" si="69"/>
        <v>1.5993859577776917</v>
      </c>
      <c r="I263" s="9">
        <f t="shared" si="70"/>
        <v>4.7996788394835797</v>
      </c>
      <c r="J263" s="9">
        <f t="shared" si="71"/>
        <v>6.009154075713564</v>
      </c>
      <c r="K263" s="11">
        <f t="shared" si="72"/>
        <v>0.64102564102564097</v>
      </c>
      <c r="L263" s="11">
        <f t="shared" si="73"/>
        <v>0.21978021978021978</v>
      </c>
      <c r="M263" s="11">
        <f t="shared" si="74"/>
        <v>0.17605633802816903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-0.23076923076923062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0.21802412105770713</v>
      </c>
      <c r="Q263" s="11">
        <f>2*'OddsRatio_working_3-way'!K263*'OddsRatio_working_3-way'!L263*'OddsRatio_working_3-way'!M263</f>
        <v>4.9607308545553397E-2</v>
      </c>
      <c r="R263" s="11">
        <f t="shared" si="75"/>
        <v>0</v>
      </c>
      <c r="S263" s="11">
        <f t="shared" si="76"/>
        <v>-0.94477119125006492</v>
      </c>
      <c r="T263" s="11">
        <f t="shared" si="77"/>
        <v>-0.21496500369739818</v>
      </c>
      <c r="U263" s="11">
        <f>'OddsRatio_working_3-way'!S263-'OddsRatio_working_3-way'!R263^2/3</f>
        <v>-0.94477119125006492</v>
      </c>
      <c r="V263" s="11">
        <f>'OddsRatio_working_3-way'!S263*'OddsRatio_working_3-way'!R263/3-2*'OddsRatio_working_3-way'!R263^3/27-'OddsRatio_working_3-way'!T263</f>
        <v>0.21496500369739818</v>
      </c>
      <c r="W263" s="11">
        <f>'OddsRatio_working_3-way'!V263^2+4*'OddsRatio_working_3-way'!U263^3/27</f>
        <v>-7.8722754979200199E-2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0.17672910611570369</v>
      </c>
      <c r="Y263" s="11">
        <f>IF('OddsRatio_working_3-way'!W263&gt;=0,IF('OddsRatio_working_3-way'!V263+SQRT('OddsRatio_working_3-way'!W263)&gt;0,0,PI()),ACOS('OddsRatio_working_3-way'!V263/(2*'OddsRatio_working_3-way'!X263)))</f>
        <v>0.91703484568221016</v>
      </c>
      <c r="Z263" s="11">
        <f>'OddsRatio_working_3-way'!X263^(1/3)*COS('OddsRatio_working_3-way'!Y263/3)</f>
        <v>0.53516603373008165</v>
      </c>
      <c r="AA263" s="11">
        <f>'OddsRatio_working_3-way'!X263^(1/3)*COS(('OddsRatio_working_3-way'!Y263+2*PI())/3)</f>
        <v>-0.41383890587032512</v>
      </c>
      <c r="AB263" s="11">
        <f>'OddsRatio_working_3-way'!X263^(1/3)*COS(('OddsRatio_working_3-way'!Y263+4*PI())/3)</f>
        <v>-0.12132712785975663</v>
      </c>
      <c r="AC263" s="11">
        <f>'OddsRatio_working_3-way'!X263^(1/3)*SIN('OddsRatio_working_3-way'!Y263/3)</f>
        <v>0.16888175377553791</v>
      </c>
      <c r="AD263" s="11">
        <f>'OddsRatio_working_3-way'!X263^(1/3)*SIN(('OddsRatio_working_3-way'!Y263+2*PI())/3)</f>
        <v>0.37902650356504158</v>
      </c>
      <c r="AE263" s="11">
        <f>'OddsRatio_working_3-way'!X263^(1/3)*SIN(('OddsRatio_working_3-way'!Y263+4*PI())/3)</f>
        <v>-0.54790825734057935</v>
      </c>
      <c r="AF263" s="11">
        <f>-'OddsRatio_working_3-way'!U263/(3*'OddsRatio_working_3-way'!X263^(1/3))*COS(('OddsRatio_working_3-way'!Y263)/3)</f>
        <v>0.53516603373008165</v>
      </c>
      <c r="AG263" s="11">
        <f>-'OddsRatio_working_3-way'!U263/(3*'OddsRatio_working_3-way'!X263^(1/3))*COS(('OddsRatio_working_3-way'!Y263+2*PI())/3)</f>
        <v>-0.41383890587032512</v>
      </c>
      <c r="AH263" s="11">
        <f>-'OddsRatio_working_3-way'!U263/(3*'OddsRatio_working_3-way'!X263^(1/3))*COS(('OddsRatio_working_3-way'!Y263+4*PI())/3)</f>
        <v>-0.12132712785975663</v>
      </c>
      <c r="AI263" s="11">
        <f>'OddsRatio_working_3-way'!U263/(3*'OddsRatio_working_3-way'!X263^(1/3))*SIN(('OddsRatio_working_3-way'!Y263)/3)</f>
        <v>-0.16888175377553791</v>
      </c>
      <c r="AJ263" s="11">
        <f>'OddsRatio_working_3-way'!U263/(3*'OddsRatio_working_3-way'!X263^(1/3))*SIN(('OddsRatio_working_3-way'!Y263+2*PI())/3)</f>
        <v>-0.37902650356504158</v>
      </c>
      <c r="AK263" s="11">
        <f>'OddsRatio_working_3-way'!U263/(3*'OddsRatio_working_3-way'!X263^(1/3))*SIN(('OddsRatio_working_3-way'!Y263+4*PI())/3)</f>
        <v>0.54790825734057935</v>
      </c>
      <c r="AL263" s="11">
        <f>'OddsRatio_working_3-way'!Z263+'OddsRatio_working_3-way'!AF263</f>
        <v>1.0703320674601633</v>
      </c>
      <c r="AM263" s="11">
        <f>'OddsRatio_working_3-way'!AA263+'OddsRatio_working_3-way'!AG263</f>
        <v>-0.82767781174065025</v>
      </c>
      <c r="AN263" s="11">
        <f>'OddsRatio_working_3-way'!AB263+'OddsRatio_working_3-way'!AH263</f>
        <v>-0.24265425571951327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1.0703320674601633</v>
      </c>
      <c r="AS263" s="11">
        <f>IF(('OddsRatio_working_3-way'!X263=0),IF(Q263&gt;0,-Q263^(1/3),(-Q263)^(1/3)),'OddsRatio_working_3-way'!AM263-'OddsRatio_working_3-way'!R263/3)</f>
        <v>-0.82767781174065025</v>
      </c>
      <c r="AT263" s="11">
        <f>IF(('OddsRatio_working_3-way'!X263=0),IF(Q263&gt;0,-Q263^(1/3),(-Q263)^(1/3)),'OddsRatio_working_3-way'!AN263-'OddsRatio_working_3-way'!R263/3)</f>
        <v>-0.24265425571951327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1.56</v>
      </c>
      <c r="B264" s="4">
        <f>IF('True_Odds_Calculator_3-way'!B265="","",'True_Odds_Calculator_3-way'!B265)</f>
        <v>4.6900000000000004</v>
      </c>
      <c r="C264" s="4">
        <f>IF('True_Odds_Calculator_3-way'!C265="","",'True_Odds_Calculator_3-way'!C265)</f>
        <v>5.52</v>
      </c>
      <c r="D264" s="9">
        <f t="shared" si="65"/>
        <v>0.62586121480793122</v>
      </c>
      <c r="E264" s="9">
        <f t="shared" si="66"/>
        <v>0.20246751388518017</v>
      </c>
      <c r="F264" s="9">
        <f t="shared" si="67"/>
        <v>0.17167127130688867</v>
      </c>
      <c r="G264" s="9">
        <f t="shared" si="68"/>
        <v>1.0674970069239684</v>
      </c>
      <c r="H264" s="9">
        <f t="shared" si="69"/>
        <v>1.5977983238774225</v>
      </c>
      <c r="I264" s="9">
        <f t="shared" si="70"/>
        <v>4.939063955549444</v>
      </c>
      <c r="J264" s="9">
        <f t="shared" si="71"/>
        <v>5.8250864712963359</v>
      </c>
      <c r="K264" s="11">
        <f t="shared" si="72"/>
        <v>0.64102564102564097</v>
      </c>
      <c r="L264" s="11">
        <f t="shared" si="73"/>
        <v>0.21321961620469082</v>
      </c>
      <c r="M264" s="11">
        <f t="shared" si="74"/>
        <v>0.1811594202898551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-0.23126840712823848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0.21715162046115971</v>
      </c>
      <c r="Q264" s="11">
        <f>2*'OddsRatio_working_3-way'!K264*'OddsRatio_working_3-way'!L264*'OddsRatio_working_3-way'!M264</f>
        <v>4.9521464187265614E-2</v>
      </c>
      <c r="R264" s="11">
        <f t="shared" si="75"/>
        <v>0</v>
      </c>
      <c r="S264" s="11">
        <f t="shared" si="76"/>
        <v>-0.93895929477625961</v>
      </c>
      <c r="T264" s="11">
        <f t="shared" si="77"/>
        <v>-0.21412982777109685</v>
      </c>
      <c r="U264" s="11">
        <f>'OddsRatio_working_3-way'!S264-'OddsRatio_working_3-way'!R264^2/3</f>
        <v>-0.93895929477625961</v>
      </c>
      <c r="V264" s="11">
        <f>'OddsRatio_working_3-way'!S264*'OddsRatio_working_3-way'!R264/3-2*'OddsRatio_working_3-way'!R264^3/27-'OddsRatio_working_3-way'!T264</f>
        <v>0.21412982777109685</v>
      </c>
      <c r="W264" s="11">
        <f>'OddsRatio_working_3-way'!V264^2+4*'OddsRatio_working_3-way'!U264^3/27</f>
        <v>-7.6789654149937867E-2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0.17510085471751521</v>
      </c>
      <c r="Y264" s="11">
        <f>IF('OddsRatio_working_3-way'!W264&gt;=0,IF('OddsRatio_working_3-way'!V264+SQRT('OddsRatio_working_3-way'!W264)&gt;0,0,PI()),ACOS('OddsRatio_working_3-way'!V264/(2*'OddsRatio_working_3-way'!X264)))</f>
        <v>0.91290819916923449</v>
      </c>
      <c r="Z264" s="11">
        <f>'OddsRatio_working_3-way'!X264^(1/3)*COS('OddsRatio_working_3-way'!Y264/3)</f>
        <v>0.53374850346198421</v>
      </c>
      <c r="AA264" s="11">
        <f>'OddsRatio_working_3-way'!X264^(1/3)*COS(('OddsRatio_working_3-way'!Y264+2*PI())/3)</f>
        <v>-0.41204389381615425</v>
      </c>
      <c r="AB264" s="11">
        <f>'OddsRatio_working_3-way'!X264^(1/3)*COS(('OddsRatio_working_3-way'!Y264+4*PI())/3)</f>
        <v>-0.12170460964583009</v>
      </c>
      <c r="AC264" s="11">
        <f>'OddsRatio_working_3-way'!X264^(1/3)*SIN('OddsRatio_working_3-way'!Y264/3)</f>
        <v>0.16762746387205987</v>
      </c>
      <c r="AD264" s="11">
        <f>'OddsRatio_working_3-way'!X264^(1/3)*SIN(('OddsRatio_working_3-way'!Y264+2*PI())/3)</f>
        <v>0.37842603129397467</v>
      </c>
      <c r="AE264" s="11">
        <f>'OddsRatio_working_3-way'!X264^(1/3)*SIN(('OddsRatio_working_3-way'!Y264+4*PI())/3)</f>
        <v>-0.54605349516603463</v>
      </c>
      <c r="AF264" s="11">
        <f>-'OddsRatio_working_3-way'!U264/(3*'OddsRatio_working_3-way'!X264^(1/3))*COS(('OddsRatio_working_3-way'!Y264)/3)</f>
        <v>0.53374850346198432</v>
      </c>
      <c r="AG264" s="11">
        <f>-'OddsRatio_working_3-way'!U264/(3*'OddsRatio_working_3-way'!X264^(1/3))*COS(('OddsRatio_working_3-way'!Y264+2*PI())/3)</f>
        <v>-0.41204389381615431</v>
      </c>
      <c r="AH264" s="11">
        <f>-'OddsRatio_working_3-way'!U264/(3*'OddsRatio_working_3-way'!X264^(1/3))*COS(('OddsRatio_working_3-way'!Y264+4*PI())/3)</f>
        <v>-0.1217046096458301</v>
      </c>
      <c r="AI264" s="11">
        <f>'OddsRatio_working_3-way'!U264/(3*'OddsRatio_working_3-way'!X264^(1/3))*SIN(('OddsRatio_working_3-way'!Y264)/3)</f>
        <v>-0.1676274638720599</v>
      </c>
      <c r="AJ264" s="11">
        <f>'OddsRatio_working_3-way'!U264/(3*'OddsRatio_working_3-way'!X264^(1/3))*SIN(('OddsRatio_working_3-way'!Y264+2*PI())/3)</f>
        <v>-0.37842603129397479</v>
      </c>
      <c r="AK264" s="11">
        <f>'OddsRatio_working_3-way'!U264/(3*'OddsRatio_working_3-way'!X264^(1/3))*SIN(('OddsRatio_working_3-way'!Y264+4*PI())/3)</f>
        <v>0.54605349516603474</v>
      </c>
      <c r="AL264" s="11">
        <f>'OddsRatio_working_3-way'!Z264+'OddsRatio_working_3-way'!AF264</f>
        <v>1.0674970069239684</v>
      </c>
      <c r="AM264" s="11">
        <f>'OddsRatio_working_3-way'!AA264+'OddsRatio_working_3-way'!AG264</f>
        <v>-0.8240877876323085</v>
      </c>
      <c r="AN264" s="11">
        <f>'OddsRatio_working_3-way'!AB264+'OddsRatio_working_3-way'!AH264</f>
        <v>-0.24340921929166021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1.0674970069239684</v>
      </c>
      <c r="AS264" s="11">
        <f>IF(('OddsRatio_working_3-way'!X264=0),IF(Q264&gt;0,-Q264^(1/3),(-Q264)^(1/3)),'OddsRatio_working_3-way'!AM264-'OddsRatio_working_3-way'!R264/3)</f>
        <v>-0.8240877876323085</v>
      </c>
      <c r="AT264" s="11">
        <f>IF(('OddsRatio_working_3-way'!X264=0),IF(Q264&gt;0,-Q264^(1/3),(-Q264)^(1/3)),'OddsRatio_working_3-way'!AN264-'OddsRatio_working_3-way'!R264/3)</f>
        <v>-0.24340921929166021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1.92</v>
      </c>
      <c r="B265" s="4">
        <f>IF('True_Odds_Calculator_3-way'!B266="","",'True_Odds_Calculator_3-way'!B266)</f>
        <v>4.22</v>
      </c>
      <c r="C265" s="4">
        <f>IF('True_Odds_Calculator_3-way'!C266="","",'True_Odds_Calculator_3-way'!C266)</f>
        <v>3.65</v>
      </c>
      <c r="D265" s="9">
        <f t="shared" si="65"/>
        <v>0.50813100357073704</v>
      </c>
      <c r="E265" s="9">
        <f t="shared" si="66"/>
        <v>0.22789490636186222</v>
      </c>
      <c r="F265" s="9">
        <f t="shared" si="67"/>
        <v>0.26397409006740058</v>
      </c>
      <c r="G265" s="9">
        <f t="shared" si="68"/>
        <v>1.0521700304705788</v>
      </c>
      <c r="H265" s="9">
        <f t="shared" si="69"/>
        <v>1.967996428032933</v>
      </c>
      <c r="I265" s="9">
        <f t="shared" si="70"/>
        <v>4.3879874981152636</v>
      </c>
      <c r="J265" s="9">
        <f t="shared" si="71"/>
        <v>3.7882505807470337</v>
      </c>
      <c r="K265" s="11">
        <f t="shared" si="72"/>
        <v>0.52083333333333337</v>
      </c>
      <c r="L265" s="11">
        <f t="shared" si="73"/>
        <v>0.23696682464454977</v>
      </c>
      <c r="M265" s="11">
        <f t="shared" si="74"/>
        <v>0.27397260273972601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-0.26545018286480992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0.22959542513363201</v>
      </c>
      <c r="Q265" s="11">
        <f>2*'OddsRatio_working_3-way'!K265*'OddsRatio_working_3-way'!L265*'OddsRatio_working_3-way'!M265</f>
        <v>6.7627518448787033E-2</v>
      </c>
      <c r="R265" s="11">
        <f t="shared" si="75"/>
        <v>0</v>
      </c>
      <c r="S265" s="11">
        <f t="shared" si="76"/>
        <v>-0.86492848735599392</v>
      </c>
      <c r="T265" s="11">
        <f t="shared" si="77"/>
        <v>-0.254765386555521</v>
      </c>
      <c r="U265" s="11">
        <f>'OddsRatio_working_3-way'!S265-'OddsRatio_working_3-way'!R265^2/3</f>
        <v>-0.86492848735599392</v>
      </c>
      <c r="V265" s="11">
        <f>'OddsRatio_working_3-way'!S265*'OddsRatio_working_3-way'!R265/3-2*'OddsRatio_working_3-way'!R265^3/27-'OddsRatio_working_3-way'!T265</f>
        <v>0.254765386555521</v>
      </c>
      <c r="W265" s="11">
        <f>'OddsRatio_working_3-way'!V265^2+4*'OddsRatio_working_3-way'!U265^3/27</f>
        <v>-3.0954466794909458E-2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0.1548062248277613</v>
      </c>
      <c r="Y265" s="11">
        <f>IF('OddsRatio_working_3-way'!W265&gt;=0,IF('OddsRatio_working_3-way'!V265+SQRT('OddsRatio_working_3-way'!W265)&gt;0,0,PI()),ACOS('OddsRatio_working_3-way'!V265/(2*'OddsRatio_working_3-way'!X265)))</f>
        <v>0.60438359896172922</v>
      </c>
      <c r="Z265" s="11">
        <f>'OddsRatio_working_3-way'!X265^(1/3)*COS('OddsRatio_working_3-way'!Y265/3)</f>
        <v>0.52608501523528939</v>
      </c>
      <c r="AA265" s="11">
        <f>'OddsRatio_working_3-way'!X265^(1/3)*COS(('OddsRatio_working_3-way'!Y265+2*PI())/3)</f>
        <v>-0.3560910938382989</v>
      </c>
      <c r="AB265" s="11">
        <f>'OddsRatio_working_3-way'!X265^(1/3)*COS(('OddsRatio_working_3-way'!Y265+4*PI())/3)</f>
        <v>-0.16999392139699085</v>
      </c>
      <c r="AC265" s="11">
        <f>'OddsRatio_working_3-way'!X265^(1/3)*SIN('OddsRatio_working_3-way'!Y265/3)</f>
        <v>0.10744325260441762</v>
      </c>
      <c r="AD265" s="11">
        <f>'OddsRatio_working_3-way'!X265^(1/3)*SIN(('OddsRatio_working_3-way'!Y265+2*PI())/3)</f>
        <v>0.40188136144187525</v>
      </c>
      <c r="AE265" s="11">
        <f>'OddsRatio_working_3-way'!X265^(1/3)*SIN(('OddsRatio_working_3-way'!Y265+4*PI())/3)</f>
        <v>-0.5093246140462927</v>
      </c>
      <c r="AF265" s="11">
        <f>-'OddsRatio_working_3-way'!U265/(3*'OddsRatio_working_3-way'!X265^(1/3))*COS(('OddsRatio_working_3-way'!Y265)/3)</f>
        <v>0.52608501523528928</v>
      </c>
      <c r="AG265" s="11">
        <f>-'OddsRatio_working_3-way'!U265/(3*'OddsRatio_working_3-way'!X265^(1/3))*COS(('OddsRatio_working_3-way'!Y265+2*PI())/3)</f>
        <v>-0.35609109383829884</v>
      </c>
      <c r="AH265" s="11">
        <f>-'OddsRatio_working_3-way'!U265/(3*'OddsRatio_working_3-way'!X265^(1/3))*COS(('OddsRatio_working_3-way'!Y265+4*PI())/3)</f>
        <v>-0.16999392139699079</v>
      </c>
      <c r="AI265" s="11">
        <f>'OddsRatio_working_3-way'!U265/(3*'OddsRatio_working_3-way'!X265^(1/3))*SIN(('OddsRatio_working_3-way'!Y265)/3)</f>
        <v>-0.10744325260441759</v>
      </c>
      <c r="AJ265" s="11">
        <f>'OddsRatio_working_3-way'!U265/(3*'OddsRatio_working_3-way'!X265^(1/3))*SIN(('OddsRatio_working_3-way'!Y265+2*PI())/3)</f>
        <v>-0.40188136144187514</v>
      </c>
      <c r="AK265" s="11">
        <f>'OddsRatio_working_3-way'!U265/(3*'OddsRatio_working_3-way'!X265^(1/3))*SIN(('OddsRatio_working_3-way'!Y265+4*PI())/3)</f>
        <v>0.50932461404629259</v>
      </c>
      <c r="AL265" s="11">
        <f>'OddsRatio_working_3-way'!Z265+'OddsRatio_working_3-way'!AF265</f>
        <v>1.0521700304705788</v>
      </c>
      <c r="AM265" s="11">
        <f>'OddsRatio_working_3-way'!AA265+'OddsRatio_working_3-way'!AG265</f>
        <v>-0.71218218767659769</v>
      </c>
      <c r="AN265" s="11">
        <f>'OddsRatio_working_3-way'!AB265+'OddsRatio_working_3-way'!AH265</f>
        <v>-0.33998784279398164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1.0521700304705788</v>
      </c>
      <c r="AS265" s="11">
        <f>IF(('OddsRatio_working_3-way'!X265=0),IF(Q265&gt;0,-Q265^(1/3),(-Q265)^(1/3)),'OddsRatio_working_3-way'!AM265-'OddsRatio_working_3-way'!R265/3)</f>
        <v>-0.71218218767659769</v>
      </c>
      <c r="AT265" s="11">
        <f>IF(('OddsRatio_working_3-way'!X265=0),IF(Q265&gt;0,-Q265^(1/3),(-Q265)^(1/3)),'OddsRatio_working_3-way'!AN265-'OddsRatio_working_3-way'!R265/3)</f>
        <v>-0.33998784279398164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1.0900000000000001</v>
      </c>
      <c r="B266" s="4">
        <f>IF('True_Odds_Calculator_3-way'!B267="","",'True_Odds_Calculator_3-way'!B267)</f>
        <v>11.24</v>
      </c>
      <c r="C266" s="4">
        <f>IF('True_Odds_Calculator_3-way'!C267="","",'True_Odds_Calculator_3-way'!C267)</f>
        <v>29.14</v>
      </c>
      <c r="D266" s="9">
        <f t="shared" si="65"/>
        <v>0.8993746710304007</v>
      </c>
      <c r="E266" s="9">
        <f t="shared" si="66"/>
        <v>7.2833879884053349E-2</v>
      </c>
      <c r="F266" s="9">
        <f t="shared" si="67"/>
        <v>2.779144908554599E-2</v>
      </c>
      <c r="G266" s="9">
        <f t="shared" si="68"/>
        <v>1.2431517662070481</v>
      </c>
      <c r="H266" s="9">
        <f t="shared" si="69"/>
        <v>1.1118836589586343</v>
      </c>
      <c r="I266" s="9">
        <f t="shared" si="70"/>
        <v>13.729874085960173</v>
      </c>
      <c r="J266" s="9">
        <f t="shared" si="71"/>
        <v>35.982290701066333</v>
      </c>
      <c r="K266" s="11">
        <f t="shared" si="72"/>
        <v>0.9174311926605504</v>
      </c>
      <c r="L266" s="11">
        <f t="shared" si="73"/>
        <v>8.8967971530249115E-2</v>
      </c>
      <c r="M266" s="11">
        <f t="shared" si="74"/>
        <v>3.4317089910775568E-2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-7.264139948563697E-2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0.10775559509513338</v>
      </c>
      <c r="Q266" s="11">
        <f>2*'OddsRatio_working_3-way'!K266*'OddsRatio_working_3-way'!L266*'OddsRatio_working_3-way'!M266</f>
        <v>5.6020584920786782E-3</v>
      </c>
      <c r="R266" s="11">
        <f t="shared" si="75"/>
        <v>0</v>
      </c>
      <c r="S266" s="11">
        <f t="shared" si="76"/>
        <v>-1.4833909569217396</v>
      </c>
      <c r="T266" s="11">
        <f t="shared" si="77"/>
        <v>-7.7119363499960458E-2</v>
      </c>
      <c r="U266" s="11">
        <f>'OddsRatio_working_3-way'!S266-'OddsRatio_working_3-way'!R266^2/3</f>
        <v>-1.4833909569217396</v>
      </c>
      <c r="V266" s="11">
        <f>'OddsRatio_working_3-way'!S266*'OddsRatio_working_3-way'!R266/3-2*'OddsRatio_working_3-way'!R266^3/27-'OddsRatio_working_3-way'!T266</f>
        <v>7.7119363499960458E-2</v>
      </c>
      <c r="W266" s="11">
        <f>'OddsRatio_working_3-way'!V266^2+4*'OddsRatio_working_3-way'!U266^3/27</f>
        <v>-0.47762678878815024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0.34769749244666304</v>
      </c>
      <c r="Y266" s="11">
        <f>IF('OddsRatio_working_3-way'!W266&gt;=0,IF('OddsRatio_working_3-way'!V266+SQRT('OddsRatio_working_3-way'!W266)&gt;0,0,PI()),ACOS('OddsRatio_working_3-way'!V266/(2*'OddsRatio_working_3-way'!X266)))</f>
        <v>1.4596676500433021</v>
      </c>
      <c r="Z266" s="11">
        <f>'OddsRatio_working_3-way'!X266^(1/3)*COS('OddsRatio_working_3-way'!Y266/3)</f>
        <v>0.62157588310352407</v>
      </c>
      <c r="AA266" s="11">
        <f>'OddsRatio_working_3-way'!X266^(1/3)*COS(('OddsRatio_working_3-way'!Y266+2*PI())/3)</f>
        <v>-0.59553397820282861</v>
      </c>
      <c r="AB266" s="11">
        <f>'OddsRatio_working_3-way'!X266^(1/3)*COS(('OddsRatio_working_3-way'!Y266+4*PI())/3)</f>
        <v>-2.6041904900695679E-2</v>
      </c>
      <c r="AC266" s="11">
        <f>'OddsRatio_working_3-way'!X266^(1/3)*SIN('OddsRatio_working_3-way'!Y266/3)</f>
        <v>0.32879640182234476</v>
      </c>
      <c r="AD266" s="11">
        <f>'OddsRatio_working_3-way'!X266^(1/3)*SIN(('OddsRatio_working_3-way'!Y266+2*PI())/3)</f>
        <v>0.37390230423622617</v>
      </c>
      <c r="AE266" s="11">
        <f>'OddsRatio_working_3-way'!X266^(1/3)*SIN(('OddsRatio_working_3-way'!Y266+4*PI())/3)</f>
        <v>-0.70269870605857077</v>
      </c>
      <c r="AF266" s="11">
        <f>-'OddsRatio_working_3-way'!U266/(3*'OddsRatio_working_3-way'!X266^(1/3))*COS(('OddsRatio_working_3-way'!Y266)/3)</f>
        <v>0.62157588310352407</v>
      </c>
      <c r="AG266" s="11">
        <f>-'OddsRatio_working_3-way'!U266/(3*'OddsRatio_working_3-way'!X266^(1/3))*COS(('OddsRatio_working_3-way'!Y266+2*PI())/3)</f>
        <v>-0.59553397820282861</v>
      </c>
      <c r="AH266" s="11">
        <f>-'OddsRatio_working_3-way'!U266/(3*'OddsRatio_working_3-way'!X266^(1/3))*COS(('OddsRatio_working_3-way'!Y266+4*PI())/3)</f>
        <v>-2.6041904900695679E-2</v>
      </c>
      <c r="AI266" s="11">
        <f>'OddsRatio_working_3-way'!U266/(3*'OddsRatio_working_3-way'!X266^(1/3))*SIN(('OddsRatio_working_3-way'!Y266)/3)</f>
        <v>-0.32879640182234476</v>
      </c>
      <c r="AJ266" s="11">
        <f>'OddsRatio_working_3-way'!U266/(3*'OddsRatio_working_3-way'!X266^(1/3))*SIN(('OddsRatio_working_3-way'!Y266+2*PI())/3)</f>
        <v>-0.37390230423622617</v>
      </c>
      <c r="AK266" s="11">
        <f>'OddsRatio_working_3-way'!U266/(3*'OddsRatio_working_3-way'!X266^(1/3))*SIN(('OddsRatio_working_3-way'!Y266+4*PI())/3)</f>
        <v>0.70269870605857077</v>
      </c>
      <c r="AL266" s="11">
        <f>'OddsRatio_working_3-way'!Z266+'OddsRatio_working_3-way'!AF266</f>
        <v>1.2431517662070481</v>
      </c>
      <c r="AM266" s="11">
        <f>'OddsRatio_working_3-way'!AA266+'OddsRatio_working_3-way'!AG266</f>
        <v>-1.1910679564056572</v>
      </c>
      <c r="AN266" s="11">
        <f>'OddsRatio_working_3-way'!AB266+'OddsRatio_working_3-way'!AH266</f>
        <v>-5.2083809801391358E-2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1.2431517662070481</v>
      </c>
      <c r="AS266" s="11">
        <f>IF(('OddsRatio_working_3-way'!X266=0),IF(Q266&gt;0,-Q266^(1/3),(-Q266)^(1/3)),'OddsRatio_working_3-way'!AM266-'OddsRatio_working_3-way'!R266/3)</f>
        <v>-1.1910679564056572</v>
      </c>
      <c r="AT266" s="11">
        <f>IF(('OddsRatio_working_3-way'!X266=0),IF(Q266&gt;0,-Q266^(1/3),(-Q266)^(1/3)),'OddsRatio_working_3-way'!AN266-'OddsRatio_working_3-way'!R266/3)</f>
        <v>-5.2083809801391358E-2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3.32</v>
      </c>
      <c r="B267" s="4">
        <f>IF('True_Odds_Calculator_3-way'!B268="","",'True_Odds_Calculator_3-way'!B268)</f>
        <v>3.54</v>
      </c>
      <c r="C267" s="4">
        <f>IF('True_Odds_Calculator_3-way'!C268="","",'True_Odds_Calculator_3-way'!C268)</f>
        <v>2.19</v>
      </c>
      <c r="D267" s="9">
        <f t="shared" si="65"/>
        <v>0.28841532529492775</v>
      </c>
      <c r="E267" s="9">
        <f t="shared" si="66"/>
        <v>0.27018389503905632</v>
      </c>
      <c r="F267" s="9">
        <f t="shared" si="67"/>
        <v>0.44140077966601571</v>
      </c>
      <c r="G267" s="9">
        <f t="shared" si="68"/>
        <v>1.0634578169062929</v>
      </c>
      <c r="H267" s="9">
        <f t="shared" si="69"/>
        <v>3.4672221352225994</v>
      </c>
      <c r="I267" s="9">
        <f t="shared" si="70"/>
        <v>3.7011828549419845</v>
      </c>
      <c r="J267" s="9">
        <f t="shared" si="71"/>
        <v>2.2655148021184881</v>
      </c>
      <c r="K267" s="11">
        <f t="shared" si="72"/>
        <v>0.30120481927710846</v>
      </c>
      <c r="L267" s="11">
        <f t="shared" si="73"/>
        <v>0.2824858757062147</v>
      </c>
      <c r="M267" s="11">
        <f t="shared" si="74"/>
        <v>0.45662100456621008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-0.27244773537303757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0.23505522748839178</v>
      </c>
      <c r="Q267" s="11">
        <f>2*'OddsRatio_working_3-way'!K267*'OddsRatio_working_3-way'!L267*'OddsRatio_working_3-way'!M267</f>
        <v>7.7704207434179107E-2</v>
      </c>
      <c r="R267" s="11">
        <f t="shared" si="75"/>
        <v>0</v>
      </c>
      <c r="S267" s="11">
        <f t="shared" si="76"/>
        <v>-0.86275346413341381</v>
      </c>
      <c r="T267" s="11">
        <f t="shared" si="77"/>
        <v>-0.28520775673831861</v>
      </c>
      <c r="U267" s="11">
        <f>'OddsRatio_working_3-way'!S267-'OddsRatio_working_3-way'!R267^2/3</f>
        <v>-0.86275346413341381</v>
      </c>
      <c r="V267" s="11">
        <f>'OddsRatio_working_3-way'!S267*'OddsRatio_working_3-way'!R267/3-2*'OddsRatio_working_3-way'!R267^3/27-'OddsRatio_working_3-way'!T267</f>
        <v>0.28520775673831861</v>
      </c>
      <c r="W267" s="11">
        <f>'OddsRatio_working_3-way'!V267^2+4*'OddsRatio_working_3-way'!U267^3/27</f>
        <v>-1.3795049204710738E-2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0.15422265860470588</v>
      </c>
      <c r="Y267" s="11">
        <f>IF('OddsRatio_working_3-way'!W267&gt;=0,IF('OddsRatio_working_3-way'!V267+SQRT('OddsRatio_working_3-way'!W267)&gt;0,0,PI()),ACOS('OddsRatio_working_3-way'!V267/(2*'OddsRatio_working_3-way'!X267)))</f>
        <v>0.39064853208606931</v>
      </c>
      <c r="Z267" s="11">
        <f>'OddsRatio_working_3-way'!X267^(1/3)*COS('OddsRatio_working_3-way'!Y267/3)</f>
        <v>0.53172890845314646</v>
      </c>
      <c r="AA267" s="11">
        <f>'OddsRatio_working_3-way'!X267^(1/3)*COS(('OddsRatio_working_3-way'!Y267+2*PI())/3)</f>
        <v>-0.32616903091667648</v>
      </c>
      <c r="AB267" s="11">
        <f>'OddsRatio_working_3-way'!X267^(1/3)*COS(('OddsRatio_working_3-way'!Y267+4*PI())/3)</f>
        <v>-0.20555987753646981</v>
      </c>
      <c r="AC267" s="11">
        <f>'OddsRatio_working_3-way'!X267^(1/3)*SIN('OddsRatio_working_3-way'!Y267/3)</f>
        <v>6.9633727170795232E-2</v>
      </c>
      <c r="AD267" s="11">
        <f>'OddsRatio_working_3-way'!X267^(1/3)*SIN(('OddsRatio_working_3-way'!Y267+2*PI())/3)</f>
        <v>0.42567387906159743</v>
      </c>
      <c r="AE267" s="11">
        <f>'OddsRatio_working_3-way'!X267^(1/3)*SIN(('OddsRatio_working_3-way'!Y267+4*PI())/3)</f>
        <v>-0.49530760623239256</v>
      </c>
      <c r="AF267" s="11">
        <f>-'OddsRatio_working_3-way'!U267/(3*'OddsRatio_working_3-way'!X267^(1/3))*COS(('OddsRatio_working_3-way'!Y267)/3)</f>
        <v>0.53172890845314635</v>
      </c>
      <c r="AG267" s="11">
        <f>-'OddsRatio_working_3-way'!U267/(3*'OddsRatio_working_3-way'!X267^(1/3))*COS(('OddsRatio_working_3-way'!Y267+2*PI())/3)</f>
        <v>-0.32616903091667643</v>
      </c>
      <c r="AH267" s="11">
        <f>-'OddsRatio_working_3-way'!U267/(3*'OddsRatio_working_3-way'!X267^(1/3))*COS(('OddsRatio_working_3-way'!Y267+4*PI())/3)</f>
        <v>-0.20555987753646976</v>
      </c>
      <c r="AI267" s="11">
        <f>'OddsRatio_working_3-way'!U267/(3*'OddsRatio_working_3-way'!X267^(1/3))*SIN(('OddsRatio_working_3-way'!Y267)/3)</f>
        <v>-6.9633727170795218E-2</v>
      </c>
      <c r="AJ267" s="11">
        <f>'OddsRatio_working_3-way'!U267/(3*'OddsRatio_working_3-way'!X267^(1/3))*SIN(('OddsRatio_working_3-way'!Y267+2*PI())/3)</f>
        <v>-0.42567387906159732</v>
      </c>
      <c r="AK267" s="11">
        <f>'OddsRatio_working_3-way'!U267/(3*'OddsRatio_working_3-way'!X267^(1/3))*SIN(('OddsRatio_working_3-way'!Y267+4*PI())/3)</f>
        <v>0.49530760623239251</v>
      </c>
      <c r="AL267" s="11">
        <f>'OddsRatio_working_3-way'!Z267+'OddsRatio_working_3-way'!AF267</f>
        <v>1.0634578169062929</v>
      </c>
      <c r="AM267" s="11">
        <f>'OddsRatio_working_3-way'!AA267+'OddsRatio_working_3-way'!AG267</f>
        <v>-0.65233806183335297</v>
      </c>
      <c r="AN267" s="11">
        <f>'OddsRatio_working_3-way'!AB267+'OddsRatio_working_3-way'!AH267</f>
        <v>-0.41111975507293957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1.0634578169062929</v>
      </c>
      <c r="AS267" s="11">
        <f>IF(('OddsRatio_working_3-way'!X267=0),IF(Q267&gt;0,-Q267^(1/3),(-Q267)^(1/3)),'OddsRatio_working_3-way'!AM267-'OddsRatio_working_3-way'!R267/3)</f>
        <v>-0.65233806183335297</v>
      </c>
      <c r="AT267" s="11">
        <f>IF(('OddsRatio_working_3-way'!X267=0),IF(Q267&gt;0,-Q267^(1/3),(-Q267)^(1/3)),'OddsRatio_working_3-way'!AN267-'OddsRatio_working_3-way'!R267/3)</f>
        <v>-0.41111975507293957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1.78</v>
      </c>
      <c r="B268" s="4">
        <f>IF('True_Odds_Calculator_3-way'!B269="","",'True_Odds_Calculator_3-way'!B269)</f>
        <v>3.48</v>
      </c>
      <c r="C268" s="4">
        <f>IF('True_Odds_Calculator_3-way'!C269="","",'True_Odds_Calculator_3-way'!C269)</f>
        <v>5.09</v>
      </c>
      <c r="D268" s="9">
        <f t="shared" si="65"/>
        <v>0.54309264916157962</v>
      </c>
      <c r="E268" s="9">
        <f t="shared" si="66"/>
        <v>0.27211453873633951</v>
      </c>
      <c r="F268" s="9">
        <f t="shared" si="67"/>
        <v>0.18479281210208057</v>
      </c>
      <c r="G268" s="9">
        <f t="shared" si="68"/>
        <v>1.0785980178987327</v>
      </c>
      <c r="H268" s="9">
        <f t="shared" si="69"/>
        <v>1.8413064539610118</v>
      </c>
      <c r="I268" s="9">
        <f t="shared" si="70"/>
        <v>3.6749230843888574</v>
      </c>
      <c r="J268" s="9">
        <f t="shared" si="71"/>
        <v>5.4114658932058166</v>
      </c>
      <c r="K268" s="11">
        <f t="shared" si="72"/>
        <v>0.5617977528089888</v>
      </c>
      <c r="L268" s="11">
        <f t="shared" si="73"/>
        <v>0.28735632183908044</v>
      </c>
      <c r="M268" s="11">
        <f t="shared" si="74"/>
        <v>0.19646365422396858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-0.25092998632137975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0.23311504884188444</v>
      </c>
      <c r="Q268" s="11">
        <f>2*'OddsRatio_working_3-way'!K268*'OddsRatio_working_3-way'!L268*'OddsRatio_working_3-way'!M268</f>
        <v>6.343266635153319E-2</v>
      </c>
      <c r="R268" s="11">
        <f t="shared" si="75"/>
        <v>0</v>
      </c>
      <c r="S268" s="11">
        <f t="shared" si="76"/>
        <v>-0.9290043500154711</v>
      </c>
      <c r="T268" s="11">
        <f t="shared" si="77"/>
        <v>-0.25279029932393776</v>
      </c>
      <c r="U268" s="11">
        <f>'OddsRatio_working_3-way'!S268-'OddsRatio_working_3-way'!R268^2/3</f>
        <v>-0.9290043500154711</v>
      </c>
      <c r="V268" s="11">
        <f>'OddsRatio_working_3-way'!S268*'OddsRatio_working_3-way'!R268/3-2*'OddsRatio_working_3-way'!R268^3/27-'OddsRatio_working_3-way'!T268</f>
        <v>0.25279029932393776</v>
      </c>
      <c r="W268" s="11">
        <f>'OddsRatio_working_3-way'!V268^2+4*'OddsRatio_working_3-way'!U268^3/27</f>
        <v>-5.4878746312579746E-2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0.17232359222177457</v>
      </c>
      <c r="Y268" s="11">
        <f>IF('OddsRatio_working_3-way'!W268&gt;=0,IF('OddsRatio_working_3-way'!V268+SQRT('OddsRatio_working_3-way'!W268)&gt;0,0,PI()),ACOS('OddsRatio_working_3-way'!V268/(2*'OddsRatio_working_3-way'!X268)))</f>
        <v>0.74737507471528764</v>
      </c>
      <c r="Z268" s="11">
        <f>'OddsRatio_working_3-way'!X268^(1/3)*COS('OddsRatio_working_3-way'!Y268/3)</f>
        <v>0.53929900894936633</v>
      </c>
      <c r="AA268" s="11">
        <f>'OddsRatio_working_3-way'!X268^(1/3)*COS(('OddsRatio_working_3-way'!Y268+2*PI())/3)</f>
        <v>-0.38847089023306131</v>
      </c>
      <c r="AB268" s="11">
        <f>'OddsRatio_working_3-way'!X268^(1/3)*COS(('OddsRatio_working_3-way'!Y268+4*PI())/3)</f>
        <v>-0.15082811871630511</v>
      </c>
      <c r="AC268" s="11">
        <f>'OddsRatio_working_3-way'!X268^(1/3)*SIN('OddsRatio_working_3-way'!Y268/3)</f>
        <v>0.13720311810616803</v>
      </c>
      <c r="AD268" s="11">
        <f>'OddsRatio_working_3-way'!X268^(1/3)*SIN(('OddsRatio_working_3-way'!Y268+2*PI())/3)</f>
        <v>0.39844508293283853</v>
      </c>
      <c r="AE268" s="11">
        <f>'OddsRatio_working_3-way'!X268^(1/3)*SIN(('OddsRatio_working_3-way'!Y268+4*PI())/3)</f>
        <v>-0.53564820103900646</v>
      </c>
      <c r="AF268" s="11">
        <f>-'OddsRatio_working_3-way'!U268/(3*'OddsRatio_working_3-way'!X268^(1/3))*COS(('OddsRatio_working_3-way'!Y268)/3)</f>
        <v>0.53929900894936633</v>
      </c>
      <c r="AG268" s="11">
        <f>-'OddsRatio_working_3-way'!U268/(3*'OddsRatio_working_3-way'!X268^(1/3))*COS(('OddsRatio_working_3-way'!Y268+2*PI())/3)</f>
        <v>-0.38847089023306131</v>
      </c>
      <c r="AH268" s="11">
        <f>-'OddsRatio_working_3-way'!U268/(3*'OddsRatio_working_3-way'!X268^(1/3))*COS(('OddsRatio_working_3-way'!Y268+4*PI())/3)</f>
        <v>-0.15082811871630511</v>
      </c>
      <c r="AI268" s="11">
        <f>'OddsRatio_working_3-way'!U268/(3*'OddsRatio_working_3-way'!X268^(1/3))*SIN(('OddsRatio_working_3-way'!Y268)/3)</f>
        <v>-0.13720311810616803</v>
      </c>
      <c r="AJ268" s="11">
        <f>'OddsRatio_working_3-way'!U268/(3*'OddsRatio_working_3-way'!X268^(1/3))*SIN(('OddsRatio_working_3-way'!Y268+2*PI())/3)</f>
        <v>-0.39844508293283853</v>
      </c>
      <c r="AK268" s="11">
        <f>'OddsRatio_working_3-way'!U268/(3*'OddsRatio_working_3-way'!X268^(1/3))*SIN(('OddsRatio_working_3-way'!Y268+4*PI())/3)</f>
        <v>0.53564820103900646</v>
      </c>
      <c r="AL268" s="11">
        <f>'OddsRatio_working_3-way'!Z268+'OddsRatio_working_3-way'!AF268</f>
        <v>1.0785980178987327</v>
      </c>
      <c r="AM268" s="11">
        <f>'OddsRatio_working_3-way'!AA268+'OddsRatio_working_3-way'!AG268</f>
        <v>-0.77694178046612261</v>
      </c>
      <c r="AN268" s="11">
        <f>'OddsRatio_working_3-way'!AB268+'OddsRatio_working_3-way'!AH268</f>
        <v>-0.30165623743261022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1.0785980178987327</v>
      </c>
      <c r="AS268" s="11">
        <f>IF(('OddsRatio_working_3-way'!X268=0),IF(Q268&gt;0,-Q268^(1/3),(-Q268)^(1/3)),'OddsRatio_working_3-way'!AM268-'OddsRatio_working_3-way'!R268/3)</f>
        <v>-0.77694178046612261</v>
      </c>
      <c r="AT268" s="11">
        <f>IF(('OddsRatio_working_3-way'!X268=0),IF(Q268&gt;0,-Q268^(1/3),(-Q268)^(1/3)),'OddsRatio_working_3-way'!AN268-'OddsRatio_working_3-way'!R268/3)</f>
        <v>-0.30165623743261022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2.35</v>
      </c>
      <c r="B269" s="4">
        <f>IF('True_Odds_Calculator_3-way'!B270="","",'True_Odds_Calculator_3-way'!B270)</f>
        <v>2.66</v>
      </c>
      <c r="C269" s="4">
        <f>IF('True_Odds_Calculator_3-way'!C270="","",'True_Odds_Calculator_3-way'!C270)</f>
        <v>4.1900000000000004</v>
      </c>
      <c r="D269" s="9">
        <f t="shared" si="65"/>
        <v>0.41062147452828723</v>
      </c>
      <c r="E269" s="9">
        <f t="shared" si="66"/>
        <v>0.36167308337265408</v>
      </c>
      <c r="F269" s="9">
        <f t="shared" si="67"/>
        <v>0.22770544209905852</v>
      </c>
      <c r="G269" s="9">
        <f t="shared" si="68"/>
        <v>1.0632095801519674</v>
      </c>
      <c r="H269" s="9">
        <f t="shared" si="69"/>
        <v>2.4353329332051561</v>
      </c>
      <c r="I269" s="9">
        <f t="shared" si="70"/>
        <v>2.7649279030522664</v>
      </c>
      <c r="J269" s="9">
        <f t="shared" si="71"/>
        <v>4.3916385606847763</v>
      </c>
      <c r="K269" s="11">
        <f t="shared" si="72"/>
        <v>0.42553191489361702</v>
      </c>
      <c r="L269" s="11">
        <f t="shared" si="73"/>
        <v>0.37593984962406013</v>
      </c>
      <c r="M269" s="11">
        <f t="shared" si="74"/>
        <v>0.2386634844868735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-0.27294115041831968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0.23671630200265809</v>
      </c>
      <c r="Q269" s="11">
        <f>2*'OddsRatio_working_3-way'!K269*'OddsRatio_working_3-way'!L269*'OddsRatio_working_3-way'!M269</f>
        <v>7.6360097420212283E-2</v>
      </c>
      <c r="R269" s="11">
        <f t="shared" si="75"/>
        <v>0</v>
      </c>
      <c r="S269" s="11">
        <f t="shared" si="76"/>
        <v>-0.86727963753306503</v>
      </c>
      <c r="T269" s="11">
        <f t="shared" si="77"/>
        <v>-0.27976762501066615</v>
      </c>
      <c r="U269" s="11">
        <f>'OddsRatio_working_3-way'!S269-'OddsRatio_working_3-way'!R269^2/3</f>
        <v>-0.86727963753306503</v>
      </c>
      <c r="V269" s="11">
        <f>'OddsRatio_working_3-way'!S269*'OddsRatio_working_3-way'!R269/3-2*'OddsRatio_working_3-way'!R269^3/27-'OddsRatio_working_3-way'!T269</f>
        <v>0.27976762501066615</v>
      </c>
      <c r="W269" s="11">
        <f>'OddsRatio_working_3-way'!V269^2+4*'OddsRatio_working_3-way'!U269^3/27</f>
        <v>-1.8373804556695753E-2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0.15543787228407727</v>
      </c>
      <c r="Y269" s="11">
        <f>IF('OddsRatio_working_3-way'!W269&gt;=0,IF('OddsRatio_working_3-way'!V269+SQRT('OddsRatio_working_3-way'!W269)&gt;0,0,PI()),ACOS('OddsRatio_working_3-way'!V269/(2*'OddsRatio_working_3-way'!X269)))</f>
        <v>0.45117840393315789</v>
      </c>
      <c r="Z269" s="11">
        <f>'OddsRatio_working_3-way'!X269^(1/3)*COS('OddsRatio_working_3-way'!Y269/3)</f>
        <v>0.53160479007598371</v>
      </c>
      <c r="AA269" s="11">
        <f>'OddsRatio_working_3-way'!X269^(1/3)*COS(('OddsRatio_working_3-way'!Y269+2*PI())/3)</f>
        <v>-0.3355674992052492</v>
      </c>
      <c r="AB269" s="11">
        <f>'OddsRatio_working_3-way'!X269^(1/3)*COS(('OddsRatio_working_3-way'!Y269+4*PI())/3)</f>
        <v>-0.19603729087073438</v>
      </c>
      <c r="AC269" s="11">
        <f>'OddsRatio_working_3-way'!X269^(1/3)*SIN('OddsRatio_working_3-way'!Y269/3)</f>
        <v>8.0557803342016718E-2</v>
      </c>
      <c r="AD269" s="11">
        <f>'OddsRatio_working_3-way'!X269^(1/3)*SIN(('OddsRatio_working_3-way'!Y269+2*PI())/3)</f>
        <v>0.42010435130828722</v>
      </c>
      <c r="AE269" s="11">
        <f>'OddsRatio_working_3-way'!X269^(1/3)*SIN(('OddsRatio_working_3-way'!Y269+4*PI())/3)</f>
        <v>-0.50066215465030395</v>
      </c>
      <c r="AF269" s="11">
        <f>-'OddsRatio_working_3-way'!U269/(3*'OddsRatio_working_3-way'!X269^(1/3))*COS(('OddsRatio_working_3-way'!Y269)/3)</f>
        <v>0.5316047900759836</v>
      </c>
      <c r="AG269" s="11">
        <f>-'OddsRatio_working_3-way'!U269/(3*'OddsRatio_working_3-way'!X269^(1/3))*COS(('OddsRatio_working_3-way'!Y269+2*PI())/3)</f>
        <v>-0.33556749920524914</v>
      </c>
      <c r="AH269" s="11">
        <f>-'OddsRatio_working_3-way'!U269/(3*'OddsRatio_working_3-way'!X269^(1/3))*COS(('OddsRatio_working_3-way'!Y269+4*PI())/3)</f>
        <v>-0.19603729087073435</v>
      </c>
      <c r="AI269" s="11">
        <f>'OddsRatio_working_3-way'!U269/(3*'OddsRatio_working_3-way'!X269^(1/3))*SIN(('OddsRatio_working_3-way'!Y269)/3)</f>
        <v>-8.055780334201669E-2</v>
      </c>
      <c r="AJ269" s="11">
        <f>'OddsRatio_working_3-way'!U269/(3*'OddsRatio_working_3-way'!X269^(1/3))*SIN(('OddsRatio_working_3-way'!Y269+2*PI())/3)</f>
        <v>-0.42010435130828716</v>
      </c>
      <c r="AK269" s="11">
        <f>'OddsRatio_working_3-way'!U269/(3*'OddsRatio_working_3-way'!X269^(1/3))*SIN(('OddsRatio_working_3-way'!Y269+4*PI())/3)</f>
        <v>0.50066215465030384</v>
      </c>
      <c r="AL269" s="11">
        <f>'OddsRatio_working_3-way'!Z269+'OddsRatio_working_3-way'!AF269</f>
        <v>1.0632095801519674</v>
      </c>
      <c r="AM269" s="11">
        <f>'OddsRatio_working_3-way'!AA269+'OddsRatio_working_3-way'!AG269</f>
        <v>-0.6711349984104984</v>
      </c>
      <c r="AN269" s="11">
        <f>'OddsRatio_working_3-way'!AB269+'OddsRatio_working_3-way'!AH269</f>
        <v>-0.3920745817414687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1.0632095801519674</v>
      </c>
      <c r="AS269" s="11">
        <f>IF(('OddsRatio_working_3-way'!X269=0),IF(Q269&gt;0,-Q269^(1/3),(-Q269)^(1/3)),'OddsRatio_working_3-way'!AM269-'OddsRatio_working_3-way'!R269/3)</f>
        <v>-0.6711349984104984</v>
      </c>
      <c r="AT269" s="11">
        <f>IF(('OddsRatio_working_3-way'!X269=0),IF(Q269&gt;0,-Q269^(1/3),(-Q269)^(1/3)),'OddsRatio_working_3-way'!AN269-'OddsRatio_working_3-way'!R269/3)</f>
        <v>-0.3920745817414687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1.8</v>
      </c>
      <c r="B270" s="4">
        <f>IF('True_Odds_Calculator_3-way'!B271="","",'True_Odds_Calculator_3-way'!B271)</f>
        <v>3.69</v>
      </c>
      <c r="C270" s="4">
        <f>IF('True_Odds_Calculator_3-way'!C271="","",'True_Odds_Calculator_3-way'!C271)</f>
        <v>4.6900000000000004</v>
      </c>
      <c r="D270" s="9">
        <f t="shared" si="65"/>
        <v>0.5393188921248101</v>
      </c>
      <c r="E270" s="9">
        <f t="shared" si="66"/>
        <v>0.25825007185921472</v>
      </c>
      <c r="F270" s="9">
        <f t="shared" si="67"/>
        <v>0.20243103601597517</v>
      </c>
      <c r="G270" s="9">
        <f t="shared" si="68"/>
        <v>1.0677382032274938</v>
      </c>
      <c r="H270" s="9">
        <f t="shared" si="69"/>
        <v>1.8541905625819952</v>
      </c>
      <c r="I270" s="9">
        <f t="shared" si="70"/>
        <v>3.8722157666819585</v>
      </c>
      <c r="J270" s="9">
        <f t="shared" si="71"/>
        <v>4.9399539699094532</v>
      </c>
      <c r="K270" s="11">
        <f t="shared" si="72"/>
        <v>0.55555555555555558</v>
      </c>
      <c r="L270" s="11">
        <f t="shared" si="73"/>
        <v>0.2710027100271003</v>
      </c>
      <c r="M270" s="11">
        <f t="shared" si="74"/>
        <v>0.21321961620469082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-0.25491589670694148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0.23049034091383319</v>
      </c>
      <c r="Q270" s="11">
        <f>2*'OddsRatio_working_3-way'!K270*'OddsRatio_working_3-way'!L270*'OddsRatio_working_3-way'!M270</f>
        <v>6.4203437580454936E-2</v>
      </c>
      <c r="R270" s="11">
        <f t="shared" si="75"/>
        <v>0</v>
      </c>
      <c r="S270" s="11">
        <f t="shared" si="76"/>
        <v>-0.90418190427257428</v>
      </c>
      <c r="T270" s="11">
        <f t="shared" si="77"/>
        <v>-0.2518612546720263</v>
      </c>
      <c r="U270" s="11">
        <f>'OddsRatio_working_3-way'!S270-'OddsRatio_working_3-way'!R270^2/3</f>
        <v>-0.90418190427257428</v>
      </c>
      <c r="V270" s="11">
        <f>'OddsRatio_working_3-way'!S270*'OddsRatio_working_3-way'!R270/3-2*'OddsRatio_working_3-way'!R270^3/27-'OddsRatio_working_3-way'!T270</f>
        <v>0.2518612546720263</v>
      </c>
      <c r="W270" s="11">
        <f>'OddsRatio_working_3-way'!V270^2+4*'OddsRatio_working_3-way'!U270^3/27</f>
        <v>-4.6078400097237307E-2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0.16546335825659755</v>
      </c>
      <c r="Y270" s="11">
        <f>IF('OddsRatio_working_3-way'!W270&gt;=0,IF('OddsRatio_working_3-way'!V270+SQRT('OddsRatio_working_3-way'!W270)&gt;0,0,PI()),ACOS('OddsRatio_working_3-way'!V270/(2*'OddsRatio_working_3-way'!X270)))</f>
        <v>0.70582195797329261</v>
      </c>
      <c r="Z270" s="11">
        <f>'OddsRatio_working_3-way'!X270^(1/3)*COS('OddsRatio_working_3-way'!Y270/3)</f>
        <v>0.53386910161374701</v>
      </c>
      <c r="AA270" s="11">
        <f>'OddsRatio_working_3-way'!X270^(1/3)*COS(('OddsRatio_working_3-way'!Y270+2*PI())/3)</f>
        <v>-0.37776465874123238</v>
      </c>
      <c r="AB270" s="11">
        <f>'OddsRatio_working_3-way'!X270^(1/3)*COS(('OddsRatio_working_3-way'!Y270+4*PI())/3)</f>
        <v>-0.15610444287251479</v>
      </c>
      <c r="AC270" s="11">
        <f>'OddsRatio_working_3-way'!X270^(1/3)*SIN('OddsRatio_working_3-way'!Y270/3)</f>
        <v>0.1279755853004346</v>
      </c>
      <c r="AD270" s="11">
        <f>'OddsRatio_working_3-way'!X270^(1/3)*SIN(('OddsRatio_working_3-way'!Y270+2*PI())/3)</f>
        <v>0.39835641164286339</v>
      </c>
      <c r="AE270" s="11">
        <f>'OddsRatio_working_3-way'!X270^(1/3)*SIN(('OddsRatio_working_3-way'!Y270+4*PI())/3)</f>
        <v>-0.52633199694329802</v>
      </c>
      <c r="AF270" s="11">
        <f>-'OddsRatio_working_3-way'!U270/(3*'OddsRatio_working_3-way'!X270^(1/3))*COS(('OddsRatio_working_3-way'!Y270)/3)</f>
        <v>0.5338691016137469</v>
      </c>
      <c r="AG270" s="11">
        <f>-'OddsRatio_working_3-way'!U270/(3*'OddsRatio_working_3-way'!X270^(1/3))*COS(('OddsRatio_working_3-way'!Y270+2*PI())/3)</f>
        <v>-0.37776465874123227</v>
      </c>
      <c r="AH270" s="11">
        <f>-'OddsRatio_working_3-way'!U270/(3*'OddsRatio_working_3-way'!X270^(1/3))*COS(('OddsRatio_working_3-way'!Y270+4*PI())/3)</f>
        <v>-0.15610444287251474</v>
      </c>
      <c r="AI270" s="11">
        <f>'OddsRatio_working_3-way'!U270/(3*'OddsRatio_working_3-way'!X270^(1/3))*SIN(('OddsRatio_working_3-way'!Y270)/3)</f>
        <v>-0.1279755853004346</v>
      </c>
      <c r="AJ270" s="11">
        <f>'OddsRatio_working_3-way'!U270/(3*'OddsRatio_working_3-way'!X270^(1/3))*SIN(('OddsRatio_working_3-way'!Y270+2*PI())/3)</f>
        <v>-0.39835641164286334</v>
      </c>
      <c r="AK270" s="11">
        <f>'OddsRatio_working_3-way'!U270/(3*'OddsRatio_working_3-way'!X270^(1/3))*SIN(('OddsRatio_working_3-way'!Y270+4*PI())/3)</f>
        <v>0.52633199694329791</v>
      </c>
      <c r="AL270" s="11">
        <f>'OddsRatio_working_3-way'!Z270+'OddsRatio_working_3-way'!AF270</f>
        <v>1.0677382032274938</v>
      </c>
      <c r="AM270" s="11">
        <f>'OddsRatio_working_3-way'!AA270+'OddsRatio_working_3-way'!AG270</f>
        <v>-0.75552931748246466</v>
      </c>
      <c r="AN270" s="11">
        <f>'OddsRatio_working_3-way'!AB270+'OddsRatio_working_3-way'!AH270</f>
        <v>-0.31220888574502953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1.0677382032274938</v>
      </c>
      <c r="AS270" s="11">
        <f>IF(('OddsRatio_working_3-way'!X270=0),IF(Q270&gt;0,-Q270^(1/3),(-Q270)^(1/3)),'OddsRatio_working_3-way'!AM270-'OddsRatio_working_3-way'!R270/3)</f>
        <v>-0.75552931748246466</v>
      </c>
      <c r="AT270" s="11">
        <f>IF(('OddsRatio_working_3-way'!X270=0),IF(Q270&gt;0,-Q270^(1/3),(-Q270)^(1/3)),'OddsRatio_working_3-way'!AN270-'OddsRatio_working_3-way'!R270/3)</f>
        <v>-0.31220888574502953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3.84</v>
      </c>
      <c r="B271" s="4">
        <f>IF('True_Odds_Calculator_3-way'!B272="","",'True_Odds_Calculator_3-way'!B272)</f>
        <v>3.07</v>
      </c>
      <c r="C271" s="4">
        <f>IF('True_Odds_Calculator_3-way'!C272="","",'True_Odds_Calculator_3-way'!C272)</f>
        <v>2.2000000000000002</v>
      </c>
      <c r="D271" s="9">
        <f t="shared" si="65"/>
        <v>0.24861324931689124</v>
      </c>
      <c r="E271" s="9">
        <f t="shared" si="66"/>
        <v>0.31221879101378736</v>
      </c>
      <c r="F271" s="9">
        <f t="shared" si="67"/>
        <v>0.43916795966932137</v>
      </c>
      <c r="G271" s="9">
        <f t="shared" si="68"/>
        <v>1.0641942867617327</v>
      </c>
      <c r="H271" s="9">
        <f t="shared" si="69"/>
        <v>4.0223117744033212</v>
      </c>
      <c r="I271" s="9">
        <f t="shared" si="70"/>
        <v>3.2028821735967861</v>
      </c>
      <c r="J271" s="9">
        <f t="shared" si="71"/>
        <v>2.2770331441140792</v>
      </c>
      <c r="K271" s="11">
        <f t="shared" si="72"/>
        <v>0.26041666666666669</v>
      </c>
      <c r="L271" s="11">
        <f t="shared" si="73"/>
        <v>0.32573289902280134</v>
      </c>
      <c r="M271" s="11">
        <f t="shared" si="74"/>
        <v>0.45454545454545453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-0.27200547823511989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0.23558570229987169</v>
      </c>
      <c r="Q271" s="11">
        <f>2*'OddsRatio_working_3-way'!K271*'OddsRatio_working_3-way'!L271*'OddsRatio_working_3-way'!M271</f>
        <v>7.7114796170170766E-2</v>
      </c>
      <c r="R271" s="11">
        <f t="shared" si="75"/>
        <v>0</v>
      </c>
      <c r="S271" s="11">
        <f t="shared" si="76"/>
        <v>-0.86610646163616178</v>
      </c>
      <c r="T271" s="11">
        <f t="shared" si="77"/>
        <v>-0.28350457009366997</v>
      </c>
      <c r="U271" s="11">
        <f>'OddsRatio_working_3-way'!S271-'OddsRatio_working_3-way'!R271^2/3</f>
        <v>-0.86610646163616178</v>
      </c>
      <c r="V271" s="11">
        <f>'OddsRatio_working_3-way'!S271*'OddsRatio_working_3-way'!R271/3-2*'OddsRatio_working_3-way'!R271^3/27-'OddsRatio_working_3-way'!T271</f>
        <v>0.28350457009366997</v>
      </c>
      <c r="W271" s="11">
        <f>'OddsRatio_working_3-way'!V271^2+4*'OddsRatio_working_3-way'!U271^3/27</f>
        <v>-1.5877225413866256E-2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0.15512258594242723</v>
      </c>
      <c r="Y271" s="11">
        <f>IF('OddsRatio_working_3-way'!W271&gt;=0,IF('OddsRatio_working_3-way'!V271+SQRT('OddsRatio_working_3-way'!W271)&gt;0,0,PI()),ACOS('OddsRatio_working_3-way'!V271/(2*'OddsRatio_working_3-way'!X271)))</f>
        <v>0.41823266964027406</v>
      </c>
      <c r="Z271" s="11">
        <f>'OddsRatio_working_3-way'!X271^(1/3)*COS('OddsRatio_working_3-way'!Y271/3)</f>
        <v>0.53209714338086633</v>
      </c>
      <c r="AA271" s="11">
        <f>'OddsRatio_working_3-way'!X271^(1/3)*COS(('OddsRatio_working_3-way'!Y271+2*PI())/3)</f>
        <v>-0.33070990413480633</v>
      </c>
      <c r="AB271" s="11">
        <f>'OddsRatio_working_3-way'!X271^(1/3)*COS(('OddsRatio_working_3-way'!Y271+4*PI())/3)</f>
        <v>-0.20138723924606014</v>
      </c>
      <c r="AC271" s="11">
        <f>'OddsRatio_working_3-way'!X271^(1/3)*SIN('OddsRatio_working_3-way'!Y271/3)</f>
        <v>7.4664475385837606E-2</v>
      </c>
      <c r="AD271" s="11">
        <f>'OddsRatio_working_3-way'!X271^(1/3)*SIN(('OddsRatio_working_3-way'!Y271+2*PI())/3)</f>
        <v>0.42347740575604237</v>
      </c>
      <c r="AE271" s="11">
        <f>'OddsRatio_working_3-way'!X271^(1/3)*SIN(('OddsRatio_working_3-way'!Y271+4*PI())/3)</f>
        <v>-0.49814188114187974</v>
      </c>
      <c r="AF271" s="11">
        <f>-'OddsRatio_working_3-way'!U271/(3*'OddsRatio_working_3-way'!X271^(1/3))*COS(('OddsRatio_working_3-way'!Y271)/3)</f>
        <v>0.53209714338086644</v>
      </c>
      <c r="AG271" s="11">
        <f>-'OddsRatio_working_3-way'!U271/(3*'OddsRatio_working_3-way'!X271^(1/3))*COS(('OddsRatio_working_3-way'!Y271+2*PI())/3)</f>
        <v>-0.33070990413480639</v>
      </c>
      <c r="AH271" s="11">
        <f>-'OddsRatio_working_3-way'!U271/(3*'OddsRatio_working_3-way'!X271^(1/3))*COS(('OddsRatio_working_3-way'!Y271+4*PI())/3)</f>
        <v>-0.2013872392460602</v>
      </c>
      <c r="AI271" s="11">
        <f>'OddsRatio_working_3-way'!U271/(3*'OddsRatio_working_3-way'!X271^(1/3))*SIN(('OddsRatio_working_3-way'!Y271)/3)</f>
        <v>-7.4664475385837634E-2</v>
      </c>
      <c r="AJ271" s="11">
        <f>'OddsRatio_working_3-way'!U271/(3*'OddsRatio_working_3-way'!X271^(1/3))*SIN(('OddsRatio_working_3-way'!Y271+2*PI())/3)</f>
        <v>-0.42347740575604248</v>
      </c>
      <c r="AK271" s="11">
        <f>'OddsRatio_working_3-way'!U271/(3*'OddsRatio_working_3-way'!X271^(1/3))*SIN(('OddsRatio_working_3-way'!Y271+4*PI())/3)</f>
        <v>0.49814188114187985</v>
      </c>
      <c r="AL271" s="11">
        <f>'OddsRatio_working_3-way'!Z271+'OddsRatio_working_3-way'!AF271</f>
        <v>1.0641942867617327</v>
      </c>
      <c r="AM271" s="11">
        <f>'OddsRatio_working_3-way'!AA271+'OddsRatio_working_3-way'!AG271</f>
        <v>-0.66141980826961277</v>
      </c>
      <c r="AN271" s="11">
        <f>'OddsRatio_working_3-way'!AB271+'OddsRatio_working_3-way'!AH271</f>
        <v>-0.40277447849212034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1.0641942867617327</v>
      </c>
      <c r="AS271" s="11">
        <f>IF(('OddsRatio_working_3-way'!X271=0),IF(Q271&gt;0,-Q271^(1/3),(-Q271)^(1/3)),'OddsRatio_working_3-way'!AM271-'OddsRatio_working_3-way'!R271/3)</f>
        <v>-0.66141980826961277</v>
      </c>
      <c r="AT271" s="11">
        <f>IF(('OddsRatio_working_3-way'!X271=0),IF(Q271&gt;0,-Q271^(1/3),(-Q271)^(1/3)),'OddsRatio_working_3-way'!AN271-'OddsRatio_working_3-way'!R271/3)</f>
        <v>-0.40277447849212034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2.08</v>
      </c>
      <c r="B272" s="4">
        <f>IF('True_Odds_Calculator_3-way'!B273="","",'True_Odds_Calculator_3-way'!B273)</f>
        <v>3.36</v>
      </c>
      <c r="C272" s="4">
        <f>IF('True_Odds_Calculator_3-way'!C273="","",'True_Odds_Calculator_3-way'!C273)</f>
        <v>3.84</v>
      </c>
      <c r="D272" s="9">
        <f t="shared" si="65"/>
        <v>0.46578529391840684</v>
      </c>
      <c r="E272" s="9">
        <f t="shared" si="66"/>
        <v>0.28520784313933278</v>
      </c>
      <c r="F272" s="9">
        <f t="shared" si="67"/>
        <v>0.24900686294226024</v>
      </c>
      <c r="G272" s="9">
        <f t="shared" si="68"/>
        <v>1.0619554821292698</v>
      </c>
      <c r="H272" s="9">
        <f t="shared" si="69"/>
        <v>2.1469119206996119</v>
      </c>
      <c r="I272" s="9">
        <f t="shared" si="70"/>
        <v>3.5062149378250771</v>
      </c>
      <c r="J272" s="9">
        <f t="shared" si="71"/>
        <v>4.0159535692471264</v>
      </c>
      <c r="K272" s="11">
        <f t="shared" si="72"/>
        <v>0.48076923076923073</v>
      </c>
      <c r="L272" s="11">
        <f t="shared" si="73"/>
        <v>0.29761904761904762</v>
      </c>
      <c r="M272" s="11">
        <f t="shared" si="74"/>
        <v>0.26041666666666669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-0.26972441620879117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0.23400536095848601</v>
      </c>
      <c r="Q272" s="11">
        <f>2*'OddsRatio_working_3-way'!K272*'OddsRatio_working_3-way'!L272*'OddsRatio_working_3-way'!M272</f>
        <v>7.4524000305250304E-2</v>
      </c>
      <c r="R272" s="11">
        <f t="shared" si="75"/>
        <v>0</v>
      </c>
      <c r="S272" s="11">
        <f t="shared" si="76"/>
        <v>-0.86757203610867994</v>
      </c>
      <c r="T272" s="11">
        <f t="shared" si="77"/>
        <v>-0.27629682678620376</v>
      </c>
      <c r="U272" s="11">
        <f>'OddsRatio_working_3-way'!S272-'OddsRatio_working_3-way'!R272^2/3</f>
        <v>-0.86757203610867994</v>
      </c>
      <c r="V272" s="11">
        <f>'OddsRatio_working_3-way'!S272*'OddsRatio_working_3-way'!R272/3-2*'OddsRatio_working_3-way'!R272^3/27-'OddsRatio_working_3-way'!T272</f>
        <v>0.27629682678620376</v>
      </c>
      <c r="W272" s="11">
        <f>'OddsRatio_working_3-way'!V272^2+4*'OddsRatio_working_3-way'!U272^3/27</f>
        <v>-2.0401573737757112E-2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0.15551648644909211</v>
      </c>
      <c r="Y272" s="11">
        <f>IF('OddsRatio_working_3-way'!W272&gt;=0,IF('OddsRatio_working_3-way'!V272+SQRT('OddsRatio_working_3-way'!W272)&gt;0,0,PI()),ACOS('OddsRatio_working_3-way'!V272/(2*'OddsRatio_working_3-way'!X272)))</f>
        <v>0.47712242586164511</v>
      </c>
      <c r="Z272" s="11">
        <f>'OddsRatio_working_3-way'!X272^(1/3)*COS('OddsRatio_working_3-way'!Y272/3)</f>
        <v>0.53097774106463491</v>
      </c>
      <c r="AA272" s="11">
        <f>'OddsRatio_working_3-way'!X272^(1/3)*COS(('OddsRatio_working_3-way'!Y272+2*PI())/3)</f>
        <v>-0.33924514414746898</v>
      </c>
      <c r="AB272" s="11">
        <f>'OddsRatio_working_3-way'!X272^(1/3)*COS(('OddsRatio_working_3-way'!Y272+4*PI())/3)</f>
        <v>-0.19173259691716607</v>
      </c>
      <c r="AC272" s="11">
        <f>'OddsRatio_working_3-way'!X272^(1/3)*SIN('OddsRatio_working_3-way'!Y272/3)</f>
        <v>8.5166408852262954E-2</v>
      </c>
      <c r="AD272" s="11">
        <f>'OddsRatio_working_3-way'!X272^(1/3)*SIN(('OddsRatio_working_3-way'!Y272+2*PI())/3)</f>
        <v>0.41725700817991818</v>
      </c>
      <c r="AE272" s="11">
        <f>'OddsRatio_working_3-way'!X272^(1/3)*SIN(('OddsRatio_working_3-way'!Y272+4*PI())/3)</f>
        <v>-0.50242341703218096</v>
      </c>
      <c r="AF272" s="11">
        <f>-'OddsRatio_working_3-way'!U272/(3*'OddsRatio_working_3-way'!X272^(1/3))*COS(('OddsRatio_working_3-way'!Y272)/3)</f>
        <v>0.53097774106463491</v>
      </c>
      <c r="AG272" s="11">
        <f>-'OddsRatio_working_3-way'!U272/(3*'OddsRatio_working_3-way'!X272^(1/3))*COS(('OddsRatio_working_3-way'!Y272+2*PI())/3)</f>
        <v>-0.33924514414746898</v>
      </c>
      <c r="AH272" s="11">
        <f>-'OddsRatio_working_3-way'!U272/(3*'OddsRatio_working_3-way'!X272^(1/3))*COS(('OddsRatio_working_3-way'!Y272+4*PI())/3)</f>
        <v>-0.19173259691716607</v>
      </c>
      <c r="AI272" s="11">
        <f>'OddsRatio_working_3-way'!U272/(3*'OddsRatio_working_3-way'!X272^(1/3))*SIN(('OddsRatio_working_3-way'!Y272)/3)</f>
        <v>-8.5166408852262954E-2</v>
      </c>
      <c r="AJ272" s="11">
        <f>'OddsRatio_working_3-way'!U272/(3*'OddsRatio_working_3-way'!X272^(1/3))*SIN(('OddsRatio_working_3-way'!Y272+2*PI())/3)</f>
        <v>-0.41725700817991818</v>
      </c>
      <c r="AK272" s="11">
        <f>'OddsRatio_working_3-way'!U272/(3*'OddsRatio_working_3-way'!X272^(1/3))*SIN(('OddsRatio_working_3-way'!Y272+4*PI())/3)</f>
        <v>0.50242341703218096</v>
      </c>
      <c r="AL272" s="11">
        <f>'OddsRatio_working_3-way'!Z272+'OddsRatio_working_3-way'!AF272</f>
        <v>1.0619554821292698</v>
      </c>
      <c r="AM272" s="11">
        <f>'OddsRatio_working_3-way'!AA272+'OddsRatio_working_3-way'!AG272</f>
        <v>-0.67849028829493796</v>
      </c>
      <c r="AN272" s="11">
        <f>'OddsRatio_working_3-way'!AB272+'OddsRatio_working_3-way'!AH272</f>
        <v>-0.38346519383433214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1.0619554821292698</v>
      </c>
      <c r="AS272" s="11">
        <f>IF(('OddsRatio_working_3-way'!X272=0),IF(Q272&gt;0,-Q272^(1/3),(-Q272)^(1/3)),'OddsRatio_working_3-way'!AM272-'OddsRatio_working_3-way'!R272/3)</f>
        <v>-0.67849028829493796</v>
      </c>
      <c r="AT272" s="11">
        <f>IF(('OddsRatio_working_3-way'!X272=0),IF(Q272&gt;0,-Q272^(1/3),(-Q272)^(1/3)),'OddsRatio_working_3-way'!AN272-'OddsRatio_working_3-way'!R272/3)</f>
        <v>-0.38346519383433214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1.43</v>
      </c>
      <c r="B273" s="4">
        <f>IF('True_Odds_Calculator_3-way'!B274="","",'True_Odds_Calculator_3-way'!B274)</f>
        <v>4.3</v>
      </c>
      <c r="C273" s="4">
        <f>IF('True_Odds_Calculator_3-way'!C274="","",'True_Odds_Calculator_3-way'!C274)</f>
        <v>7.6</v>
      </c>
      <c r="D273" s="9">
        <f t="shared" si="65"/>
        <v>0.67178759576487368</v>
      </c>
      <c r="E273" s="9">
        <f t="shared" si="66"/>
        <v>0.21055034028909961</v>
      </c>
      <c r="F273" s="9">
        <f t="shared" si="67"/>
        <v>0.11766206394602666</v>
      </c>
      <c r="G273" s="9">
        <f t="shared" si="68"/>
        <v>1.1361993966900692</v>
      </c>
      <c r="H273" s="9">
        <f t="shared" si="69"/>
        <v>1.4885657405767299</v>
      </c>
      <c r="I273" s="9">
        <f t="shared" si="70"/>
        <v>4.7494580090772285</v>
      </c>
      <c r="J273" s="9">
        <f t="shared" si="71"/>
        <v>8.498916018154457</v>
      </c>
      <c r="K273" s="11">
        <f t="shared" si="72"/>
        <v>0.69930069930069938</v>
      </c>
      <c r="L273" s="11">
        <f t="shared" si="73"/>
        <v>0.23255813953488372</v>
      </c>
      <c r="M273" s="11">
        <f t="shared" si="74"/>
        <v>0.13157894736842105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-0.20040485829959509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0.22104578408127981</v>
      </c>
      <c r="Q273" s="11">
        <f>2*'OddsRatio_working_3-way'!K273*'OddsRatio_working_3-way'!L273*'OddsRatio_working_3-way'!M273</f>
        <v>4.2796860422319415E-2</v>
      </c>
      <c r="R273" s="11">
        <f t="shared" si="75"/>
        <v>0</v>
      </c>
      <c r="S273" s="11">
        <f t="shared" si="76"/>
        <v>-1.1029961347086086</v>
      </c>
      <c r="T273" s="11">
        <f t="shared" si="77"/>
        <v>-0.21355201059217976</v>
      </c>
      <c r="U273" s="11">
        <f>'OddsRatio_working_3-way'!S273-'OddsRatio_working_3-way'!R273^2/3</f>
        <v>-1.1029961347086086</v>
      </c>
      <c r="V273" s="11">
        <f>'OddsRatio_working_3-way'!S273*'OddsRatio_working_3-way'!R273/3-2*'OddsRatio_working_3-way'!R273^3/27-'OddsRatio_working_3-way'!T273</f>
        <v>0.21355201059217976</v>
      </c>
      <c r="W273" s="11">
        <f>'OddsRatio_working_3-way'!V273^2+4*'OddsRatio_working_3-way'!U273^3/27</f>
        <v>-0.153196371276416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0.22293543488215287</v>
      </c>
      <c r="Y273" s="11">
        <f>IF('OddsRatio_working_3-way'!W273&gt;=0,IF('OddsRatio_working_3-way'!V273+SQRT('OddsRatio_working_3-way'!W273)&gt;0,0,PI()),ACOS('OddsRatio_working_3-way'!V273/(2*'OddsRatio_working_3-way'!X273)))</f>
        <v>1.07133260773289</v>
      </c>
      <c r="Z273" s="11">
        <f>'OddsRatio_working_3-way'!X273^(1/3)*COS('OddsRatio_working_3-way'!Y273/3)</f>
        <v>0.5680996983450346</v>
      </c>
      <c r="AA273" s="11">
        <f>'OddsRatio_working_3-way'!X273^(1/3)*COS(('OddsRatio_working_3-way'!Y273+2*PI())/3)</f>
        <v>-0.4676147783729574</v>
      </c>
      <c r="AB273" s="11">
        <f>'OddsRatio_working_3-way'!X273^(1/3)*COS(('OddsRatio_working_3-way'!Y273+4*PI())/3)</f>
        <v>-0.10048491997207748</v>
      </c>
      <c r="AC273" s="11">
        <f>'OddsRatio_working_3-way'!X273^(1/3)*SIN('OddsRatio_working_3-way'!Y273/3)</f>
        <v>0.21196252257529744</v>
      </c>
      <c r="AD273" s="11">
        <f>'OddsRatio_working_3-way'!X273^(1/3)*SIN(('OddsRatio_working_3-way'!Y273+2*PI())/3)</f>
        <v>0.3860075093614278</v>
      </c>
      <c r="AE273" s="11">
        <f>'OddsRatio_working_3-way'!X273^(1/3)*SIN(('OddsRatio_working_3-way'!Y273+4*PI())/3)</f>
        <v>-0.59797003193672504</v>
      </c>
      <c r="AF273" s="11">
        <f>-'OddsRatio_working_3-way'!U273/(3*'OddsRatio_working_3-way'!X273^(1/3))*COS(('OddsRatio_working_3-way'!Y273)/3)</f>
        <v>0.56809969834503471</v>
      </c>
      <c r="AG273" s="11">
        <f>-'OddsRatio_working_3-way'!U273/(3*'OddsRatio_working_3-way'!X273^(1/3))*COS(('OddsRatio_working_3-way'!Y273+2*PI())/3)</f>
        <v>-0.46761477837295745</v>
      </c>
      <c r="AH273" s="11">
        <f>-'OddsRatio_working_3-way'!U273/(3*'OddsRatio_working_3-way'!X273^(1/3))*COS(('OddsRatio_working_3-way'!Y273+4*PI())/3)</f>
        <v>-0.10048491997207751</v>
      </c>
      <c r="AI273" s="11">
        <f>'OddsRatio_working_3-way'!U273/(3*'OddsRatio_working_3-way'!X273^(1/3))*SIN(('OddsRatio_working_3-way'!Y273)/3)</f>
        <v>-0.21196252257529749</v>
      </c>
      <c r="AJ273" s="11">
        <f>'OddsRatio_working_3-way'!U273/(3*'OddsRatio_working_3-way'!X273^(1/3))*SIN(('OddsRatio_working_3-way'!Y273+2*PI())/3)</f>
        <v>-0.38600750936142786</v>
      </c>
      <c r="AK273" s="11">
        <f>'OddsRatio_working_3-way'!U273/(3*'OddsRatio_working_3-way'!X273^(1/3))*SIN(('OddsRatio_working_3-way'!Y273+4*PI())/3)</f>
        <v>0.59797003193672515</v>
      </c>
      <c r="AL273" s="11">
        <f>'OddsRatio_working_3-way'!Z273+'OddsRatio_working_3-way'!AF273</f>
        <v>1.1361993966900692</v>
      </c>
      <c r="AM273" s="11">
        <f>'OddsRatio_working_3-way'!AA273+'OddsRatio_working_3-way'!AG273</f>
        <v>-0.93522955674591479</v>
      </c>
      <c r="AN273" s="11">
        <f>'OddsRatio_working_3-way'!AB273+'OddsRatio_working_3-way'!AH273</f>
        <v>-0.20096983994415499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1.1361993966900692</v>
      </c>
      <c r="AS273" s="11">
        <f>IF(('OddsRatio_working_3-way'!X273=0),IF(Q273&gt;0,-Q273^(1/3),(-Q273)^(1/3)),'OddsRatio_working_3-way'!AM273-'OddsRatio_working_3-way'!R273/3)</f>
        <v>-0.93522955674591479</v>
      </c>
      <c r="AT273" s="11">
        <f>IF(('OddsRatio_working_3-way'!X273=0),IF(Q273&gt;0,-Q273^(1/3),(-Q273)^(1/3)),'OddsRatio_working_3-way'!AN273-'OddsRatio_working_3-way'!R273/3)</f>
        <v>-0.20096983994415499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1.87</v>
      </c>
      <c r="B274" s="4">
        <f>IF('True_Odds_Calculator_3-way'!B275="","",'True_Odds_Calculator_3-way'!B275)</f>
        <v>3.62</v>
      </c>
      <c r="C274" s="4">
        <f>IF('True_Odds_Calculator_3-way'!C275="","",'True_Odds_Calculator_3-way'!C275)</f>
        <v>4.4000000000000004</v>
      </c>
      <c r="D274" s="9">
        <f t="shared" si="65"/>
        <v>0.51934847930336681</v>
      </c>
      <c r="E274" s="9">
        <f t="shared" si="66"/>
        <v>0.26405386726007246</v>
      </c>
      <c r="F274" s="9">
        <f t="shared" si="67"/>
        <v>0.21659765343656076</v>
      </c>
      <c r="G274" s="9">
        <f t="shared" si="68"/>
        <v>1.063780937678003</v>
      </c>
      <c r="H274" s="9">
        <f t="shared" si="69"/>
        <v>1.925489415779863</v>
      </c>
      <c r="I274" s="9">
        <f t="shared" si="70"/>
        <v>3.7871060567163668</v>
      </c>
      <c r="J274" s="9">
        <f t="shared" si="71"/>
        <v>4.6168551881052107</v>
      </c>
      <c r="K274" s="11">
        <f t="shared" si="72"/>
        <v>0.53475935828876997</v>
      </c>
      <c r="L274" s="11">
        <f t="shared" si="73"/>
        <v>0.27624309392265195</v>
      </c>
      <c r="M274" s="11">
        <f t="shared" si="74"/>
        <v>0.22727272727272727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-0.26019359846582357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0.23132169629643554</v>
      </c>
      <c r="Q274" s="11">
        <f>2*'OddsRatio_working_3-way'!K274*'OddsRatio_working_3-way'!L274*'OddsRatio_working_3-way'!M274</f>
        <v>6.7147081653537166E-2</v>
      </c>
      <c r="R274" s="11">
        <f t="shared" si="75"/>
        <v>0</v>
      </c>
      <c r="S274" s="11">
        <f t="shared" si="76"/>
        <v>-0.88903684664178872</v>
      </c>
      <c r="T274" s="11">
        <f t="shared" si="77"/>
        <v>-0.25806584808179645</v>
      </c>
      <c r="U274" s="11">
        <f>'OddsRatio_working_3-way'!S274-'OddsRatio_working_3-way'!R274^2/3</f>
        <v>-0.88903684664178872</v>
      </c>
      <c r="V274" s="11">
        <f>'OddsRatio_working_3-way'!S274*'OddsRatio_working_3-way'!R274/3-2*'OddsRatio_working_3-way'!R274^3/27-'OddsRatio_working_3-way'!T274</f>
        <v>0.25806584808179645</v>
      </c>
      <c r="W274" s="11">
        <f>'OddsRatio_working_3-way'!V274^2+4*'OddsRatio_working_3-way'!U274^3/27</f>
        <v>-3.7503163927204583E-2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0.16132354592044323</v>
      </c>
      <c r="Y274" s="11">
        <f>IF('OddsRatio_working_3-way'!W274&gt;=0,IF('OddsRatio_working_3-way'!V274+SQRT('OddsRatio_working_3-way'!W274)&gt;0,0,PI()),ACOS('OddsRatio_working_3-way'!V274/(2*'OddsRatio_working_3-way'!X274)))</f>
        <v>0.64376877041033176</v>
      </c>
      <c r="Z274" s="11">
        <f>'OddsRatio_working_3-way'!X274^(1/3)*COS('OddsRatio_working_3-way'!Y274/3)</f>
        <v>0.53189046883900148</v>
      </c>
      <c r="AA274" s="11">
        <f>'OddsRatio_working_3-way'!X274^(1/3)*COS(('OddsRatio_working_3-way'!Y274+2*PI())/3)</f>
        <v>-0.36633750767355938</v>
      </c>
      <c r="AB274" s="11">
        <f>'OddsRatio_working_3-way'!X274^(1/3)*COS(('OddsRatio_working_3-way'!Y274+4*PI())/3)</f>
        <v>-0.16555296116544199</v>
      </c>
      <c r="AC274" s="11">
        <f>'OddsRatio_working_3-way'!X274^(1/3)*SIN('OddsRatio_working_3-way'!Y274/3)</f>
        <v>0.1159230119755785</v>
      </c>
      <c r="AD274" s="11">
        <f>'OddsRatio_working_3-way'!X274^(1/3)*SIN(('OddsRatio_working_3-way'!Y274+2*PI())/3)</f>
        <v>0.4026691520576014</v>
      </c>
      <c r="AE274" s="11">
        <f>'OddsRatio_working_3-way'!X274^(1/3)*SIN(('OddsRatio_working_3-way'!Y274+4*PI())/3)</f>
        <v>-0.51859216403317987</v>
      </c>
      <c r="AF274" s="11">
        <f>-'OddsRatio_working_3-way'!U274/(3*'OddsRatio_working_3-way'!X274^(1/3))*COS(('OddsRatio_working_3-way'!Y274)/3)</f>
        <v>0.53189046883900148</v>
      </c>
      <c r="AG274" s="11">
        <f>-'OddsRatio_working_3-way'!U274/(3*'OddsRatio_working_3-way'!X274^(1/3))*COS(('OddsRatio_working_3-way'!Y274+2*PI())/3)</f>
        <v>-0.36633750767355938</v>
      </c>
      <c r="AH274" s="11">
        <f>-'OddsRatio_working_3-way'!U274/(3*'OddsRatio_working_3-way'!X274^(1/3))*COS(('OddsRatio_working_3-way'!Y274+4*PI())/3)</f>
        <v>-0.16555296116544199</v>
      </c>
      <c r="AI274" s="11">
        <f>'OddsRatio_working_3-way'!U274/(3*'OddsRatio_working_3-way'!X274^(1/3))*SIN(('OddsRatio_working_3-way'!Y274)/3)</f>
        <v>-0.1159230119755785</v>
      </c>
      <c r="AJ274" s="11">
        <f>'OddsRatio_working_3-way'!U274/(3*'OddsRatio_working_3-way'!X274^(1/3))*SIN(('OddsRatio_working_3-way'!Y274+2*PI())/3)</f>
        <v>-0.4026691520576014</v>
      </c>
      <c r="AK274" s="11">
        <f>'OddsRatio_working_3-way'!U274/(3*'OddsRatio_working_3-way'!X274^(1/3))*SIN(('OddsRatio_working_3-way'!Y274+4*PI())/3)</f>
        <v>0.51859216403317987</v>
      </c>
      <c r="AL274" s="11">
        <f>'OddsRatio_working_3-way'!Z274+'OddsRatio_working_3-way'!AF274</f>
        <v>1.063780937678003</v>
      </c>
      <c r="AM274" s="11">
        <f>'OddsRatio_working_3-way'!AA274+'OddsRatio_working_3-way'!AG274</f>
        <v>-0.73267501534711876</v>
      </c>
      <c r="AN274" s="11">
        <f>'OddsRatio_working_3-way'!AB274+'OddsRatio_working_3-way'!AH274</f>
        <v>-0.33110592233088398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1.063780937678003</v>
      </c>
      <c r="AS274" s="11">
        <f>IF(('OddsRatio_working_3-way'!X274=0),IF(Q274&gt;0,-Q274^(1/3),(-Q274)^(1/3)),'OddsRatio_working_3-way'!AM274-'OddsRatio_working_3-way'!R274/3)</f>
        <v>-0.73267501534711876</v>
      </c>
      <c r="AT274" s="11">
        <f>IF(('OddsRatio_working_3-way'!X274=0),IF(Q274&gt;0,-Q274^(1/3),(-Q274)^(1/3)),'OddsRatio_working_3-way'!AN274-'OddsRatio_working_3-way'!R274/3)</f>
        <v>-0.33110592233088398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1.85</v>
      </c>
      <c r="B275" s="4">
        <f>IF('True_Odds_Calculator_3-way'!B276="","",'True_Odds_Calculator_3-way'!B276)</f>
        <v>4.09</v>
      </c>
      <c r="C275" s="4">
        <f>IF('True_Odds_Calculator_3-way'!C276="","",'True_Odds_Calculator_3-way'!C276)</f>
        <v>3.96</v>
      </c>
      <c r="D275" s="9">
        <f t="shared" si="65"/>
        <v>0.52537794799676607</v>
      </c>
      <c r="E275" s="9">
        <f t="shared" si="66"/>
        <v>0.23342156285910176</v>
      </c>
      <c r="F275" s="9">
        <f t="shared" si="67"/>
        <v>0.24120048914413239</v>
      </c>
      <c r="G275" s="9">
        <f t="shared" si="68"/>
        <v>1.0628137074248194</v>
      </c>
      <c r="H275" s="9">
        <f t="shared" si="69"/>
        <v>1.9033916513110967</v>
      </c>
      <c r="I275" s="9">
        <f t="shared" si="70"/>
        <v>4.2840943559426909</v>
      </c>
      <c r="J275" s="9">
        <f t="shared" si="71"/>
        <v>4.1459285739774661</v>
      </c>
      <c r="K275" s="11">
        <f t="shared" si="72"/>
        <v>0.54054054054054046</v>
      </c>
      <c r="L275" s="11">
        <f t="shared" si="73"/>
        <v>0.24449877750611249</v>
      </c>
      <c r="M275" s="11">
        <f t="shared" si="74"/>
        <v>0.25252525252525254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-0.25946506631103217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0.23028140387553589</v>
      </c>
      <c r="Q275" s="11">
        <f>2*'OddsRatio_working_3-way'!K275*'OddsRatio_working_3-way'!L275*'OddsRatio_working_3-way'!M275</f>
        <v>6.6748233007401708E-2</v>
      </c>
      <c r="R275" s="11">
        <f t="shared" si="75"/>
        <v>0</v>
      </c>
      <c r="S275" s="11">
        <f t="shared" si="76"/>
        <v>-0.88752373161282316</v>
      </c>
      <c r="T275" s="11">
        <f t="shared" si="77"/>
        <v>-0.25725325553994877</v>
      </c>
      <c r="U275" s="11">
        <f>'OddsRatio_working_3-way'!S275-'OddsRatio_working_3-way'!R275^2/3</f>
        <v>-0.88752373161282316</v>
      </c>
      <c r="V275" s="11">
        <f>'OddsRatio_working_3-way'!S275*'OddsRatio_working_3-way'!R275/3-2*'OddsRatio_working_3-way'!R275^3/27-'OddsRatio_working_3-way'!T275</f>
        <v>0.25725325553994877</v>
      </c>
      <c r="W275" s="11">
        <f>'OddsRatio_working_3-way'!V275^2+4*'OddsRatio_working_3-way'!U275^3/27</f>
        <v>-3.7391281096911672E-2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0.16091186918839598</v>
      </c>
      <c r="Y275" s="11">
        <f>IF('OddsRatio_working_3-way'!W275&gt;=0,IF('OddsRatio_working_3-way'!V275+SQRT('OddsRatio_working_3-way'!W275)&gt;0,0,PI()),ACOS('OddsRatio_working_3-way'!V275/(2*'OddsRatio_working_3-way'!X275)))</f>
        <v>0.64456581827687454</v>
      </c>
      <c r="Z275" s="11">
        <f>'OddsRatio_working_3-way'!X275^(1/3)*COS('OddsRatio_working_3-way'!Y275/3)</f>
        <v>0.53140685371240981</v>
      </c>
      <c r="AA275" s="11">
        <f>'OddsRatio_working_3-way'!X275^(1/3)*COS(('OddsRatio_working_3-way'!Y275+2*PI())/3)</f>
        <v>-0.36613250518421669</v>
      </c>
      <c r="AB275" s="11">
        <f>'OddsRatio_working_3-way'!X275^(1/3)*COS(('OddsRatio_working_3-way'!Y275+4*PI())/3)</f>
        <v>-0.16527434852819328</v>
      </c>
      <c r="AC275" s="11">
        <f>'OddsRatio_working_3-way'!X275^(1/3)*SIN('OddsRatio_working_3-way'!Y275/3)</f>
        <v>0.11596551081428712</v>
      </c>
      <c r="AD275" s="11">
        <f>'OddsRatio_working_3-way'!X275^(1/3)*SIN(('OddsRatio_working_3-way'!Y275+2*PI())/3)</f>
        <v>0.40222907965296428</v>
      </c>
      <c r="AE275" s="11">
        <f>'OddsRatio_working_3-way'!X275^(1/3)*SIN(('OddsRatio_working_3-way'!Y275+4*PI())/3)</f>
        <v>-0.51819459046725147</v>
      </c>
      <c r="AF275" s="11">
        <f>-'OddsRatio_working_3-way'!U275/(3*'OddsRatio_working_3-way'!X275^(1/3))*COS(('OddsRatio_working_3-way'!Y275)/3)</f>
        <v>0.5314068537124097</v>
      </c>
      <c r="AG275" s="11">
        <f>-'OddsRatio_working_3-way'!U275/(3*'OddsRatio_working_3-way'!X275^(1/3))*COS(('OddsRatio_working_3-way'!Y275+2*PI())/3)</f>
        <v>-0.36613250518421664</v>
      </c>
      <c r="AH275" s="11">
        <f>-'OddsRatio_working_3-way'!U275/(3*'OddsRatio_working_3-way'!X275^(1/3))*COS(('OddsRatio_working_3-way'!Y275+4*PI())/3)</f>
        <v>-0.16527434852819325</v>
      </c>
      <c r="AI275" s="11">
        <f>'OddsRatio_working_3-way'!U275/(3*'OddsRatio_working_3-way'!X275^(1/3))*SIN(('OddsRatio_working_3-way'!Y275)/3)</f>
        <v>-0.11596551081428709</v>
      </c>
      <c r="AJ275" s="11">
        <f>'OddsRatio_working_3-way'!U275/(3*'OddsRatio_working_3-way'!X275^(1/3))*SIN(('OddsRatio_working_3-way'!Y275+2*PI())/3)</f>
        <v>-0.40222907965296417</v>
      </c>
      <c r="AK275" s="11">
        <f>'OddsRatio_working_3-way'!U275/(3*'OddsRatio_working_3-way'!X275^(1/3))*SIN(('OddsRatio_working_3-way'!Y275+4*PI())/3)</f>
        <v>0.51819459046725136</v>
      </c>
      <c r="AL275" s="11">
        <f>'OddsRatio_working_3-way'!Z275+'OddsRatio_working_3-way'!AF275</f>
        <v>1.0628137074248194</v>
      </c>
      <c r="AM275" s="11">
        <f>'OddsRatio_working_3-way'!AA275+'OddsRatio_working_3-way'!AG275</f>
        <v>-0.73226501036843339</v>
      </c>
      <c r="AN275" s="11">
        <f>'OddsRatio_working_3-way'!AB275+'OddsRatio_working_3-way'!AH275</f>
        <v>-0.33054869705638656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1.0628137074248194</v>
      </c>
      <c r="AS275" s="11">
        <f>IF(('OddsRatio_working_3-way'!X275=0),IF(Q275&gt;0,-Q275^(1/3),(-Q275)^(1/3)),'OddsRatio_working_3-way'!AM275-'OddsRatio_working_3-way'!R275/3)</f>
        <v>-0.73226501036843339</v>
      </c>
      <c r="AT275" s="11">
        <f>IF(('OddsRatio_working_3-way'!X275=0),IF(Q275&gt;0,-Q275^(1/3),(-Q275)^(1/3)),'OddsRatio_working_3-way'!AN275-'OddsRatio_working_3-way'!R275/3)</f>
        <v>-0.33054869705638656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2.89</v>
      </c>
      <c r="B276" s="4">
        <f>IF('True_Odds_Calculator_3-way'!B277="","",'True_Odds_Calculator_3-way'!B277)</f>
        <v>2.8</v>
      </c>
      <c r="C276" s="4">
        <f>IF('True_Odds_Calculator_3-way'!C277="","",'True_Odds_Calculator_3-way'!C277)</f>
        <v>2.98</v>
      </c>
      <c r="D276" s="9">
        <f t="shared" si="65"/>
        <v>0.33310914942653053</v>
      </c>
      <c r="E276" s="9">
        <f t="shared" si="66"/>
        <v>0.34403455401479682</v>
      </c>
      <c r="F276" s="9">
        <f t="shared" si="67"/>
        <v>0.32285629655867276</v>
      </c>
      <c r="G276" s="9">
        <f t="shared" si="68"/>
        <v>1.0592693190750935</v>
      </c>
      <c r="H276" s="9">
        <f t="shared" si="69"/>
        <v>3.0020190130519269</v>
      </c>
      <c r="I276" s="9">
        <f t="shared" si="70"/>
        <v>2.9066847743351683</v>
      </c>
      <c r="J276" s="9">
        <f t="shared" si="71"/>
        <v>3.097353251768685</v>
      </c>
      <c r="K276" s="11">
        <f t="shared" si="72"/>
        <v>0.34602076124567471</v>
      </c>
      <c r="L276" s="11">
        <f t="shared" si="73"/>
        <v>0.35714285714285715</v>
      </c>
      <c r="M276" s="11">
        <f t="shared" si="74"/>
        <v>0.33557046979865773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-0.27933629037876506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0.23513155755788298</v>
      </c>
      <c r="Q276" s="11">
        <f>2*'OddsRatio_working_3-way'!K276*'OddsRatio_working_3-way'!L276*'OddsRatio_working_3-way'!M276</f>
        <v>8.2938821008071609E-2</v>
      </c>
      <c r="R276" s="11">
        <f t="shared" si="75"/>
        <v>0</v>
      </c>
      <c r="S276" s="11">
        <f t="shared" si="76"/>
        <v>-0.84175084175084147</v>
      </c>
      <c r="T276" s="11">
        <f t="shared" si="77"/>
        <v>-0.29691387716079071</v>
      </c>
      <c r="U276" s="11">
        <f>'OddsRatio_working_3-way'!S276-'OddsRatio_working_3-way'!R276^2/3</f>
        <v>-0.84175084175084147</v>
      </c>
      <c r="V276" s="11">
        <f>'OddsRatio_working_3-way'!S276*'OddsRatio_working_3-way'!R276/3-2*'OddsRatio_working_3-way'!R276^3/27-'OddsRatio_working_3-way'!T276</f>
        <v>0.29691387716079071</v>
      </c>
      <c r="W276" s="11">
        <f>'OddsRatio_working_3-way'!V276^2+4*'OddsRatio_working_3-way'!U276^3/27</f>
        <v>-2.0035875102414336E-4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0.14862554390285443</v>
      </c>
      <c r="Y276" s="11">
        <f>IF('OddsRatio_working_3-way'!W276&gt;=0,IF('OddsRatio_working_3-way'!V276+SQRT('OddsRatio_working_3-way'!W276)&gt;0,0,PI()),ACOS('OddsRatio_working_3-way'!V276/(2*'OddsRatio_working_3-way'!X276)))</f>
        <v>4.7637062624391824E-2</v>
      </c>
      <c r="Z276" s="11">
        <f>'OddsRatio_working_3-way'!X276^(1/3)*COS('OddsRatio_working_3-way'!Y276/3)</f>
        <v>0.52963465953754674</v>
      </c>
      <c r="AA276" s="11">
        <f>'OddsRatio_working_3-way'!X276^(1/3)*COS(('OddsRatio_working_3-way'!Y276+2*PI())/3)</f>
        <v>-0.27210128474670503</v>
      </c>
      <c r="AB276" s="11">
        <f>'OddsRatio_working_3-way'!X276^(1/3)*COS(('OddsRatio_working_3-way'!Y276+4*PI())/3)</f>
        <v>-0.2575333747908416</v>
      </c>
      <c r="AC276" s="11">
        <f>'OddsRatio_working_3-way'!X276^(1/3)*SIN('OddsRatio_working_3-way'!Y276/3)</f>
        <v>8.4107867345479433E-3</v>
      </c>
      <c r="AD276" s="11">
        <f>'OddsRatio_working_3-way'!X276^(1/3)*SIN(('OddsRatio_working_3-way'!Y276+2*PI())/3)</f>
        <v>0.45447167651696363</v>
      </c>
      <c r="AE276" s="11">
        <f>'OddsRatio_working_3-way'!X276^(1/3)*SIN(('OddsRatio_working_3-way'!Y276+4*PI())/3)</f>
        <v>-0.46288246325151161</v>
      </c>
      <c r="AF276" s="11">
        <f>-'OddsRatio_working_3-way'!U276/(3*'OddsRatio_working_3-way'!X276^(1/3))*COS(('OddsRatio_working_3-way'!Y276)/3)</f>
        <v>0.52963465953754685</v>
      </c>
      <c r="AG276" s="11">
        <f>-'OddsRatio_working_3-way'!U276/(3*'OddsRatio_working_3-way'!X276^(1/3))*COS(('OddsRatio_working_3-way'!Y276+2*PI())/3)</f>
        <v>-0.27210128474670509</v>
      </c>
      <c r="AH276" s="11">
        <f>-'OddsRatio_working_3-way'!U276/(3*'OddsRatio_working_3-way'!X276^(1/3))*COS(('OddsRatio_working_3-way'!Y276+4*PI())/3)</f>
        <v>-0.25753337479084165</v>
      </c>
      <c r="AI276" s="11">
        <f>'OddsRatio_working_3-way'!U276/(3*'OddsRatio_working_3-way'!X276^(1/3))*SIN(('OddsRatio_working_3-way'!Y276)/3)</f>
        <v>-8.410786734547945E-3</v>
      </c>
      <c r="AJ276" s="11">
        <f>'OddsRatio_working_3-way'!U276/(3*'OddsRatio_working_3-way'!X276^(1/3))*SIN(('OddsRatio_working_3-way'!Y276+2*PI())/3)</f>
        <v>-0.45447167651696374</v>
      </c>
      <c r="AK276" s="11">
        <f>'OddsRatio_working_3-way'!U276/(3*'OddsRatio_working_3-way'!X276^(1/3))*SIN(('OddsRatio_working_3-way'!Y276+4*PI())/3)</f>
        <v>0.46288246325151172</v>
      </c>
      <c r="AL276" s="11">
        <f>'OddsRatio_working_3-way'!Z276+'OddsRatio_working_3-way'!AF276</f>
        <v>1.0592693190750935</v>
      </c>
      <c r="AM276" s="11">
        <f>'OddsRatio_working_3-way'!AA276+'OddsRatio_working_3-way'!AG276</f>
        <v>-0.54420256949341006</v>
      </c>
      <c r="AN276" s="11">
        <f>'OddsRatio_working_3-way'!AB276+'OddsRatio_working_3-way'!AH276</f>
        <v>-0.51506674958168319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1.0592693190750935</v>
      </c>
      <c r="AS276" s="11">
        <f>IF(('OddsRatio_working_3-way'!X276=0),IF(Q276&gt;0,-Q276^(1/3),(-Q276)^(1/3)),'OddsRatio_working_3-way'!AM276-'OddsRatio_working_3-way'!R276/3)</f>
        <v>-0.54420256949341006</v>
      </c>
      <c r="AT276" s="11">
        <f>IF(('OddsRatio_working_3-way'!X276=0),IF(Q276&gt;0,-Q276^(1/3),(-Q276)^(1/3)),'OddsRatio_working_3-way'!AN276-'OddsRatio_working_3-way'!R276/3)</f>
        <v>-0.51506674958168319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3.94</v>
      </c>
      <c r="B277" s="4">
        <f>IF('True_Odds_Calculator_3-way'!B278="","",'True_Odds_Calculator_3-way'!B278)</f>
        <v>3.31</v>
      </c>
      <c r="C277" s="4">
        <f>IF('True_Odds_Calculator_3-way'!C278="","",'True_Odds_Calculator_3-way'!C278)</f>
        <v>2.0699999999999998</v>
      </c>
      <c r="D277" s="9">
        <f t="shared" si="65"/>
        <v>0.24250958635554018</v>
      </c>
      <c r="E277" s="9">
        <f t="shared" si="66"/>
        <v>0.28950124776737512</v>
      </c>
      <c r="F277" s="9">
        <f t="shared" si="67"/>
        <v>0.4679891658770845</v>
      </c>
      <c r="G277" s="9">
        <f t="shared" si="68"/>
        <v>1.0624314050068231</v>
      </c>
      <c r="H277" s="9">
        <f t="shared" si="69"/>
        <v>4.1235483307200598</v>
      </c>
      <c r="I277" s="9">
        <f t="shared" si="70"/>
        <v>3.4542165455657612</v>
      </c>
      <c r="J277" s="9">
        <f t="shared" si="71"/>
        <v>2.1368016033573007</v>
      </c>
      <c r="K277" s="11">
        <f t="shared" si="72"/>
        <v>0.25380710659898476</v>
      </c>
      <c r="L277" s="11">
        <f t="shared" si="73"/>
        <v>0.30211480362537763</v>
      </c>
      <c r="M277" s="11">
        <f t="shared" si="74"/>
        <v>0.48309178743961356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-0.26918355658001492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0.23411137581995475</v>
      </c>
      <c r="Q277" s="11">
        <f>2*'OddsRatio_working_3-way'!K277*'OddsRatio_working_3-way'!L277*'OddsRatio_working_3-way'!M277</f>
        <v>7.40858784240363E-2</v>
      </c>
      <c r="R277" s="11">
        <f t="shared" si="75"/>
        <v>0</v>
      </c>
      <c r="S277" s="11">
        <f t="shared" si="76"/>
        <v>-0.86970905204740856</v>
      </c>
      <c r="T277" s="11">
        <f t="shared" si="77"/>
        <v>-0.27522438355930645</v>
      </c>
      <c r="U277" s="11">
        <f>'OddsRatio_working_3-way'!S277-'OddsRatio_working_3-way'!R277^2/3</f>
        <v>-0.86970905204740856</v>
      </c>
      <c r="V277" s="11">
        <f>'OddsRatio_working_3-way'!S277*'OddsRatio_working_3-way'!R277/3-2*'OddsRatio_working_3-way'!R277^3/27-'OddsRatio_working_3-way'!T277</f>
        <v>0.27522438355930645</v>
      </c>
      <c r="W277" s="11">
        <f>'OddsRatio_working_3-way'!V277^2+4*'OddsRatio_working_3-way'!U277^3/27</f>
        <v>-2.1709696531107589E-2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0.15609144582319992</v>
      </c>
      <c r="Y277" s="11">
        <f>IF('OddsRatio_working_3-way'!W277&gt;=0,IF('OddsRatio_working_3-way'!V277+SQRT('OddsRatio_working_3-way'!W277)&gt;0,0,PI()),ACOS('OddsRatio_working_3-way'!V277/(2*'OddsRatio_working_3-way'!X277)))</f>
        <v>0.49152815163786134</v>
      </c>
      <c r="Z277" s="11">
        <f>'OddsRatio_working_3-way'!X277^(1/3)*COS('OddsRatio_working_3-way'!Y277/3)</f>
        <v>0.53121570250341155</v>
      </c>
      <c r="AA277" s="11">
        <f>'OddsRatio_working_3-way'!X277^(1/3)*COS(('OddsRatio_working_3-way'!Y277+2*PI())/3)</f>
        <v>-0.34166487638553117</v>
      </c>
      <c r="AB277" s="11">
        <f>'OddsRatio_working_3-way'!X277^(1/3)*COS(('OddsRatio_working_3-way'!Y277+4*PI())/3)</f>
        <v>-0.18955082611788054</v>
      </c>
      <c r="AC277" s="11">
        <f>'OddsRatio_working_3-way'!X277^(1/3)*SIN('OddsRatio_working_3-way'!Y277/3)</f>
        <v>8.7823087869552424E-2</v>
      </c>
      <c r="AD277" s="11">
        <f>'OddsRatio_working_3-way'!X277^(1/3)*SIN(('OddsRatio_working_3-way'!Y277+2*PI())/3)</f>
        <v>0.41613474932237504</v>
      </c>
      <c r="AE277" s="11">
        <f>'OddsRatio_working_3-way'!X277^(1/3)*SIN(('OddsRatio_working_3-way'!Y277+4*PI())/3)</f>
        <v>-0.50395783719192744</v>
      </c>
      <c r="AF277" s="11">
        <f>-'OddsRatio_working_3-way'!U277/(3*'OddsRatio_working_3-way'!X277^(1/3))*COS(('OddsRatio_working_3-way'!Y277)/3)</f>
        <v>0.53121570250341155</v>
      </c>
      <c r="AG277" s="11">
        <f>-'OddsRatio_working_3-way'!U277/(3*'OddsRatio_working_3-way'!X277^(1/3))*COS(('OddsRatio_working_3-way'!Y277+2*PI())/3)</f>
        <v>-0.34166487638553117</v>
      </c>
      <c r="AH277" s="11">
        <f>-'OddsRatio_working_3-way'!U277/(3*'OddsRatio_working_3-way'!X277^(1/3))*COS(('OddsRatio_working_3-way'!Y277+4*PI())/3)</f>
        <v>-0.18955082611788054</v>
      </c>
      <c r="AI277" s="11">
        <f>'OddsRatio_working_3-way'!U277/(3*'OddsRatio_working_3-way'!X277^(1/3))*SIN(('OddsRatio_working_3-way'!Y277)/3)</f>
        <v>-8.7823087869552424E-2</v>
      </c>
      <c r="AJ277" s="11">
        <f>'OddsRatio_working_3-way'!U277/(3*'OddsRatio_working_3-way'!X277^(1/3))*SIN(('OddsRatio_working_3-way'!Y277+2*PI())/3)</f>
        <v>-0.41613474932237504</v>
      </c>
      <c r="AK277" s="11">
        <f>'OddsRatio_working_3-way'!U277/(3*'OddsRatio_working_3-way'!X277^(1/3))*SIN(('OddsRatio_working_3-way'!Y277+4*PI())/3)</f>
        <v>0.50395783719192744</v>
      </c>
      <c r="AL277" s="11">
        <f>'OddsRatio_working_3-way'!Z277+'OddsRatio_working_3-way'!AF277</f>
        <v>1.0624314050068231</v>
      </c>
      <c r="AM277" s="11">
        <f>'OddsRatio_working_3-way'!AA277+'OddsRatio_working_3-way'!AG277</f>
        <v>-0.68332975277106234</v>
      </c>
      <c r="AN277" s="11">
        <f>'OddsRatio_working_3-way'!AB277+'OddsRatio_working_3-way'!AH277</f>
        <v>-0.37910165223576109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1.0624314050068231</v>
      </c>
      <c r="AS277" s="11">
        <f>IF(('OddsRatio_working_3-way'!X277=0),IF(Q277&gt;0,-Q277^(1/3),(-Q277)^(1/3)),'OddsRatio_working_3-way'!AM277-'OddsRatio_working_3-way'!R277/3)</f>
        <v>-0.68332975277106234</v>
      </c>
      <c r="AT277" s="11">
        <f>IF(('OddsRatio_working_3-way'!X277=0),IF(Q277&gt;0,-Q277^(1/3),(-Q277)^(1/3)),'OddsRatio_working_3-way'!AN277-'OddsRatio_working_3-way'!R277/3)</f>
        <v>-0.37910165223576109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3.54</v>
      </c>
      <c r="B278" s="4">
        <f>IF('True_Odds_Calculator_3-way'!B279="","",'True_Odds_Calculator_3-way'!B279)</f>
        <v>3.62</v>
      </c>
      <c r="C278" s="4">
        <f>IF('True_Odds_Calculator_3-way'!C279="","",'True_Odds_Calculator_3-way'!C279)</f>
        <v>2.08</v>
      </c>
      <c r="D278" s="9">
        <f t="shared" si="65"/>
        <v>0.27026693304510563</v>
      </c>
      <c r="E278" s="9">
        <f t="shared" si="66"/>
        <v>0.26419475512600349</v>
      </c>
      <c r="F278" s="9">
        <f t="shared" si="67"/>
        <v>0.46553831182889099</v>
      </c>
      <c r="G278" s="9">
        <f t="shared" si="68"/>
        <v>1.0630101130616678</v>
      </c>
      <c r="H278" s="9">
        <f t="shared" si="69"/>
        <v>3.7000456871766372</v>
      </c>
      <c r="I278" s="9">
        <f t="shared" si="70"/>
        <v>3.7850864962215693</v>
      </c>
      <c r="J278" s="9">
        <f t="shared" si="71"/>
        <v>2.1480509221066018</v>
      </c>
      <c r="K278" s="11">
        <f t="shared" si="72"/>
        <v>0.2824858757062147</v>
      </c>
      <c r="L278" s="11">
        <f t="shared" si="73"/>
        <v>0.27624309392265195</v>
      </c>
      <c r="M278" s="11">
        <f t="shared" si="74"/>
        <v>0.48076923076923073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-0.26963955138409701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0.23410431688360336</v>
      </c>
      <c r="Q278" s="11">
        <f>2*'OddsRatio_working_3-way'!K278*'OddsRatio_working_3-way'!L278*'OddsRatio_working_3-way'!M278</f>
        <v>7.5033434898590809E-2</v>
      </c>
      <c r="R278" s="11">
        <f t="shared" si="75"/>
        <v>0</v>
      </c>
      <c r="S278" s="11">
        <f t="shared" si="76"/>
        <v>-0.86821208417650009</v>
      </c>
      <c r="T278" s="11">
        <f t="shared" si="77"/>
        <v>-0.27827310390272436</v>
      </c>
      <c r="U278" s="11">
        <f>'OddsRatio_working_3-way'!S278-'OddsRatio_working_3-way'!R278^2/3</f>
        <v>-0.86821208417650009</v>
      </c>
      <c r="V278" s="11">
        <f>'OddsRatio_working_3-way'!S278*'OddsRatio_working_3-way'!R278/3-2*'OddsRatio_working_3-way'!R278^3/27-'OddsRatio_working_3-way'!T278</f>
        <v>0.27827310390272436</v>
      </c>
      <c r="W278" s="11">
        <f>'OddsRatio_working_3-way'!V278^2+4*'OddsRatio_working_3-way'!U278^3/27</f>
        <v>-1.9519859949893067E-2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0.15568861575718174</v>
      </c>
      <c r="Y278" s="11">
        <f>IF('OddsRatio_working_3-way'!W278&gt;=0,IF('OddsRatio_working_3-way'!V278+SQRT('OddsRatio_working_3-way'!W278)&gt;0,0,PI()),ACOS('OddsRatio_working_3-way'!V278/(2*'OddsRatio_working_3-way'!X278)))</f>
        <v>0.46530486387029879</v>
      </c>
      <c r="Z278" s="11">
        <f>'OddsRatio_working_3-way'!X278^(1/3)*COS('OddsRatio_working_3-way'!Y278/3)</f>
        <v>0.53150505653083391</v>
      </c>
      <c r="AA278" s="11">
        <f>'OddsRatio_working_3-way'!X278^(1/3)*COS(('OddsRatio_working_3-way'!Y278+2*PI())/3)</f>
        <v>-0.33772337101261085</v>
      </c>
      <c r="AB278" s="11">
        <f>'OddsRatio_working_3-way'!X278^(1/3)*COS(('OddsRatio_working_3-way'!Y278+4*PI())/3)</f>
        <v>-0.19378168551822283</v>
      </c>
      <c r="AC278" s="11">
        <f>'OddsRatio_working_3-way'!X278^(1/3)*SIN('OddsRatio_working_3-way'!Y278/3)</f>
        <v>8.3104770867793332E-2</v>
      </c>
      <c r="AD278" s="11">
        <f>'OddsRatio_working_3-way'!X278^(1/3)*SIN(('OddsRatio_working_3-way'!Y278+2*PI())/3)</f>
        <v>0.41874449576168976</v>
      </c>
      <c r="AE278" s="11">
        <f>'OddsRatio_working_3-way'!X278^(1/3)*SIN(('OddsRatio_working_3-way'!Y278+4*PI())/3)</f>
        <v>-0.50184926662948315</v>
      </c>
      <c r="AF278" s="11">
        <f>-'OddsRatio_working_3-way'!U278/(3*'OddsRatio_working_3-way'!X278^(1/3))*COS(('OddsRatio_working_3-way'!Y278)/3)</f>
        <v>0.5315050565308338</v>
      </c>
      <c r="AG278" s="11">
        <f>-'OddsRatio_working_3-way'!U278/(3*'OddsRatio_working_3-way'!X278^(1/3))*COS(('OddsRatio_working_3-way'!Y278+2*PI())/3)</f>
        <v>-0.3377233710126108</v>
      </c>
      <c r="AH278" s="11">
        <f>-'OddsRatio_working_3-way'!U278/(3*'OddsRatio_working_3-way'!X278^(1/3))*COS(('OddsRatio_working_3-way'!Y278+4*PI())/3)</f>
        <v>-0.19378168551822281</v>
      </c>
      <c r="AI278" s="11">
        <f>'OddsRatio_working_3-way'!U278/(3*'OddsRatio_working_3-way'!X278^(1/3))*SIN(('OddsRatio_working_3-way'!Y278)/3)</f>
        <v>-8.3104770867793318E-2</v>
      </c>
      <c r="AJ278" s="11">
        <f>'OddsRatio_working_3-way'!U278/(3*'OddsRatio_working_3-way'!X278^(1/3))*SIN(('OddsRatio_working_3-way'!Y278+2*PI())/3)</f>
        <v>-0.41874449576168971</v>
      </c>
      <c r="AK278" s="11">
        <f>'OddsRatio_working_3-way'!U278/(3*'OddsRatio_working_3-way'!X278^(1/3))*SIN(('OddsRatio_working_3-way'!Y278+4*PI())/3)</f>
        <v>0.50184926662948304</v>
      </c>
      <c r="AL278" s="11">
        <f>'OddsRatio_working_3-way'!Z278+'OddsRatio_working_3-way'!AF278</f>
        <v>1.0630101130616678</v>
      </c>
      <c r="AM278" s="11">
        <f>'OddsRatio_working_3-way'!AA278+'OddsRatio_working_3-way'!AG278</f>
        <v>-0.6754467420252217</v>
      </c>
      <c r="AN278" s="11">
        <f>'OddsRatio_working_3-way'!AB278+'OddsRatio_working_3-way'!AH278</f>
        <v>-0.38756337103644567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1.0630101130616678</v>
      </c>
      <c r="AS278" s="11">
        <f>IF(('OddsRatio_working_3-way'!X278=0),IF(Q278&gt;0,-Q278^(1/3),(-Q278)^(1/3)),'OddsRatio_working_3-way'!AM278-'OddsRatio_working_3-way'!R278/3)</f>
        <v>-0.6754467420252217</v>
      </c>
      <c r="AT278" s="11">
        <f>IF(('OddsRatio_working_3-way'!X278=0),IF(Q278&gt;0,-Q278^(1/3),(-Q278)^(1/3)),'OddsRatio_working_3-way'!AN278-'OddsRatio_working_3-way'!R278/3)</f>
        <v>-0.38756337103644567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1.27</v>
      </c>
      <c r="B279" s="4">
        <f>IF('True_Odds_Calculator_3-way'!B280="","",'True_Odds_Calculator_3-way'!B280)</f>
        <v>6</v>
      </c>
      <c r="C279" s="4">
        <f>IF('True_Odds_Calculator_3-way'!C280="","",'True_Odds_Calculator_3-way'!C280)</f>
        <v>11.37</v>
      </c>
      <c r="D279" s="9">
        <f t="shared" si="65"/>
        <v>0.76846819498112606</v>
      </c>
      <c r="E279" s="9">
        <f t="shared" si="66"/>
        <v>0.15198850386850252</v>
      </c>
      <c r="F279" s="9">
        <f t="shared" si="67"/>
        <v>7.9543301150371323E-2</v>
      </c>
      <c r="G279" s="9">
        <f t="shared" si="68"/>
        <v>1.1158889975852126</v>
      </c>
      <c r="H279" s="9">
        <f t="shared" si="69"/>
        <v>1.3012900293480076</v>
      </c>
      <c r="I279" s="9">
        <f t="shared" si="70"/>
        <v>6.5794449879260632</v>
      </c>
      <c r="J279" s="9">
        <f t="shared" si="71"/>
        <v>12.571768904958653</v>
      </c>
      <c r="K279" s="11">
        <f t="shared" si="72"/>
        <v>0.78740157480314954</v>
      </c>
      <c r="L279" s="11">
        <f t="shared" si="73"/>
        <v>0.16666666666666666</v>
      </c>
      <c r="M279" s="11">
        <f t="shared" si="74"/>
        <v>8.7950747581354446E-2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-0.16158352897180728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0.18051833230608705</v>
      </c>
      <c r="Q279" s="11">
        <f>2*'OddsRatio_working_3-way'!K279*'OddsRatio_working_3-way'!L279*'OddsRatio_working_3-way'!M279</f>
        <v>2.3084185716890925E-2</v>
      </c>
      <c r="R279" s="11">
        <f t="shared" si="75"/>
        <v>0</v>
      </c>
      <c r="S279" s="11">
        <f t="shared" si="76"/>
        <v>-1.1171827565270187</v>
      </c>
      <c r="T279" s="11">
        <f t="shared" si="77"/>
        <v>-0.14286224508018142</v>
      </c>
      <c r="U279" s="11">
        <f>'OddsRatio_working_3-way'!S279-'OddsRatio_working_3-way'!R279^2/3</f>
        <v>-1.1171827565270187</v>
      </c>
      <c r="V279" s="11">
        <f>'OddsRatio_working_3-way'!S279*'OddsRatio_working_3-way'!R279/3-2*'OddsRatio_working_3-way'!R279^3/27-'OddsRatio_working_3-way'!T279</f>
        <v>0.14286224508018142</v>
      </c>
      <c r="W279" s="11">
        <f>'OddsRatio_working_3-way'!V279^2+4*'OddsRatio_working_3-way'!U279^3/27</f>
        <v>-0.18616116335356109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0.22725029396180707</v>
      </c>
      <c r="Y279" s="11">
        <f>IF('OddsRatio_working_3-way'!W279&gt;=0,IF('OddsRatio_working_3-way'!V279+SQRT('OddsRatio_working_3-way'!W279)&gt;0,0,PI()),ACOS('OddsRatio_working_3-way'!V279/(2*'OddsRatio_working_3-way'!X279)))</f>
        <v>1.2510476714737204</v>
      </c>
      <c r="Z279" s="11">
        <f>'OddsRatio_working_3-way'!X279^(1/3)*COS('OddsRatio_working_3-way'!Y279/3)</f>
        <v>0.55794449879260632</v>
      </c>
      <c r="AA279" s="11">
        <f>'OddsRatio_working_3-way'!X279^(1/3)*COS(('OddsRatio_working_3-way'!Y279+2*PI())/3)</f>
        <v>-0.49302631110047912</v>
      </c>
      <c r="AB279" s="11">
        <f>'OddsRatio_working_3-way'!X279^(1/3)*COS(('OddsRatio_working_3-way'!Y279+4*PI())/3)</f>
        <v>-6.491818769212708E-2</v>
      </c>
      <c r="AC279" s="11">
        <f>'OddsRatio_working_3-way'!X279^(1/3)*SIN('OddsRatio_working_3-way'!Y279/3)</f>
        <v>0.24716834029207749</v>
      </c>
      <c r="AD279" s="11">
        <f>'OddsRatio_working_3-way'!X279^(1/3)*SIN(('OddsRatio_working_3-way'!Y279+2*PI())/3)</f>
        <v>0.35960993971013439</v>
      </c>
      <c r="AE279" s="11">
        <f>'OddsRatio_working_3-way'!X279^(1/3)*SIN(('OddsRatio_working_3-way'!Y279+4*PI())/3)</f>
        <v>-0.6067782800022119</v>
      </c>
      <c r="AF279" s="11">
        <f>-'OddsRatio_working_3-way'!U279/(3*'OddsRatio_working_3-way'!X279^(1/3))*COS(('OddsRatio_working_3-way'!Y279)/3)</f>
        <v>0.55794449879260632</v>
      </c>
      <c r="AG279" s="11">
        <f>-'OddsRatio_working_3-way'!U279/(3*'OddsRatio_working_3-way'!X279^(1/3))*COS(('OddsRatio_working_3-way'!Y279+2*PI())/3)</f>
        <v>-0.49302631110047912</v>
      </c>
      <c r="AH279" s="11">
        <f>-'OddsRatio_working_3-way'!U279/(3*'OddsRatio_working_3-way'!X279^(1/3))*COS(('OddsRatio_working_3-way'!Y279+4*PI())/3)</f>
        <v>-6.491818769212708E-2</v>
      </c>
      <c r="AI279" s="11">
        <f>'OddsRatio_working_3-way'!U279/(3*'OddsRatio_working_3-way'!X279^(1/3))*SIN(('OddsRatio_working_3-way'!Y279)/3)</f>
        <v>-0.24716834029207749</v>
      </c>
      <c r="AJ279" s="11">
        <f>'OddsRatio_working_3-way'!U279/(3*'OddsRatio_working_3-way'!X279^(1/3))*SIN(('OddsRatio_working_3-way'!Y279+2*PI())/3)</f>
        <v>-0.35960993971013439</v>
      </c>
      <c r="AK279" s="11">
        <f>'OddsRatio_working_3-way'!U279/(3*'OddsRatio_working_3-way'!X279^(1/3))*SIN(('OddsRatio_working_3-way'!Y279+4*PI())/3)</f>
        <v>0.6067782800022119</v>
      </c>
      <c r="AL279" s="11">
        <f>'OddsRatio_working_3-way'!Z279+'OddsRatio_working_3-way'!AF279</f>
        <v>1.1158889975852126</v>
      </c>
      <c r="AM279" s="11">
        <f>'OddsRatio_working_3-way'!AA279+'OddsRatio_working_3-way'!AG279</f>
        <v>-0.98605262220095824</v>
      </c>
      <c r="AN279" s="11">
        <f>'OddsRatio_working_3-way'!AB279+'OddsRatio_working_3-way'!AH279</f>
        <v>-0.12983637538425416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1.1158889975852126</v>
      </c>
      <c r="AS279" s="11">
        <f>IF(('OddsRatio_working_3-way'!X279=0),IF(Q279&gt;0,-Q279^(1/3),(-Q279)^(1/3)),'OddsRatio_working_3-way'!AM279-'OddsRatio_working_3-way'!R279/3)</f>
        <v>-0.98605262220095824</v>
      </c>
      <c r="AT279" s="11">
        <f>IF(('OddsRatio_working_3-way'!X279=0),IF(Q279&gt;0,-Q279^(1/3),(-Q279)^(1/3)),'OddsRatio_working_3-way'!AN279-'OddsRatio_working_3-way'!R279/3)</f>
        <v>-0.12983637538425416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1.39</v>
      </c>
      <c r="B280" s="4">
        <f>IF('True_Odds_Calculator_3-way'!B281="","",'True_Odds_Calculator_3-way'!B281)</f>
        <v>4.88</v>
      </c>
      <c r="C280" s="4">
        <f>IF('True_Odds_Calculator_3-way'!C281="","",'True_Odds_Calculator_3-way'!C281)</f>
        <v>8.4499999999999993</v>
      </c>
      <c r="D280" s="9">
        <f t="shared" si="65"/>
        <v>0.70053233719431929</v>
      </c>
      <c r="E280" s="9">
        <f t="shared" si="66"/>
        <v>0.19036972247094452</v>
      </c>
      <c r="F280" s="9">
        <f t="shared" si="67"/>
        <v>0.10909794033473638</v>
      </c>
      <c r="G280" s="9">
        <f t="shared" si="68"/>
        <v>1.0961175684497371</v>
      </c>
      <c r="H280" s="9">
        <f t="shared" si="69"/>
        <v>1.4274858516953972</v>
      </c>
      <c r="I280" s="9">
        <f t="shared" si="70"/>
        <v>5.2529361655849796</v>
      </c>
      <c r="J280" s="9">
        <f t="shared" si="71"/>
        <v>9.1660758849505406</v>
      </c>
      <c r="K280" s="11">
        <f t="shared" si="72"/>
        <v>0.71942446043165476</v>
      </c>
      <c r="L280" s="11">
        <f t="shared" si="73"/>
        <v>0.20491803278688525</v>
      </c>
      <c r="M280" s="11">
        <f t="shared" si="74"/>
        <v>0.1183431952662722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-0.19668048663213189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0.20447314667424082</v>
      </c>
      <c r="Q280" s="11">
        <f>2*'OddsRatio_working_3-way'!K280*'OddsRatio_working_3-way'!L280*'OddsRatio_working_3-way'!M280</f>
        <v>3.4893028442703214E-2</v>
      </c>
      <c r="R280" s="11">
        <f t="shared" si="75"/>
        <v>0</v>
      </c>
      <c r="S280" s="11">
        <f t="shared" si="76"/>
        <v>-1.0396209109279062</v>
      </c>
      <c r="T280" s="11">
        <f t="shared" si="77"/>
        <v>-0.17740971176244133</v>
      </c>
      <c r="U280" s="11">
        <f>'OddsRatio_working_3-way'!S280-'OddsRatio_working_3-way'!R280^2/3</f>
        <v>-1.0396209109279062</v>
      </c>
      <c r="V280" s="11">
        <f>'OddsRatio_working_3-way'!S280*'OddsRatio_working_3-way'!R280/3-2*'OddsRatio_working_3-way'!R280^3/27-'OddsRatio_working_3-way'!T280</f>
        <v>0.17740971176244133</v>
      </c>
      <c r="W280" s="11">
        <f>'OddsRatio_working_3-way'!V280^2+4*'OddsRatio_working_3-way'!U280^3/27</f>
        <v>-0.13499014677903243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0.20400021605789107</v>
      </c>
      <c r="Y280" s="11">
        <f>IF('OddsRatio_working_3-way'!W280&gt;=0,IF('OddsRatio_working_3-way'!V280+SQRT('OddsRatio_working_3-way'!W280)&gt;0,0,PI()),ACOS('OddsRatio_working_3-way'!V280/(2*'OddsRatio_working_3-way'!X280)))</f>
        <v>1.1209498778523757</v>
      </c>
      <c r="Z280" s="11">
        <f>'OddsRatio_working_3-way'!X280^(1/3)*COS('OddsRatio_working_3-way'!Y280/3)</f>
        <v>0.54805878422486853</v>
      </c>
      <c r="AA280" s="11">
        <f>'OddsRatio_working_3-way'!X280^(1/3)*COS(('OddsRatio_working_3-way'!Y280+2*PI())/3)</f>
        <v>-0.46011782406736734</v>
      </c>
      <c r="AB280" s="11">
        <f>'OddsRatio_working_3-way'!X280^(1/3)*COS(('OddsRatio_working_3-way'!Y280+4*PI())/3)</f>
        <v>-8.7940960157501399E-2</v>
      </c>
      <c r="AC280" s="11">
        <f>'OddsRatio_working_3-way'!X280^(1/3)*SIN('OddsRatio_working_3-way'!Y280/3)</f>
        <v>0.2148764125645119</v>
      </c>
      <c r="AD280" s="11">
        <f>'OddsRatio_working_3-way'!X280^(1/3)*SIN(('OddsRatio_working_3-way'!Y280+2*PI())/3)</f>
        <v>0.36719462362369437</v>
      </c>
      <c r="AE280" s="11">
        <f>'OddsRatio_working_3-way'!X280^(1/3)*SIN(('OddsRatio_working_3-way'!Y280+4*PI())/3)</f>
        <v>-0.58207103618820621</v>
      </c>
      <c r="AF280" s="11">
        <f>-'OddsRatio_working_3-way'!U280/(3*'OddsRatio_working_3-way'!X280^(1/3))*COS(('OddsRatio_working_3-way'!Y280)/3)</f>
        <v>0.54805878422486864</v>
      </c>
      <c r="AG280" s="11">
        <f>-'OddsRatio_working_3-way'!U280/(3*'OddsRatio_working_3-way'!X280^(1/3))*COS(('OddsRatio_working_3-way'!Y280+2*PI())/3)</f>
        <v>-0.4601178240673674</v>
      </c>
      <c r="AH280" s="11">
        <f>-'OddsRatio_working_3-way'!U280/(3*'OddsRatio_working_3-way'!X280^(1/3))*COS(('OddsRatio_working_3-way'!Y280+4*PI())/3)</f>
        <v>-8.7940960157501413E-2</v>
      </c>
      <c r="AI280" s="11">
        <f>'OddsRatio_working_3-way'!U280/(3*'OddsRatio_working_3-way'!X280^(1/3))*SIN(('OddsRatio_working_3-way'!Y280)/3)</f>
        <v>-0.21487641256451195</v>
      </c>
      <c r="AJ280" s="11">
        <f>'OddsRatio_working_3-way'!U280/(3*'OddsRatio_working_3-way'!X280^(1/3))*SIN(('OddsRatio_working_3-way'!Y280+2*PI())/3)</f>
        <v>-0.36719462362369448</v>
      </c>
      <c r="AK280" s="11">
        <f>'OddsRatio_working_3-way'!U280/(3*'OddsRatio_working_3-way'!X280^(1/3))*SIN(('OddsRatio_working_3-way'!Y280+4*PI())/3)</f>
        <v>0.58207103618820633</v>
      </c>
      <c r="AL280" s="11">
        <f>'OddsRatio_working_3-way'!Z280+'OddsRatio_working_3-way'!AF280</f>
        <v>1.0961175684497371</v>
      </c>
      <c r="AM280" s="11">
        <f>'OddsRatio_working_3-way'!AA280+'OddsRatio_working_3-way'!AG280</f>
        <v>-0.92023564813473469</v>
      </c>
      <c r="AN280" s="11">
        <f>'OddsRatio_working_3-way'!AB280+'OddsRatio_working_3-way'!AH280</f>
        <v>-0.17588192031500283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1.0961175684497371</v>
      </c>
      <c r="AS280" s="11">
        <f>IF(('OddsRatio_working_3-way'!X280=0),IF(Q280&gt;0,-Q280^(1/3),(-Q280)^(1/3)),'OddsRatio_working_3-way'!AM280-'OddsRatio_working_3-way'!R280/3)</f>
        <v>-0.92023564813473469</v>
      </c>
      <c r="AT280" s="11">
        <f>IF(('OddsRatio_working_3-way'!X280=0),IF(Q280&gt;0,-Q280^(1/3),(-Q280)^(1/3)),'OddsRatio_working_3-way'!AN280-'OddsRatio_working_3-way'!R280/3)</f>
        <v>-0.17588192031500283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1.4</v>
      </c>
      <c r="B281" s="4">
        <f>IF('True_Odds_Calculator_3-way'!B282="","",'True_Odds_Calculator_3-way'!B282)</f>
        <v>5.04</v>
      </c>
      <c r="C281" s="4">
        <f>IF('True_Odds_Calculator_3-way'!C282="","",'True_Odds_Calculator_3-way'!C282)</f>
        <v>7.77</v>
      </c>
      <c r="D281" s="9">
        <f t="shared" si="65"/>
        <v>0.69602470794152171</v>
      </c>
      <c r="E281" s="9">
        <f t="shared" si="66"/>
        <v>0.18480943630902225</v>
      </c>
      <c r="F281" s="9">
        <f t="shared" si="67"/>
        <v>0.11916585574945583</v>
      </c>
      <c r="G281" s="9">
        <f t="shared" si="68"/>
        <v>1.0918265134490648</v>
      </c>
      <c r="H281" s="9">
        <f t="shared" si="69"/>
        <v>1.4367306053796263</v>
      </c>
      <c r="I281" s="9">
        <f t="shared" si="70"/>
        <v>5.4109791143342223</v>
      </c>
      <c r="J281" s="9">
        <f t="shared" si="71"/>
        <v>8.3916654960501678</v>
      </c>
      <c r="K281" s="11">
        <f t="shared" si="72"/>
        <v>0.7142857142857143</v>
      </c>
      <c r="L281" s="11">
        <f t="shared" si="73"/>
        <v>0.1984126984126984</v>
      </c>
      <c r="M281" s="11">
        <f t="shared" si="74"/>
        <v>0.1287001287001287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-0.19954940363103624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0.20446831671321469</v>
      </c>
      <c r="Q281" s="11">
        <f>2*'OddsRatio_working_3-way'!K281*'OddsRatio_working_3-way'!L281*'OddsRatio_working_3-way'!M281</f>
        <v>3.6479628316363012E-2</v>
      </c>
      <c r="R281" s="11">
        <f t="shared" si="75"/>
        <v>0</v>
      </c>
      <c r="S281" s="11">
        <f t="shared" si="76"/>
        <v>-1.0246501016423655</v>
      </c>
      <c r="T281" s="11">
        <f t="shared" si="77"/>
        <v>-0.18281000921362453</v>
      </c>
      <c r="U281" s="11">
        <f>'OddsRatio_working_3-way'!S281-'OddsRatio_working_3-way'!R281^2/3</f>
        <v>-1.0246501016423655</v>
      </c>
      <c r="V281" s="11">
        <f>'OddsRatio_working_3-way'!S281*'OddsRatio_working_3-way'!R281/3-2*'OddsRatio_working_3-way'!R281^3/27-'OddsRatio_working_3-way'!T281</f>
        <v>0.18281000921362453</v>
      </c>
      <c r="W281" s="11">
        <f>'OddsRatio_working_3-way'!V281^2+4*'OddsRatio_working_3-way'!U281^3/27</f>
        <v>-0.12595652505575006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0.19960963436444865</v>
      </c>
      <c r="Y281" s="11">
        <f>IF('OddsRatio_working_3-way'!W281&gt;=0,IF('OddsRatio_working_3-way'!V281+SQRT('OddsRatio_working_3-way'!W281)&gt;0,0,PI()),ACOS('OddsRatio_working_3-way'!V281/(2*'OddsRatio_working_3-way'!X281)))</f>
        <v>1.0951436146749731</v>
      </c>
      <c r="Z281" s="11">
        <f>'OddsRatio_working_3-way'!X281^(1/3)*COS('OddsRatio_working_3-way'!Y281/3)</f>
        <v>0.54591325672453239</v>
      </c>
      <c r="AA281" s="11">
        <f>'OddsRatio_working_3-way'!X281^(1/3)*COS(('OddsRatio_working_3-way'!Y281+2*PI())/3)</f>
        <v>-0.45364022615105964</v>
      </c>
      <c r="AB281" s="11">
        <f>'OddsRatio_working_3-way'!X281^(1/3)*COS(('OddsRatio_working_3-way'!Y281+4*PI())/3)</f>
        <v>-9.2273030573472872E-2</v>
      </c>
      <c r="AC281" s="11">
        <f>'OddsRatio_working_3-way'!X281^(1/3)*SIN('OddsRatio_working_3-way'!Y281/3)</f>
        <v>0.20863544764301983</v>
      </c>
      <c r="AD281" s="11">
        <f>'OddsRatio_working_3-way'!X281^(1/3)*SIN(('OddsRatio_working_3-way'!Y281+2*PI())/3)</f>
        <v>0.36845702476463105</v>
      </c>
      <c r="AE281" s="11">
        <f>'OddsRatio_working_3-way'!X281^(1/3)*SIN(('OddsRatio_working_3-way'!Y281+4*PI())/3)</f>
        <v>-0.57709247240765105</v>
      </c>
      <c r="AF281" s="11">
        <f>-'OddsRatio_working_3-way'!U281/(3*'OddsRatio_working_3-way'!X281^(1/3))*COS(('OddsRatio_working_3-way'!Y281)/3)</f>
        <v>0.54591325672453239</v>
      </c>
      <c r="AG281" s="11">
        <f>-'OddsRatio_working_3-way'!U281/(3*'OddsRatio_working_3-way'!X281^(1/3))*COS(('OddsRatio_working_3-way'!Y281+2*PI())/3)</f>
        <v>-0.45364022615105964</v>
      </c>
      <c r="AH281" s="11">
        <f>-'OddsRatio_working_3-way'!U281/(3*'OddsRatio_working_3-way'!X281^(1/3))*COS(('OddsRatio_working_3-way'!Y281+4*PI())/3)</f>
        <v>-9.2273030573472872E-2</v>
      </c>
      <c r="AI281" s="11">
        <f>'OddsRatio_working_3-way'!U281/(3*'OddsRatio_working_3-way'!X281^(1/3))*SIN(('OddsRatio_working_3-way'!Y281)/3)</f>
        <v>-0.20863544764301983</v>
      </c>
      <c r="AJ281" s="11">
        <f>'OddsRatio_working_3-way'!U281/(3*'OddsRatio_working_3-way'!X281^(1/3))*SIN(('OddsRatio_working_3-way'!Y281+2*PI())/3)</f>
        <v>-0.36845702476463105</v>
      </c>
      <c r="AK281" s="11">
        <f>'OddsRatio_working_3-way'!U281/(3*'OddsRatio_working_3-way'!X281^(1/3))*SIN(('OddsRatio_working_3-way'!Y281+4*PI())/3)</f>
        <v>0.57709247240765105</v>
      </c>
      <c r="AL281" s="11">
        <f>'OddsRatio_working_3-way'!Z281+'OddsRatio_working_3-way'!AF281</f>
        <v>1.0918265134490648</v>
      </c>
      <c r="AM281" s="11">
        <f>'OddsRatio_working_3-way'!AA281+'OddsRatio_working_3-way'!AG281</f>
        <v>-0.90728045230211929</v>
      </c>
      <c r="AN281" s="11">
        <f>'OddsRatio_working_3-way'!AB281+'OddsRatio_working_3-way'!AH281</f>
        <v>-0.18454606114694574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1.0918265134490648</v>
      </c>
      <c r="AS281" s="11">
        <f>IF(('OddsRatio_working_3-way'!X281=0),IF(Q281&gt;0,-Q281^(1/3),(-Q281)^(1/3)),'OddsRatio_working_3-way'!AM281-'OddsRatio_working_3-way'!R281/3)</f>
        <v>-0.90728045230211929</v>
      </c>
      <c r="AT281" s="11">
        <f>IF(('OddsRatio_working_3-way'!X281=0),IF(Q281&gt;0,-Q281^(1/3),(-Q281)^(1/3)),'OddsRatio_working_3-way'!AN281-'OddsRatio_working_3-way'!R281/3)</f>
        <v>-0.18454606114694574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4.26</v>
      </c>
      <c r="B282" s="4">
        <f>IF('True_Odds_Calculator_3-way'!B283="","",'True_Odds_Calculator_3-way'!B283)</f>
        <v>3.9</v>
      </c>
      <c r="C282" s="4">
        <f>IF('True_Odds_Calculator_3-way'!C283="","",'True_Odds_Calculator_3-way'!C283)</f>
        <v>1.75</v>
      </c>
      <c r="D282" s="9">
        <f t="shared" si="65"/>
        <v>0.21673091719935866</v>
      </c>
      <c r="E282" s="9">
        <f t="shared" si="66"/>
        <v>0.23725228421057018</v>
      </c>
      <c r="F282" s="9">
        <f t="shared" si="67"/>
        <v>0.54601679859007113</v>
      </c>
      <c r="G282" s="9">
        <f t="shared" si="68"/>
        <v>1.1085939787498791</v>
      </c>
      <c r="H282" s="9">
        <f t="shared" si="69"/>
        <v>4.614016370724606</v>
      </c>
      <c r="I282" s="9">
        <f t="shared" si="70"/>
        <v>4.2149225383746485</v>
      </c>
      <c r="J282" s="9">
        <f t="shared" si="71"/>
        <v>1.8314454840624095</v>
      </c>
      <c r="K282" s="11">
        <f t="shared" si="72"/>
        <v>0.23474178403755869</v>
      </c>
      <c r="L282" s="11">
        <f t="shared" si="73"/>
        <v>0.25641025641025644</v>
      </c>
      <c r="M282" s="11">
        <f t="shared" si="74"/>
        <v>0.5714285714285714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-0.24387349739462416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0.23766530808784334</v>
      </c>
      <c r="Q282" s="11">
        <f>2*'OddsRatio_working_3-way'!K282*'OddsRatio_working_3-way'!L282*'OddsRatio_working_3-way'!M282</f>
        <v>6.8788801183167381E-2</v>
      </c>
      <c r="R282" s="11">
        <f t="shared" si="75"/>
        <v>0</v>
      </c>
      <c r="S282" s="11">
        <f t="shared" si="76"/>
        <v>-0.97454340314505339</v>
      </c>
      <c r="T282" s="11">
        <f t="shared" si="77"/>
        <v>-0.28206755517946547</v>
      </c>
      <c r="U282" s="11">
        <f>'OddsRatio_working_3-way'!S282-'OddsRatio_working_3-way'!R282^2/3</f>
        <v>-0.97454340314505339</v>
      </c>
      <c r="V282" s="11">
        <f>'OddsRatio_working_3-way'!S282*'OddsRatio_working_3-way'!R282/3-2*'OddsRatio_working_3-way'!R282^3/27-'OddsRatio_working_3-way'!T282</f>
        <v>0.28206755517946547</v>
      </c>
      <c r="W282" s="11">
        <f>'OddsRatio_working_3-way'!V282^2+4*'OddsRatio_working_3-way'!U282^3/27</f>
        <v>-5.7557572471393245E-2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0.18514837168897411</v>
      </c>
      <c r="Y282" s="11">
        <f>IF('OddsRatio_working_3-way'!W282&gt;=0,IF('OddsRatio_working_3-way'!V282+SQRT('OddsRatio_working_3-way'!W282)&gt;0,0,PI()),ACOS('OddsRatio_working_3-way'!V282/(2*'OddsRatio_working_3-way'!X282)))</f>
        <v>0.70481129373356133</v>
      </c>
      <c r="Z282" s="11">
        <f>'OddsRatio_working_3-way'!X282^(1/3)*COS('OddsRatio_working_3-way'!Y282/3)</f>
        <v>0.55429698937493965</v>
      </c>
      <c r="AA282" s="11">
        <f>'OddsRatio_working_3-way'!X282^(1/3)*COS(('OddsRatio_working_3-way'!Y282+2*PI())/3)</f>
        <v>-0.39204839226650129</v>
      </c>
      <c r="AB282" s="11">
        <f>'OddsRatio_working_3-way'!X282^(1/3)*COS(('OddsRatio_working_3-way'!Y282+4*PI())/3)</f>
        <v>-0.16224859710843856</v>
      </c>
      <c r="AC282" s="11">
        <f>'OddsRatio_working_3-way'!X282^(1/3)*SIN('OddsRatio_working_3-way'!Y282/3)</f>
        <v>0.13267497359422858</v>
      </c>
      <c r="AD282" s="11">
        <f>'OddsRatio_working_3-way'!X282^(1/3)*SIN(('OddsRatio_working_3-way'!Y282+2*PI())/3)</f>
        <v>0.41369778724281664</v>
      </c>
      <c r="AE282" s="11">
        <f>'OddsRatio_working_3-way'!X282^(1/3)*SIN(('OddsRatio_working_3-way'!Y282+4*PI())/3)</f>
        <v>-0.546372760837045</v>
      </c>
      <c r="AF282" s="11">
        <f>-'OddsRatio_working_3-way'!U282/(3*'OddsRatio_working_3-way'!X282^(1/3))*COS(('OddsRatio_working_3-way'!Y282)/3)</f>
        <v>0.55429698937493943</v>
      </c>
      <c r="AG282" s="11">
        <f>-'OddsRatio_working_3-way'!U282/(3*'OddsRatio_working_3-way'!X282^(1/3))*COS(('OddsRatio_working_3-way'!Y282+2*PI())/3)</f>
        <v>-0.39204839226650112</v>
      </c>
      <c r="AH282" s="11">
        <f>-'OddsRatio_working_3-way'!U282/(3*'OddsRatio_working_3-way'!X282^(1/3))*COS(('OddsRatio_working_3-way'!Y282+4*PI())/3)</f>
        <v>-0.1622485971084385</v>
      </c>
      <c r="AI282" s="11">
        <f>'OddsRatio_working_3-way'!U282/(3*'OddsRatio_working_3-way'!X282^(1/3))*SIN(('OddsRatio_working_3-way'!Y282)/3)</f>
        <v>-0.13267497359422853</v>
      </c>
      <c r="AJ282" s="11">
        <f>'OddsRatio_working_3-way'!U282/(3*'OddsRatio_working_3-way'!X282^(1/3))*SIN(('OddsRatio_working_3-way'!Y282+2*PI())/3)</f>
        <v>-0.41369778724281647</v>
      </c>
      <c r="AK282" s="11">
        <f>'OddsRatio_working_3-way'!U282/(3*'OddsRatio_working_3-way'!X282^(1/3))*SIN(('OddsRatio_working_3-way'!Y282+4*PI())/3)</f>
        <v>0.54637276083704478</v>
      </c>
      <c r="AL282" s="11">
        <f>'OddsRatio_working_3-way'!Z282+'OddsRatio_working_3-way'!AF282</f>
        <v>1.1085939787498791</v>
      </c>
      <c r="AM282" s="11">
        <f>'OddsRatio_working_3-way'!AA282+'OddsRatio_working_3-way'!AG282</f>
        <v>-0.78409678453300247</v>
      </c>
      <c r="AN282" s="11">
        <f>'OddsRatio_working_3-way'!AB282+'OddsRatio_working_3-way'!AH282</f>
        <v>-0.32449719421687706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1.1085939787498791</v>
      </c>
      <c r="AS282" s="11">
        <f>IF(('OddsRatio_working_3-way'!X282=0),IF(Q282&gt;0,-Q282^(1/3),(-Q282)^(1/3)),'OddsRatio_working_3-way'!AM282-'OddsRatio_working_3-way'!R282/3)</f>
        <v>-0.78409678453300247</v>
      </c>
      <c r="AT282" s="11">
        <f>IF(('OddsRatio_working_3-way'!X282=0),IF(Q282&gt;0,-Q282^(1/3),(-Q282)^(1/3)),'OddsRatio_working_3-way'!AN282-'OddsRatio_working_3-way'!R282/3)</f>
        <v>-0.32449719421687706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2.2799999999999998</v>
      </c>
      <c r="B283" s="4">
        <f>IF('True_Odds_Calculator_3-way'!B284="","",'True_Odds_Calculator_3-way'!B284)</f>
        <v>3.74</v>
      </c>
      <c r="C283" s="4">
        <f>IF('True_Odds_Calculator_3-way'!C284="","",'True_Odds_Calculator_3-way'!C284)</f>
        <v>2.99</v>
      </c>
      <c r="D283" s="9">
        <f t="shared" si="65"/>
        <v>0.42354420341465426</v>
      </c>
      <c r="E283" s="9">
        <f t="shared" si="66"/>
        <v>0.25552888095547205</v>
      </c>
      <c r="F283" s="9">
        <f t="shared" si="67"/>
        <v>0.3209269156298738</v>
      </c>
      <c r="G283" s="9">
        <f t="shared" si="68"/>
        <v>1.0633036350196443</v>
      </c>
      <c r="H283" s="9">
        <f t="shared" si="69"/>
        <v>2.3610286528251443</v>
      </c>
      <c r="I283" s="9">
        <f t="shared" si="70"/>
        <v>3.913451959953826</v>
      </c>
      <c r="J283" s="9">
        <f t="shared" si="71"/>
        <v>3.1159742336890925</v>
      </c>
      <c r="K283" s="11">
        <f t="shared" si="72"/>
        <v>0.43859649122807021</v>
      </c>
      <c r="L283" s="11">
        <f t="shared" si="73"/>
        <v>0.26737967914438499</v>
      </c>
      <c r="M283" s="11">
        <f t="shared" si="74"/>
        <v>0.33444816053511706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-0.27373855560690941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0.2357202182212278</v>
      </c>
      <c r="Q283" s="11">
        <f>2*'OddsRatio_working_3-way'!K283*'OddsRatio_working_3-way'!L283*'OddsRatio_working_3-way'!M283</f>
        <v>7.8442668293253831E-2</v>
      </c>
      <c r="R283" s="11">
        <f t="shared" si="75"/>
        <v>0</v>
      </c>
      <c r="S283" s="11">
        <f t="shared" si="76"/>
        <v>-0.86111442247735015</v>
      </c>
      <c r="T283" s="11">
        <f t="shared" si="77"/>
        <v>-0.28656053992590685</v>
      </c>
      <c r="U283" s="11">
        <f>'OddsRatio_working_3-way'!S283-'OddsRatio_working_3-way'!R283^2/3</f>
        <v>-0.86111442247735015</v>
      </c>
      <c r="V283" s="11">
        <f>'OddsRatio_working_3-way'!S283*'OddsRatio_working_3-way'!R283/3-2*'OddsRatio_working_3-way'!R283^3/27-'OddsRatio_working_3-way'!T283</f>
        <v>0.28656053992590685</v>
      </c>
      <c r="W283" s="11">
        <f>'OddsRatio_working_3-way'!V283^2+4*'OddsRatio_working_3-way'!U283^3/27</f>
        <v>-1.2480373427806696E-2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0.15378338375002837</v>
      </c>
      <c r="Y283" s="11">
        <f>IF('OddsRatio_working_3-way'!W283&gt;=0,IF('OddsRatio_working_3-way'!V283+SQRT('OddsRatio_working_3-way'!W283)&gt;0,0,PI()),ACOS('OddsRatio_working_3-way'!V283/(2*'OddsRatio_working_3-way'!X283)))</f>
        <v>0.37172576480336628</v>
      </c>
      <c r="Z283" s="11">
        <f>'OddsRatio_working_3-way'!X283^(1/3)*COS('OddsRatio_working_3-way'!Y283/3)</f>
        <v>0.53165181750982227</v>
      </c>
      <c r="AA283" s="11">
        <f>'OddsRatio_working_3-way'!X283^(1/3)*COS(('OddsRatio_working_3-way'!Y283+2*PI())/3)</f>
        <v>-0.323170170222076</v>
      </c>
      <c r="AB283" s="11">
        <f>'OddsRatio_working_3-way'!X283^(1/3)*COS(('OddsRatio_working_3-way'!Y283+4*PI())/3)</f>
        <v>-0.20848164728774615</v>
      </c>
      <c r="AC283" s="11">
        <f>'OddsRatio_working_3-way'!X283^(1/3)*SIN('OddsRatio_working_3-way'!Y283/3)</f>
        <v>6.621544958909592E-2</v>
      </c>
      <c r="AD283" s="11">
        <f>'OddsRatio_working_3-way'!X283^(1/3)*SIN(('OddsRatio_working_3-way'!Y283+2*PI())/3)</f>
        <v>0.42731625513712657</v>
      </c>
      <c r="AE283" s="11">
        <f>'OddsRatio_working_3-way'!X283^(1/3)*SIN(('OddsRatio_working_3-way'!Y283+4*PI())/3)</f>
        <v>-0.49353170472622243</v>
      </c>
      <c r="AF283" s="11">
        <f>-'OddsRatio_working_3-way'!U283/(3*'OddsRatio_working_3-way'!X283^(1/3))*COS(('OddsRatio_working_3-way'!Y283)/3)</f>
        <v>0.53165181750982216</v>
      </c>
      <c r="AG283" s="11">
        <f>-'OddsRatio_working_3-way'!U283/(3*'OddsRatio_working_3-way'!X283^(1/3))*COS(('OddsRatio_working_3-way'!Y283+2*PI())/3)</f>
        <v>-0.32317017022207595</v>
      </c>
      <c r="AH283" s="11">
        <f>-'OddsRatio_working_3-way'!U283/(3*'OddsRatio_working_3-way'!X283^(1/3))*COS(('OddsRatio_working_3-way'!Y283+4*PI())/3)</f>
        <v>-0.20848164728774612</v>
      </c>
      <c r="AI283" s="11">
        <f>'OddsRatio_working_3-way'!U283/(3*'OddsRatio_working_3-way'!X283^(1/3))*SIN(('OddsRatio_working_3-way'!Y283)/3)</f>
        <v>-6.6215449589095907E-2</v>
      </c>
      <c r="AJ283" s="11">
        <f>'OddsRatio_working_3-way'!U283/(3*'OddsRatio_working_3-way'!X283^(1/3))*SIN(('OddsRatio_working_3-way'!Y283+2*PI())/3)</f>
        <v>-0.42731625513712646</v>
      </c>
      <c r="AK283" s="11">
        <f>'OddsRatio_working_3-way'!U283/(3*'OddsRatio_working_3-way'!X283^(1/3))*SIN(('OddsRatio_working_3-way'!Y283+4*PI())/3)</f>
        <v>0.49353170472622232</v>
      </c>
      <c r="AL283" s="11">
        <f>'OddsRatio_working_3-way'!Z283+'OddsRatio_working_3-way'!AF283</f>
        <v>1.0633036350196443</v>
      </c>
      <c r="AM283" s="11">
        <f>'OddsRatio_working_3-way'!AA283+'OddsRatio_working_3-way'!AG283</f>
        <v>-0.6463403404441519</v>
      </c>
      <c r="AN283" s="11">
        <f>'OddsRatio_working_3-way'!AB283+'OddsRatio_working_3-way'!AH283</f>
        <v>-0.4169632945754923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1.0633036350196443</v>
      </c>
      <c r="AS283" s="11">
        <f>IF(('OddsRatio_working_3-way'!X283=0),IF(Q283&gt;0,-Q283^(1/3),(-Q283)^(1/3)),'OddsRatio_working_3-way'!AM283-'OddsRatio_working_3-way'!R283/3)</f>
        <v>-0.6463403404441519</v>
      </c>
      <c r="AT283" s="11">
        <f>IF(('OddsRatio_working_3-way'!X283=0),IF(Q283&gt;0,-Q283^(1/3),(-Q283)^(1/3)),'OddsRatio_working_3-way'!AN283-'OddsRatio_working_3-way'!R283/3)</f>
        <v>-0.4169632945754923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8.3000000000000007</v>
      </c>
      <c r="B284" s="4">
        <f>IF('True_Odds_Calculator_3-way'!B285="","",'True_Odds_Calculator_3-way'!B285)</f>
        <v>4.43</v>
      </c>
      <c r="C284" s="4">
        <f>IF('True_Odds_Calculator_3-way'!C285="","",'True_Odds_Calculator_3-way'!C285)</f>
        <v>1.44</v>
      </c>
      <c r="D284" s="9">
        <f t="shared" si="65"/>
        <v>0.11194530359909262</v>
      </c>
      <c r="E284" s="9">
        <f t="shared" si="66"/>
        <v>0.21153311363974411</v>
      </c>
      <c r="F284" s="9">
        <f t="shared" si="67"/>
        <v>0.67652158276116303</v>
      </c>
      <c r="G284" s="9">
        <f t="shared" si="68"/>
        <v>1.0867032770732774</v>
      </c>
      <c r="H284" s="9">
        <f t="shared" si="69"/>
        <v>8.9329339226349251</v>
      </c>
      <c r="I284" s="9">
        <f t="shared" si="70"/>
        <v>4.7273922403613406</v>
      </c>
      <c r="J284" s="9">
        <f t="shared" si="71"/>
        <v>1.4781494419122423</v>
      </c>
      <c r="K284" s="11">
        <f t="shared" si="72"/>
        <v>0.12048192771084336</v>
      </c>
      <c r="L284" s="11">
        <f t="shared" si="73"/>
        <v>0.22573363431151244</v>
      </c>
      <c r="M284" s="11">
        <f t="shared" si="74"/>
        <v>0.69444444444444442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-0.20807760764653782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0.21096424826469157</v>
      </c>
      <c r="Q284" s="11">
        <f>2*'OddsRatio_working_3-way'!K284*'OddsRatio_working_3-way'!L284*'OddsRatio_working_3-way'!M284</f>
        <v>3.7773365848646656E-2</v>
      </c>
      <c r="R284" s="11">
        <f t="shared" si="75"/>
        <v>0</v>
      </c>
      <c r="S284" s="11">
        <f t="shared" si="76"/>
        <v>-1.0138729037247356</v>
      </c>
      <c r="T284" s="11">
        <f t="shared" si="77"/>
        <v>-0.18153498723809056</v>
      </c>
      <c r="U284" s="11">
        <f>'OddsRatio_working_3-way'!S284-'OddsRatio_working_3-way'!R284^2/3</f>
        <v>-1.0138729037247356</v>
      </c>
      <c r="V284" s="11">
        <f>'OddsRatio_working_3-way'!S284*'OddsRatio_working_3-way'!R284/3-2*'OddsRatio_working_3-way'!R284^3/27-'OddsRatio_working_3-way'!T284</f>
        <v>0.18153498723809056</v>
      </c>
      <c r="W284" s="11">
        <f>'OddsRatio_working_3-way'!V284^2+4*'OddsRatio_working_3-way'!U284^3/27</f>
        <v>-0.12144486374050434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0.19646870955195259</v>
      </c>
      <c r="Y284" s="11">
        <f>IF('OddsRatio_working_3-way'!W284&gt;=0,IF('OddsRatio_working_3-way'!V284+SQRT('OddsRatio_working_3-way'!W284)&gt;0,0,PI()),ACOS('OddsRatio_working_3-way'!V284/(2*'OddsRatio_working_3-way'!X284)))</f>
        <v>1.0905533798137386</v>
      </c>
      <c r="Z284" s="11">
        <f>'OddsRatio_working_3-way'!X284^(1/3)*COS('OddsRatio_working_3-way'!Y284/3)</f>
        <v>0.54335163853663881</v>
      </c>
      <c r="AA284" s="11">
        <f>'OddsRatio_working_3-way'!X284^(1/3)*COS(('OddsRatio_working_3-way'!Y284+2*PI())/3)</f>
        <v>-0.45068691838188363</v>
      </c>
      <c r="AB284" s="11">
        <f>'OddsRatio_working_3-way'!X284^(1/3)*COS(('OddsRatio_working_3-way'!Y284+4*PI())/3)</f>
        <v>-9.2664720154755575E-2</v>
      </c>
      <c r="AC284" s="11">
        <f>'OddsRatio_working_3-way'!X284^(1/3)*SIN('OddsRatio_working_3-way'!Y284/3)</f>
        <v>0.20670421252229421</v>
      </c>
      <c r="AD284" s="11">
        <f>'OddsRatio_working_3-way'!X284^(1/3)*SIN(('OddsRatio_working_3-way'!Y284+2*PI())/3)</f>
        <v>0.36720421589948188</v>
      </c>
      <c r="AE284" s="11">
        <f>'OddsRatio_working_3-way'!X284^(1/3)*SIN(('OddsRatio_working_3-way'!Y284+4*PI())/3)</f>
        <v>-0.57390842842177603</v>
      </c>
      <c r="AF284" s="11">
        <f>-'OddsRatio_working_3-way'!U284/(3*'OddsRatio_working_3-way'!X284^(1/3))*COS(('OddsRatio_working_3-way'!Y284)/3)</f>
        <v>0.54335163853663859</v>
      </c>
      <c r="AG284" s="11">
        <f>-'OddsRatio_working_3-way'!U284/(3*'OddsRatio_working_3-way'!X284^(1/3))*COS(('OddsRatio_working_3-way'!Y284+2*PI())/3)</f>
        <v>-0.45068691838188346</v>
      </c>
      <c r="AH284" s="11">
        <f>-'OddsRatio_working_3-way'!U284/(3*'OddsRatio_working_3-way'!X284^(1/3))*COS(('OddsRatio_working_3-way'!Y284+4*PI())/3)</f>
        <v>-9.2664720154755534E-2</v>
      </c>
      <c r="AI284" s="11">
        <f>'OddsRatio_working_3-way'!U284/(3*'OddsRatio_working_3-way'!X284^(1/3))*SIN(('OddsRatio_working_3-way'!Y284)/3)</f>
        <v>-0.20670421252229415</v>
      </c>
      <c r="AJ284" s="11">
        <f>'OddsRatio_working_3-way'!U284/(3*'OddsRatio_working_3-way'!X284^(1/3))*SIN(('OddsRatio_working_3-way'!Y284+2*PI())/3)</f>
        <v>-0.36720421589948177</v>
      </c>
      <c r="AK284" s="11">
        <f>'OddsRatio_working_3-way'!U284/(3*'OddsRatio_working_3-way'!X284^(1/3))*SIN(('OddsRatio_working_3-way'!Y284+4*PI())/3)</f>
        <v>0.57390842842177581</v>
      </c>
      <c r="AL284" s="11">
        <f>'OddsRatio_working_3-way'!Z284+'OddsRatio_working_3-way'!AF284</f>
        <v>1.0867032770732774</v>
      </c>
      <c r="AM284" s="11">
        <f>'OddsRatio_working_3-way'!AA284+'OddsRatio_working_3-way'!AG284</f>
        <v>-0.90137383676376714</v>
      </c>
      <c r="AN284" s="11">
        <f>'OddsRatio_working_3-way'!AB284+'OddsRatio_working_3-way'!AH284</f>
        <v>-0.1853294403095111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1.0867032770732774</v>
      </c>
      <c r="AS284" s="11">
        <f>IF(('OddsRatio_working_3-way'!X284=0),IF(Q284&gt;0,-Q284^(1/3),(-Q284)^(1/3)),'OddsRatio_working_3-way'!AM284-'OddsRatio_working_3-way'!R284/3)</f>
        <v>-0.90137383676376714</v>
      </c>
      <c r="AT284" s="11">
        <f>IF(('OddsRatio_working_3-way'!X284=0),IF(Q284&gt;0,-Q284^(1/3),(-Q284)^(1/3)),'OddsRatio_working_3-way'!AN284-'OddsRatio_working_3-way'!R284/3)</f>
        <v>-0.1853294403095111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1.45</v>
      </c>
      <c r="B285" s="4">
        <f>IF('True_Odds_Calculator_3-way'!B286="","",'True_Odds_Calculator_3-way'!B286)</f>
        <v>4.76</v>
      </c>
      <c r="C285" s="4">
        <f>IF('True_Odds_Calculator_3-way'!C286="","",'True_Odds_Calculator_3-way'!C286)</f>
        <v>7.08</v>
      </c>
      <c r="D285" s="9">
        <f t="shared" si="65"/>
        <v>0.67173757348476271</v>
      </c>
      <c r="E285" s="9">
        <f t="shared" si="66"/>
        <v>0.19672784955776695</v>
      </c>
      <c r="F285" s="9">
        <f t="shared" si="67"/>
        <v>0.13153457695747006</v>
      </c>
      <c r="G285" s="9">
        <f t="shared" si="68"/>
        <v>1.0859479768840061</v>
      </c>
      <c r="H285" s="9">
        <f t="shared" si="69"/>
        <v>1.4886765895978029</v>
      </c>
      <c r="I285" s="9">
        <f t="shared" si="70"/>
        <v>5.0831643930838633</v>
      </c>
      <c r="J285" s="9">
        <f t="shared" si="71"/>
        <v>7.6025636994547572</v>
      </c>
      <c r="K285" s="11">
        <f t="shared" si="72"/>
        <v>0.68965517241379315</v>
      </c>
      <c r="L285" s="11">
        <f t="shared" si="73"/>
        <v>0.21008403361344538</v>
      </c>
      <c r="M285" s="11">
        <f t="shared" si="74"/>
        <v>0.14124293785310735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-0.21052114592184024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0.21057517103860834</v>
      </c>
      <c r="Q285" s="11">
        <f>2*'OddsRatio_working_3-way'!K285*'OddsRatio_working_3-way'!L285*'OddsRatio_working_3-way'!M285</f>
        <v>4.0928118763577909E-2</v>
      </c>
      <c r="R285" s="11">
        <f t="shared" si="75"/>
        <v>0</v>
      </c>
      <c r="S285" s="11">
        <f t="shared" si="76"/>
        <v>-1.0002566256065706</v>
      </c>
      <c r="T285" s="11">
        <f t="shared" si="77"/>
        <v>-0.19441333831031496</v>
      </c>
      <c r="U285" s="11">
        <f>'OddsRatio_working_3-way'!S285-'OddsRatio_working_3-way'!R285^2/3</f>
        <v>-1.0002566256065706</v>
      </c>
      <c r="V285" s="11">
        <f>'OddsRatio_working_3-way'!S285*'OddsRatio_working_3-way'!R285/3-2*'OddsRatio_working_3-way'!R285^3/27-'OddsRatio_working_3-way'!T285</f>
        <v>0.19441333831031496</v>
      </c>
      <c r="W285" s="11">
        <f>'OddsRatio_working_3-way'!V285^2+4*'OddsRatio_working_3-way'!U285^3/27</f>
        <v>-0.11046568713247873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0.19252417591398729</v>
      </c>
      <c r="Y285" s="11">
        <f>IF('OddsRatio_working_3-way'!W285&gt;=0,IF('OddsRatio_working_3-way'!V285+SQRT('OddsRatio_working_3-way'!W285)&gt;0,0,PI()),ACOS('OddsRatio_working_3-way'!V285/(2*'OddsRatio_working_3-way'!X285)))</f>
        <v>1.0415229187523725</v>
      </c>
      <c r="Z285" s="11">
        <f>'OddsRatio_working_3-way'!X285^(1/3)*COS('OddsRatio_working_3-way'!Y285/3)</f>
        <v>0.54297398844200306</v>
      </c>
      <c r="AA285" s="11">
        <f>'OddsRatio_working_3-way'!X285^(1/3)*COS(('OddsRatio_working_3-way'!Y285+2*PI())/3)</f>
        <v>-0.44162985274929917</v>
      </c>
      <c r="AB285" s="11">
        <f>'OddsRatio_working_3-way'!X285^(1/3)*COS(('OddsRatio_working_3-way'!Y285+4*PI())/3)</f>
        <v>-0.10134413569270412</v>
      </c>
      <c r="AC285" s="11">
        <f>'OddsRatio_working_3-way'!X285^(1/3)*SIN('OddsRatio_working_3-way'!Y285/3)</f>
        <v>0.19646405034401021</v>
      </c>
      <c r="AD285" s="11">
        <f>'OddsRatio_working_3-way'!X285^(1/3)*SIN(('OddsRatio_working_3-way'!Y285+2*PI())/3)</f>
        <v>0.37199724241292786</v>
      </c>
      <c r="AE285" s="11">
        <f>'OddsRatio_working_3-way'!X285^(1/3)*SIN(('OddsRatio_working_3-way'!Y285+4*PI())/3)</f>
        <v>-0.56846129275693791</v>
      </c>
      <c r="AF285" s="11">
        <f>-'OddsRatio_working_3-way'!U285/(3*'OddsRatio_working_3-way'!X285^(1/3))*COS(('OddsRatio_working_3-way'!Y285)/3)</f>
        <v>0.54297398844200306</v>
      </c>
      <c r="AG285" s="11">
        <f>-'OddsRatio_working_3-way'!U285/(3*'OddsRatio_working_3-way'!X285^(1/3))*COS(('OddsRatio_working_3-way'!Y285+2*PI())/3)</f>
        <v>-0.44162985274929906</v>
      </c>
      <c r="AH285" s="11">
        <f>-'OddsRatio_working_3-way'!U285/(3*'OddsRatio_working_3-way'!X285^(1/3))*COS(('OddsRatio_working_3-way'!Y285+4*PI())/3)</f>
        <v>-0.10134413569270409</v>
      </c>
      <c r="AI285" s="11">
        <f>'OddsRatio_working_3-way'!U285/(3*'OddsRatio_working_3-way'!X285^(1/3))*SIN(('OddsRatio_working_3-way'!Y285)/3)</f>
        <v>-0.19646405034401015</v>
      </c>
      <c r="AJ285" s="11">
        <f>'OddsRatio_working_3-way'!U285/(3*'OddsRatio_working_3-way'!X285^(1/3))*SIN(('OddsRatio_working_3-way'!Y285+2*PI())/3)</f>
        <v>-0.37199724241292775</v>
      </c>
      <c r="AK285" s="11">
        <f>'OddsRatio_working_3-way'!U285/(3*'OddsRatio_working_3-way'!X285^(1/3))*SIN(('OddsRatio_working_3-way'!Y285+4*PI())/3)</f>
        <v>0.5684612927569378</v>
      </c>
      <c r="AL285" s="11">
        <f>'OddsRatio_working_3-way'!Z285+'OddsRatio_working_3-way'!AF285</f>
        <v>1.0859479768840061</v>
      </c>
      <c r="AM285" s="11">
        <f>'OddsRatio_working_3-way'!AA285+'OddsRatio_working_3-way'!AG285</f>
        <v>-0.88325970549859822</v>
      </c>
      <c r="AN285" s="11">
        <f>'OddsRatio_working_3-way'!AB285+'OddsRatio_working_3-way'!AH285</f>
        <v>-0.20268827138540821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1.0859479768840061</v>
      </c>
      <c r="AS285" s="11">
        <f>IF(('OddsRatio_working_3-way'!X285=0),IF(Q285&gt;0,-Q285^(1/3),(-Q285)^(1/3)),'OddsRatio_working_3-way'!AM285-'OddsRatio_working_3-way'!R285/3)</f>
        <v>-0.88325970549859822</v>
      </c>
      <c r="AT285" s="11">
        <f>IF(('OddsRatio_working_3-way'!X285=0),IF(Q285&gt;0,-Q285^(1/3),(-Q285)^(1/3)),'OddsRatio_working_3-way'!AN285-'OddsRatio_working_3-way'!R285/3)</f>
        <v>-0.20268827138540821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5.8</v>
      </c>
      <c r="B286" s="4">
        <f>IF('True_Odds_Calculator_3-way'!B287="","",'True_Odds_Calculator_3-way'!B287)</f>
        <v>4.26</v>
      </c>
      <c r="C286" s="4">
        <f>IF('True_Odds_Calculator_3-way'!C287="","",'True_Odds_Calculator_3-way'!C287)</f>
        <v>1.57</v>
      </c>
      <c r="D286" s="9">
        <f t="shared" si="65"/>
        <v>0.16124109663104755</v>
      </c>
      <c r="E286" s="9">
        <f t="shared" si="66"/>
        <v>0.22060678204275033</v>
      </c>
      <c r="F286" s="9">
        <f t="shared" si="67"/>
        <v>0.61815212132620212</v>
      </c>
      <c r="G286" s="9">
        <f t="shared" si="68"/>
        <v>1.083727671498719</v>
      </c>
      <c r="H286" s="9">
        <f t="shared" si="69"/>
        <v>6.2018928231938508</v>
      </c>
      <c r="I286" s="9">
        <f t="shared" si="70"/>
        <v>4.5329522090858241</v>
      </c>
      <c r="J286" s="9">
        <f t="shared" si="71"/>
        <v>1.6177247727542696</v>
      </c>
      <c r="K286" s="11">
        <f t="shared" si="72"/>
        <v>0.17241379310344829</v>
      </c>
      <c r="L286" s="11">
        <f t="shared" si="73"/>
        <v>0.23474178403755869</v>
      </c>
      <c r="M286" s="11">
        <f t="shared" si="74"/>
        <v>0.63694267515923564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-0.22993042816530196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0.22247107360467072</v>
      </c>
      <c r="Q286" s="11">
        <f>2*'OddsRatio_working_3-way'!K286*'OddsRatio_working_3-way'!L286*'OddsRatio_working_3-way'!M286</f>
        <v>5.1557606860873864E-2</v>
      </c>
      <c r="R286" s="11">
        <f t="shared" si="75"/>
        <v>0</v>
      </c>
      <c r="S286" s="11">
        <f t="shared" si="76"/>
        <v>-0.9675582104545617</v>
      </c>
      <c r="T286" s="11">
        <f t="shared" si="77"/>
        <v>-0.22423133498367595</v>
      </c>
      <c r="U286" s="11">
        <f>'OddsRatio_working_3-way'!S286-'OddsRatio_working_3-way'!R286^2/3</f>
        <v>-0.9675582104545617</v>
      </c>
      <c r="V286" s="11">
        <f>'OddsRatio_working_3-way'!S286*'OddsRatio_working_3-way'!R286/3-2*'OddsRatio_working_3-way'!R286^3/27-'OddsRatio_working_3-way'!T286</f>
        <v>0.22423133498367595</v>
      </c>
      <c r="W286" s="11">
        <f>'OddsRatio_working_3-way'!V286^2+4*'OddsRatio_working_3-way'!U286^3/27</f>
        <v>-8.3912589372863278E-2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0.18316132299248167</v>
      </c>
      <c r="Y286" s="11">
        <f>IF('OddsRatio_working_3-way'!W286&gt;=0,IF('OddsRatio_working_3-way'!V286+SQRT('OddsRatio_working_3-way'!W286)&gt;0,0,PI()),ACOS('OddsRatio_working_3-way'!V286/(2*'OddsRatio_working_3-way'!X286)))</f>
        <v>0.91206475125979669</v>
      </c>
      <c r="Z286" s="11">
        <f>'OddsRatio_working_3-way'!X286^(1/3)*COS('OddsRatio_working_3-way'!Y286/3)</f>
        <v>0.54186383574935948</v>
      </c>
      <c r="AA286" s="11">
        <f>'OddsRatio_working_3-way'!X286^(1/3)*COS(('OddsRatio_working_3-way'!Y286+2*PI())/3)</f>
        <v>-0.41816384458856837</v>
      </c>
      <c r="AB286" s="11">
        <f>'OddsRatio_working_3-way'!X286^(1/3)*COS(('OddsRatio_working_3-way'!Y286+4*PI())/3)</f>
        <v>-0.12369999116079117</v>
      </c>
      <c r="AC286" s="11">
        <f>'OddsRatio_working_3-way'!X286^(1/3)*SIN('OddsRatio_working_3-way'!Y286/3)</f>
        <v>0.17000878504314171</v>
      </c>
      <c r="AD286" s="11">
        <f>'OddsRatio_working_3-way'!X286^(1/3)*SIN(('OddsRatio_working_3-way'!Y286+2*PI())/3)</f>
        <v>0.38426345462945288</v>
      </c>
      <c r="AE286" s="11">
        <f>'OddsRatio_working_3-way'!X286^(1/3)*SIN(('OddsRatio_working_3-way'!Y286+4*PI())/3)</f>
        <v>-0.55427223967259465</v>
      </c>
      <c r="AF286" s="11">
        <f>-'OddsRatio_working_3-way'!U286/(3*'OddsRatio_working_3-way'!X286^(1/3))*COS(('OddsRatio_working_3-way'!Y286)/3)</f>
        <v>0.54186383574935937</v>
      </c>
      <c r="AG286" s="11">
        <f>-'OddsRatio_working_3-way'!U286/(3*'OddsRatio_working_3-way'!X286^(1/3))*COS(('OddsRatio_working_3-way'!Y286+2*PI())/3)</f>
        <v>-0.41816384458856831</v>
      </c>
      <c r="AH286" s="11">
        <f>-'OddsRatio_working_3-way'!U286/(3*'OddsRatio_working_3-way'!X286^(1/3))*COS(('OddsRatio_working_3-way'!Y286+4*PI())/3)</f>
        <v>-0.12369999116079114</v>
      </c>
      <c r="AI286" s="11">
        <f>'OddsRatio_working_3-way'!U286/(3*'OddsRatio_working_3-way'!X286^(1/3))*SIN(('OddsRatio_working_3-way'!Y286)/3)</f>
        <v>-0.17000878504314168</v>
      </c>
      <c r="AJ286" s="11">
        <f>'OddsRatio_working_3-way'!U286/(3*'OddsRatio_working_3-way'!X286^(1/3))*SIN(('OddsRatio_working_3-way'!Y286+2*PI())/3)</f>
        <v>-0.38426345462945283</v>
      </c>
      <c r="AK286" s="11">
        <f>'OddsRatio_working_3-way'!U286/(3*'OddsRatio_working_3-way'!X286^(1/3))*SIN(('OddsRatio_working_3-way'!Y286+4*PI())/3)</f>
        <v>0.55427223967259454</v>
      </c>
      <c r="AL286" s="11">
        <f>'OddsRatio_working_3-way'!Z286+'OddsRatio_working_3-way'!AF286</f>
        <v>1.083727671498719</v>
      </c>
      <c r="AM286" s="11">
        <f>'OddsRatio_working_3-way'!AA286+'OddsRatio_working_3-way'!AG286</f>
        <v>-0.83632768917713673</v>
      </c>
      <c r="AN286" s="11">
        <f>'OddsRatio_working_3-way'!AB286+'OddsRatio_working_3-way'!AH286</f>
        <v>-0.24739998232158231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1.083727671498719</v>
      </c>
      <c r="AS286" s="11">
        <f>IF(('OddsRatio_working_3-way'!X286=0),IF(Q286&gt;0,-Q286^(1/3),(-Q286)^(1/3)),'OddsRatio_working_3-way'!AM286-'OddsRatio_working_3-way'!R286/3)</f>
        <v>-0.83632768917713673</v>
      </c>
      <c r="AT286" s="11">
        <f>IF(('OddsRatio_working_3-way'!X286=0),IF(Q286&gt;0,-Q286^(1/3),(-Q286)^(1/3)),'OddsRatio_working_3-way'!AN286-'OddsRatio_working_3-way'!R286/3)</f>
        <v>-0.24739998232158231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2.77</v>
      </c>
      <c r="B287" s="4">
        <f>IF('True_Odds_Calculator_3-way'!B288="","",'True_Odds_Calculator_3-way'!B288)</f>
        <v>3.2</v>
      </c>
      <c r="C287" s="4">
        <f>IF('True_Odds_Calculator_3-way'!C288="","",'True_Odds_Calculator_3-way'!C288)</f>
        <v>2.73</v>
      </c>
      <c r="D287" s="9">
        <f t="shared" si="65"/>
        <v>0.34744773321825451</v>
      </c>
      <c r="E287" s="9">
        <f t="shared" si="66"/>
        <v>0.29990405010200161</v>
      </c>
      <c r="F287" s="9">
        <f t="shared" si="67"/>
        <v>0.35264821667974389</v>
      </c>
      <c r="G287" s="9">
        <f t="shared" si="68"/>
        <v>1.0610908110896951</v>
      </c>
      <c r="H287" s="9">
        <f t="shared" si="69"/>
        <v>2.8781307356287602</v>
      </c>
      <c r="I287" s="9">
        <f t="shared" si="70"/>
        <v>3.3343997843973292</v>
      </c>
      <c r="J287" s="9">
        <f t="shared" si="71"/>
        <v>2.8356871031851725</v>
      </c>
      <c r="K287" s="11">
        <f t="shared" si="72"/>
        <v>0.36101083032490977</v>
      </c>
      <c r="L287" s="11">
        <f t="shared" si="73"/>
        <v>0.3125</v>
      </c>
      <c r="M287" s="11">
        <f t="shared" si="74"/>
        <v>0.36630036630036628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-0.27838745189828218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0.23554964890704963</v>
      </c>
      <c r="Q287" s="11">
        <f>2*'OddsRatio_working_3-way'!K287*'OddsRatio_working_3-way'!L287*'OddsRatio_working_3-way'!M287</f>
        <v>8.2648999616508637E-2</v>
      </c>
      <c r="R287" s="11">
        <f t="shared" si="75"/>
        <v>0</v>
      </c>
      <c r="S287" s="11">
        <f t="shared" si="76"/>
        <v>-0.84612164557300262</v>
      </c>
      <c r="T287" s="11">
        <f t="shared" si="77"/>
        <v>-0.29688478792035178</v>
      </c>
      <c r="U287" s="11">
        <f>'OddsRatio_working_3-way'!S287-'OddsRatio_working_3-way'!R287^2/3</f>
        <v>-0.84612164557300262</v>
      </c>
      <c r="V287" s="11">
        <f>'OddsRatio_working_3-way'!S287*'OddsRatio_working_3-way'!R287/3-2*'OddsRatio_working_3-way'!R287^3/27-'OddsRatio_working_3-way'!T287</f>
        <v>0.29688478792035178</v>
      </c>
      <c r="W287" s="11">
        <f>'OddsRatio_working_3-way'!V287^2+4*'OddsRatio_working_3-way'!U287^3/27</f>
        <v>-1.6011952358589571E-3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0.14978465586832584</v>
      </c>
      <c r="Y287" s="11">
        <f>IF('OddsRatio_working_3-way'!W287&gt;=0,IF('OddsRatio_working_3-way'!V287+SQRT('OddsRatio_working_3-way'!W287)&gt;0,0,PI()),ACOS('OddsRatio_working_3-way'!V287/(2*'OddsRatio_working_3-way'!X287)))</f>
        <v>0.13397532561979841</v>
      </c>
      <c r="Z287" s="11">
        <f>'OddsRatio_working_3-way'!X287^(1/3)*COS('OddsRatio_working_3-way'!Y287/3)</f>
        <v>0.53054540554484753</v>
      </c>
      <c r="AA287" s="11">
        <f>'OddsRatio_working_3-way'!X287^(1/3)*COS(('OddsRatio_working_3-way'!Y287+2*PI())/3)</f>
        <v>-0.2858053812311776</v>
      </c>
      <c r="AB287" s="11">
        <f>'OddsRatio_working_3-way'!X287^(1/3)*COS(('OddsRatio_working_3-way'!Y287+4*PI())/3)</f>
        <v>-0.24474002431366965</v>
      </c>
      <c r="AC287" s="11">
        <f>'OddsRatio_working_3-way'!X287^(1/3)*SIN('OddsRatio_working_3-way'!Y287/3)</f>
        <v>2.3709094870691248E-2</v>
      </c>
      <c r="AD287" s="11">
        <f>'OddsRatio_working_3-way'!X287^(1/3)*SIN(('OddsRatio_working_3-way'!Y287+2*PI())/3)</f>
        <v>0.44761125162760979</v>
      </c>
      <c r="AE287" s="11">
        <f>'OddsRatio_working_3-way'!X287^(1/3)*SIN(('OddsRatio_working_3-way'!Y287+4*PI())/3)</f>
        <v>-0.47132034649830107</v>
      </c>
      <c r="AF287" s="11">
        <f>-'OddsRatio_working_3-way'!U287/(3*'OddsRatio_working_3-way'!X287^(1/3))*COS(('OddsRatio_working_3-way'!Y287)/3)</f>
        <v>0.53054540554484764</v>
      </c>
      <c r="AG287" s="11">
        <f>-'OddsRatio_working_3-way'!U287/(3*'OddsRatio_working_3-way'!X287^(1/3))*COS(('OddsRatio_working_3-way'!Y287+2*PI())/3)</f>
        <v>-0.28580538123117766</v>
      </c>
      <c r="AH287" s="11">
        <f>-'OddsRatio_working_3-way'!U287/(3*'OddsRatio_working_3-way'!X287^(1/3))*COS(('OddsRatio_working_3-way'!Y287+4*PI())/3)</f>
        <v>-0.2447400243136697</v>
      </c>
      <c r="AI287" s="11">
        <f>'OddsRatio_working_3-way'!U287/(3*'OddsRatio_working_3-way'!X287^(1/3))*SIN(('OddsRatio_working_3-way'!Y287)/3)</f>
        <v>-2.3709094870691255E-2</v>
      </c>
      <c r="AJ287" s="11">
        <f>'OddsRatio_working_3-way'!U287/(3*'OddsRatio_working_3-way'!X287^(1/3))*SIN(('OddsRatio_working_3-way'!Y287+2*PI())/3)</f>
        <v>-0.4476112516276099</v>
      </c>
      <c r="AK287" s="11">
        <f>'OddsRatio_working_3-way'!U287/(3*'OddsRatio_working_3-way'!X287^(1/3))*SIN(('OddsRatio_working_3-way'!Y287+4*PI())/3)</f>
        <v>0.47132034649830118</v>
      </c>
      <c r="AL287" s="11">
        <f>'OddsRatio_working_3-way'!Z287+'OddsRatio_working_3-way'!AF287</f>
        <v>1.0610908110896951</v>
      </c>
      <c r="AM287" s="11">
        <f>'OddsRatio_working_3-way'!AA287+'OddsRatio_working_3-way'!AG287</f>
        <v>-0.5716107624623552</v>
      </c>
      <c r="AN287" s="11">
        <f>'OddsRatio_working_3-way'!AB287+'OddsRatio_working_3-way'!AH287</f>
        <v>-0.48948004862733935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1.0610908110896951</v>
      </c>
      <c r="AS287" s="11">
        <f>IF(('OddsRatio_working_3-way'!X287=0),IF(Q287&gt;0,-Q287^(1/3),(-Q287)^(1/3)),'OddsRatio_working_3-way'!AM287-'OddsRatio_working_3-way'!R287/3)</f>
        <v>-0.5716107624623552</v>
      </c>
      <c r="AT287" s="11">
        <f>IF(('OddsRatio_working_3-way'!X287=0),IF(Q287&gt;0,-Q287^(1/3),(-Q287)^(1/3)),'OddsRatio_working_3-way'!AN287-'OddsRatio_working_3-way'!R287/3)</f>
        <v>-0.48948004862733935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2.38</v>
      </c>
      <c r="B288" s="4">
        <f>IF('True_Odds_Calculator_3-way'!B289="","",'True_Odds_Calculator_3-way'!B289)</f>
        <v>3.31</v>
      </c>
      <c r="C288" s="4">
        <f>IF('True_Odds_Calculator_3-way'!C289="","",'True_Odds_Calculator_3-way'!C289)</f>
        <v>3.15</v>
      </c>
      <c r="D288" s="9">
        <f t="shared" si="65"/>
        <v>0.40568115609403493</v>
      </c>
      <c r="E288" s="9">
        <f t="shared" si="66"/>
        <v>0.28966482576034963</v>
      </c>
      <c r="F288" s="9">
        <f t="shared" si="67"/>
        <v>0.30465401814561544</v>
      </c>
      <c r="G288" s="9">
        <f t="shared" si="68"/>
        <v>1.0615869690963404</v>
      </c>
      <c r="H288" s="9">
        <f t="shared" si="69"/>
        <v>2.46499001735295</v>
      </c>
      <c r="I288" s="9">
        <f t="shared" si="70"/>
        <v>3.4522658986125458</v>
      </c>
      <c r="J288" s="9">
        <f t="shared" si="71"/>
        <v>3.2824119835571319</v>
      </c>
      <c r="K288" s="11">
        <f t="shared" si="72"/>
        <v>0.42016806722689076</v>
      </c>
      <c r="L288" s="11">
        <f t="shared" si="73"/>
        <v>0.30211480362537763</v>
      </c>
      <c r="M288" s="11">
        <f t="shared" si="74"/>
        <v>0.31746031746031744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-0.27619386123029266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0.23534086343500132</v>
      </c>
      <c r="Q288" s="11">
        <f>2*'OddsRatio_working_3-way'!K288*'OddsRatio_working_3-way'!L288*'OddsRatio_working_3-way'!M288</f>
        <v>8.059618610787718E-2</v>
      </c>
      <c r="R288" s="11">
        <f t="shared" si="75"/>
        <v>0</v>
      </c>
      <c r="S288" s="11">
        <f t="shared" si="76"/>
        <v>-0.85208578636283383</v>
      </c>
      <c r="T288" s="11">
        <f t="shared" si="77"/>
        <v>-0.29181020080918973</v>
      </c>
      <c r="U288" s="11">
        <f>'OddsRatio_working_3-way'!S288-'OddsRatio_working_3-way'!R288^2/3</f>
        <v>-0.85208578636283383</v>
      </c>
      <c r="V288" s="11">
        <f>'OddsRatio_working_3-way'!S288*'OddsRatio_working_3-way'!R288/3-2*'OddsRatio_working_3-way'!R288^3/27-'OddsRatio_working_3-way'!T288</f>
        <v>0.29181020080918973</v>
      </c>
      <c r="W288" s="11">
        <f>'OddsRatio_working_3-way'!V288^2+4*'OddsRatio_working_3-way'!U288^3/27</f>
        <v>-6.499702230038415E-3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0.15137114613288927</v>
      </c>
      <c r="Y288" s="11">
        <f>IF('OddsRatio_working_3-way'!W288&gt;=0,IF('OddsRatio_working_3-way'!V288+SQRT('OddsRatio_working_3-way'!W288)&gt;0,0,PI()),ACOS('OddsRatio_working_3-way'!V288/(2*'OddsRatio_working_3-way'!X288)))</f>
        <v>0.26955394357032603</v>
      </c>
      <c r="Z288" s="11">
        <f>'OddsRatio_working_3-way'!X288^(1/3)*COS('OddsRatio_working_3-way'!Y288/3)</f>
        <v>0.53079348454817021</v>
      </c>
      <c r="AA288" s="11">
        <f>'OddsRatio_working_3-way'!X288^(1/3)*COS(('OddsRatio_working_3-way'!Y288+2*PI())/3)</f>
        <v>-0.306811162004621</v>
      </c>
      <c r="AB288" s="11">
        <f>'OddsRatio_working_3-way'!X288^(1/3)*COS(('OddsRatio_working_3-way'!Y288+4*PI())/3)</f>
        <v>-0.22398232254354933</v>
      </c>
      <c r="AC288" s="11">
        <f>'OddsRatio_working_3-way'!X288^(1/3)*SIN('OddsRatio_working_3-way'!Y288/3)</f>
        <v>4.7821252759514071E-2</v>
      </c>
      <c r="AD288" s="11">
        <f>'OddsRatio_working_3-way'!X288^(1/3)*SIN(('OddsRatio_working_3-way'!Y288+2*PI())/3)</f>
        <v>0.43577001540222127</v>
      </c>
      <c r="AE288" s="11">
        <f>'OddsRatio_working_3-way'!X288^(1/3)*SIN(('OddsRatio_working_3-way'!Y288+4*PI())/3)</f>
        <v>-0.48359126816173531</v>
      </c>
      <c r="AF288" s="11">
        <f>-'OddsRatio_working_3-way'!U288/(3*'OddsRatio_working_3-way'!X288^(1/3))*COS(('OddsRatio_working_3-way'!Y288)/3)</f>
        <v>0.53079348454817021</v>
      </c>
      <c r="AG288" s="11">
        <f>-'OddsRatio_working_3-way'!U288/(3*'OddsRatio_working_3-way'!X288^(1/3))*COS(('OddsRatio_working_3-way'!Y288+2*PI())/3)</f>
        <v>-0.306811162004621</v>
      </c>
      <c r="AH288" s="11">
        <f>-'OddsRatio_working_3-way'!U288/(3*'OddsRatio_working_3-way'!X288^(1/3))*COS(('OddsRatio_working_3-way'!Y288+4*PI())/3)</f>
        <v>-0.22398232254354933</v>
      </c>
      <c r="AI288" s="11">
        <f>'OddsRatio_working_3-way'!U288/(3*'OddsRatio_working_3-way'!X288^(1/3))*SIN(('OddsRatio_working_3-way'!Y288)/3)</f>
        <v>-4.7821252759514071E-2</v>
      </c>
      <c r="AJ288" s="11">
        <f>'OddsRatio_working_3-way'!U288/(3*'OddsRatio_working_3-way'!X288^(1/3))*SIN(('OddsRatio_working_3-way'!Y288+2*PI())/3)</f>
        <v>-0.43577001540222127</v>
      </c>
      <c r="AK288" s="11">
        <f>'OddsRatio_working_3-way'!U288/(3*'OddsRatio_working_3-way'!X288^(1/3))*SIN(('OddsRatio_working_3-way'!Y288+4*PI())/3)</f>
        <v>0.48359126816173531</v>
      </c>
      <c r="AL288" s="11">
        <f>'OddsRatio_working_3-way'!Z288+'OddsRatio_working_3-way'!AF288</f>
        <v>1.0615869690963404</v>
      </c>
      <c r="AM288" s="11">
        <f>'OddsRatio_working_3-way'!AA288+'OddsRatio_working_3-way'!AG288</f>
        <v>-0.61362232400924199</v>
      </c>
      <c r="AN288" s="11">
        <f>'OddsRatio_working_3-way'!AB288+'OddsRatio_working_3-way'!AH288</f>
        <v>-0.44796464508709866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1.0615869690963404</v>
      </c>
      <c r="AS288" s="11">
        <f>IF(('OddsRatio_working_3-way'!X288=0),IF(Q288&gt;0,-Q288^(1/3),(-Q288)^(1/3)),'OddsRatio_working_3-way'!AM288-'OddsRatio_working_3-way'!R288/3)</f>
        <v>-0.61362232400924199</v>
      </c>
      <c r="AT288" s="11">
        <f>IF(('OddsRatio_working_3-way'!X288=0),IF(Q288&gt;0,-Q288^(1/3),(-Q288)^(1/3)),'OddsRatio_working_3-way'!AN288-'OddsRatio_working_3-way'!R288/3)</f>
        <v>-0.44796464508709866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2.65</v>
      </c>
      <c r="B289" s="4">
        <f>IF('True_Odds_Calculator_3-way'!B290="","",'True_Odds_Calculator_3-way'!B290)</f>
        <v>3.45</v>
      </c>
      <c r="C289" s="4">
        <f>IF('True_Odds_Calculator_3-way'!C290="","",'True_Odds_Calculator_3-way'!C290)</f>
        <v>2.68</v>
      </c>
      <c r="D289" s="9">
        <f t="shared" si="65"/>
        <v>0.36328409392997796</v>
      </c>
      <c r="E289" s="9">
        <f t="shared" si="66"/>
        <v>0.27758929622695477</v>
      </c>
      <c r="F289" s="9">
        <f t="shared" si="67"/>
        <v>0.35912660984306727</v>
      </c>
      <c r="G289" s="9">
        <f t="shared" si="68"/>
        <v>1.0622221957111189</v>
      </c>
      <c r="H289" s="9">
        <f t="shared" si="69"/>
        <v>2.7526666229233459</v>
      </c>
      <c r="I289" s="9">
        <f t="shared" si="70"/>
        <v>3.6024443794922409</v>
      </c>
      <c r="J289" s="9">
        <f t="shared" si="71"/>
        <v>2.7845332887946799</v>
      </c>
      <c r="K289" s="11">
        <f t="shared" si="72"/>
        <v>0.37735849056603776</v>
      </c>
      <c r="L289" s="11">
        <f t="shared" si="73"/>
        <v>0.28985507246376813</v>
      </c>
      <c r="M289" s="11">
        <f t="shared" si="74"/>
        <v>0.37313432835820892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-0.27717850452413895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0.23590007305555899</v>
      </c>
      <c r="Q289" s="11">
        <f>2*'OddsRatio_working_3-way'!K289*'OddsRatio_working_3-way'!L289*'OddsRatio_working_3-way'!M289</f>
        <v>8.1626322856594796E-2</v>
      </c>
      <c r="R289" s="11">
        <f t="shared" si="75"/>
        <v>0</v>
      </c>
      <c r="S289" s="11">
        <f t="shared" si="76"/>
        <v>-0.85107636128044306</v>
      </c>
      <c r="T289" s="11">
        <f t="shared" si="77"/>
        <v>-0.29449009040845775</v>
      </c>
      <c r="U289" s="11">
        <f>'OddsRatio_working_3-way'!S289-'OddsRatio_working_3-way'!R289^2/3</f>
        <v>-0.85107636128044306</v>
      </c>
      <c r="V289" s="11">
        <f>'OddsRatio_working_3-way'!S289*'OddsRatio_working_3-way'!R289/3-2*'OddsRatio_working_3-way'!R289^3/27-'OddsRatio_working_3-way'!T289</f>
        <v>0.29449009040845775</v>
      </c>
      <c r="W289" s="11">
        <f>'OddsRatio_working_3-way'!V289^2+4*'OddsRatio_working_3-way'!U289^3/27</f>
        <v>-4.6031375599706881E-3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0.15110224262792421</v>
      </c>
      <c r="Y289" s="11">
        <f>IF('OddsRatio_working_3-way'!W289&gt;=0,IF('OddsRatio_working_3-way'!V289+SQRT('OddsRatio_working_3-way'!W289)&gt;0,0,PI()),ACOS('OddsRatio_working_3-way'!V289/(2*'OddsRatio_working_3-way'!X289)))</f>
        <v>0.22643506779605715</v>
      </c>
      <c r="Z289" s="11">
        <f>'OddsRatio_working_3-way'!X289^(1/3)*COS('OddsRatio_working_3-way'!Y289/3)</f>
        <v>0.53111109785555954</v>
      </c>
      <c r="AA289" s="11">
        <f>'OddsRatio_working_3-way'!X289^(1/3)*COS(('OddsRatio_working_3-way'!Y289+2*PI())/3)</f>
        <v>-0.3003383265786162</v>
      </c>
      <c r="AB289" s="11">
        <f>'OddsRatio_working_3-way'!X289^(1/3)*COS(('OddsRatio_working_3-way'!Y289+4*PI())/3)</f>
        <v>-0.23077277127694348</v>
      </c>
      <c r="AC289" s="11">
        <f>'OddsRatio_working_3-way'!X289^(1/3)*SIN('OddsRatio_working_3-way'!Y289/3)</f>
        <v>4.0163692079746585E-2</v>
      </c>
      <c r="AD289" s="11">
        <f>'OddsRatio_working_3-way'!X289^(1/3)*SIN(('OddsRatio_working_3-way'!Y289+2*PI())/3)</f>
        <v>0.43987385693488418</v>
      </c>
      <c r="AE289" s="11">
        <f>'OddsRatio_working_3-way'!X289^(1/3)*SIN(('OddsRatio_working_3-way'!Y289+4*PI())/3)</f>
        <v>-0.48003754901463075</v>
      </c>
      <c r="AF289" s="11">
        <f>-'OddsRatio_working_3-way'!U289/(3*'OddsRatio_working_3-way'!X289^(1/3))*COS(('OddsRatio_working_3-way'!Y289)/3)</f>
        <v>0.53111109785555932</v>
      </c>
      <c r="AG289" s="11">
        <f>-'OddsRatio_working_3-way'!U289/(3*'OddsRatio_working_3-way'!X289^(1/3))*COS(('OddsRatio_working_3-way'!Y289+2*PI())/3)</f>
        <v>-0.30033832657861609</v>
      </c>
      <c r="AH289" s="11">
        <f>-'OddsRatio_working_3-way'!U289/(3*'OddsRatio_working_3-way'!X289^(1/3))*COS(('OddsRatio_working_3-way'!Y289+4*PI())/3)</f>
        <v>-0.23077277127694337</v>
      </c>
      <c r="AI289" s="11">
        <f>'OddsRatio_working_3-way'!U289/(3*'OddsRatio_working_3-way'!X289^(1/3))*SIN(('OddsRatio_working_3-way'!Y289)/3)</f>
        <v>-4.0163692079746571E-2</v>
      </c>
      <c r="AJ289" s="11">
        <f>'OddsRatio_working_3-way'!U289/(3*'OddsRatio_working_3-way'!X289^(1/3))*SIN(('OddsRatio_working_3-way'!Y289+2*PI())/3)</f>
        <v>-0.43987385693488401</v>
      </c>
      <c r="AK289" s="11">
        <f>'OddsRatio_working_3-way'!U289/(3*'OddsRatio_working_3-way'!X289^(1/3))*SIN(('OddsRatio_working_3-way'!Y289+4*PI())/3)</f>
        <v>0.48003754901463053</v>
      </c>
      <c r="AL289" s="11">
        <f>'OddsRatio_working_3-way'!Z289+'OddsRatio_working_3-way'!AF289</f>
        <v>1.0622221957111189</v>
      </c>
      <c r="AM289" s="11">
        <f>'OddsRatio_working_3-way'!AA289+'OddsRatio_working_3-way'!AG289</f>
        <v>-0.60067665315723229</v>
      </c>
      <c r="AN289" s="11">
        <f>'OddsRatio_working_3-way'!AB289+'OddsRatio_working_3-way'!AH289</f>
        <v>-0.46154554255388686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1.0622221957111189</v>
      </c>
      <c r="AS289" s="11">
        <f>IF(('OddsRatio_working_3-way'!X289=0),IF(Q289&gt;0,-Q289^(1/3),(-Q289)^(1/3)),'OddsRatio_working_3-way'!AM289-'OddsRatio_working_3-way'!R289/3)</f>
        <v>-0.60067665315723229</v>
      </c>
      <c r="AT289" s="11">
        <f>IF(('OddsRatio_working_3-way'!X289=0),IF(Q289&gt;0,-Q289^(1/3),(-Q289)^(1/3)),'OddsRatio_working_3-way'!AN289-'OddsRatio_working_3-way'!R289/3)</f>
        <v>-0.46154554255388686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2.0499999999999998</v>
      </c>
      <c r="B290" s="4">
        <f>IF('True_Odds_Calculator_3-way'!B291="","",'True_Odds_Calculator_3-way'!B291)</f>
        <v>3.54</v>
      </c>
      <c r="C290" s="4">
        <f>IF('True_Odds_Calculator_3-way'!C291="","",'True_Odds_Calculator_3-way'!C291)</f>
        <v>3.72</v>
      </c>
      <c r="D290" s="9">
        <f t="shared" si="65"/>
        <v>0.47263267106305229</v>
      </c>
      <c r="E290" s="9">
        <f t="shared" si="66"/>
        <v>0.27032924918411816</v>
      </c>
      <c r="F290" s="9">
        <f t="shared" si="67"/>
        <v>0.25703807975282938</v>
      </c>
      <c r="G290" s="9">
        <f t="shared" si="68"/>
        <v>1.0626743129244343</v>
      </c>
      <c r="H290" s="9">
        <f t="shared" si="69"/>
        <v>2.115808028570656</v>
      </c>
      <c r="I290" s="9">
        <f t="shared" si="70"/>
        <v>3.6991927548280632</v>
      </c>
      <c r="J290" s="9">
        <f t="shared" si="71"/>
        <v>3.8904741311544613</v>
      </c>
      <c r="K290" s="11">
        <f t="shared" si="72"/>
        <v>0.48780487804878053</v>
      </c>
      <c r="L290" s="11">
        <f t="shared" si="73"/>
        <v>0.2824858757062147</v>
      </c>
      <c r="M290" s="11">
        <f t="shared" si="74"/>
        <v>0.26881720430107525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-0.26871496708406117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0.23373798527487735</v>
      </c>
      <c r="Q290" s="11">
        <f>2*'OddsRatio_working_3-way'!K290*'OddsRatio_working_3-way'!L290*'OddsRatio_working_3-way'!M290</f>
        <v>7.4084939865254315E-2</v>
      </c>
      <c r="R290" s="11">
        <f t="shared" si="75"/>
        <v>0</v>
      </c>
      <c r="S290" s="11">
        <f t="shared" si="76"/>
        <v>-0.86983612342574834</v>
      </c>
      <c r="T290" s="11">
        <f t="shared" si="77"/>
        <v>-0.27570083151370789</v>
      </c>
      <c r="U290" s="11">
        <f>'OddsRatio_working_3-way'!S290-'OddsRatio_working_3-way'!R290^2/3</f>
        <v>-0.86983612342574834</v>
      </c>
      <c r="V290" s="11">
        <f>'OddsRatio_working_3-way'!S290*'OddsRatio_working_3-way'!R290/3-2*'OddsRatio_working_3-way'!R290^3/27-'OddsRatio_working_3-way'!T290</f>
        <v>0.27570083151370789</v>
      </c>
      <c r="W290" s="11">
        <f>'OddsRatio_working_3-way'!V290^2+4*'OddsRatio_working_3-way'!U290^3/27</f>
        <v>-2.1489933806558684E-2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0.15612565636684175</v>
      </c>
      <c r="Y290" s="11">
        <f>IF('OddsRatio_working_3-way'!W290&gt;=0,IF('OddsRatio_working_3-way'!V290+SQRT('OddsRatio_working_3-way'!W290)&gt;0,0,PI()),ACOS('OddsRatio_working_3-way'!V290/(2*'OddsRatio_working_3-way'!X290)))</f>
        <v>0.48869705728280555</v>
      </c>
      <c r="Z290" s="11">
        <f>'OddsRatio_working_3-way'!X290^(1/3)*COS('OddsRatio_working_3-way'!Y290/3)</f>
        <v>0.53133715646221713</v>
      </c>
      <c r="AA290" s="11">
        <f>'OddsRatio_working_3-way'!X290^(1/3)*COS(('OddsRatio_working_3-way'!Y290+2*PI())/3)</f>
        <v>-0.34129694908769387</v>
      </c>
      <c r="AB290" s="11">
        <f>'OddsRatio_working_3-way'!X290^(1/3)*COS(('OddsRatio_working_3-way'!Y290+4*PI())/3)</f>
        <v>-0.19004020737452335</v>
      </c>
      <c r="AC290" s="11">
        <f>'OddsRatio_working_3-way'!X290^(1/3)*SIN('OddsRatio_working_3-way'!Y290/3)</f>
        <v>8.7328120544844762E-2</v>
      </c>
      <c r="AD290" s="11">
        <f>'OddsRatio_working_3-way'!X290^(1/3)*SIN(('OddsRatio_working_3-way'!Y290+2*PI())/3)</f>
        <v>0.41648741519844462</v>
      </c>
      <c r="AE290" s="11">
        <f>'OddsRatio_working_3-way'!X290^(1/3)*SIN(('OddsRatio_working_3-way'!Y290+4*PI())/3)</f>
        <v>-0.5038155357432893</v>
      </c>
      <c r="AF290" s="11">
        <f>-'OddsRatio_working_3-way'!U290/(3*'OddsRatio_working_3-way'!X290^(1/3))*COS(('OddsRatio_working_3-way'!Y290)/3)</f>
        <v>0.53133715646221702</v>
      </c>
      <c r="AG290" s="11">
        <f>-'OddsRatio_working_3-way'!U290/(3*'OddsRatio_working_3-way'!X290^(1/3))*COS(('OddsRatio_working_3-way'!Y290+2*PI())/3)</f>
        <v>-0.34129694908769381</v>
      </c>
      <c r="AH290" s="11">
        <f>-'OddsRatio_working_3-way'!U290/(3*'OddsRatio_working_3-way'!X290^(1/3))*COS(('OddsRatio_working_3-way'!Y290+4*PI())/3)</f>
        <v>-0.19004020737452332</v>
      </c>
      <c r="AI290" s="11">
        <f>'OddsRatio_working_3-way'!U290/(3*'OddsRatio_working_3-way'!X290^(1/3))*SIN(('OddsRatio_working_3-way'!Y290)/3)</f>
        <v>-8.7328120544844734E-2</v>
      </c>
      <c r="AJ290" s="11">
        <f>'OddsRatio_working_3-way'!U290/(3*'OddsRatio_working_3-way'!X290^(1/3))*SIN(('OddsRatio_working_3-way'!Y290+2*PI())/3)</f>
        <v>-0.41648741519844451</v>
      </c>
      <c r="AK290" s="11">
        <f>'OddsRatio_working_3-way'!U290/(3*'OddsRatio_working_3-way'!X290^(1/3))*SIN(('OddsRatio_working_3-way'!Y290+4*PI())/3)</f>
        <v>0.50381553574328919</v>
      </c>
      <c r="AL290" s="11">
        <f>'OddsRatio_working_3-way'!Z290+'OddsRatio_working_3-way'!AF290</f>
        <v>1.0626743129244343</v>
      </c>
      <c r="AM290" s="11">
        <f>'OddsRatio_working_3-way'!AA290+'OddsRatio_working_3-way'!AG290</f>
        <v>-0.68259389817538763</v>
      </c>
      <c r="AN290" s="11">
        <f>'OddsRatio_working_3-way'!AB290+'OddsRatio_working_3-way'!AH290</f>
        <v>-0.38008041474904664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1.0626743129244343</v>
      </c>
      <c r="AS290" s="11">
        <f>IF(('OddsRatio_working_3-way'!X290=0),IF(Q290&gt;0,-Q290^(1/3),(-Q290)^(1/3)),'OddsRatio_working_3-way'!AM290-'OddsRatio_working_3-way'!R290/3)</f>
        <v>-0.68259389817538763</v>
      </c>
      <c r="AT290" s="11">
        <f>IF(('OddsRatio_working_3-way'!X290=0),IF(Q290&gt;0,-Q290^(1/3),(-Q290)^(1/3)),'OddsRatio_working_3-way'!AN290-'OddsRatio_working_3-way'!R290/3)</f>
        <v>-0.38008041474904664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8.59</v>
      </c>
      <c r="B291" s="4">
        <f>IF('True_Odds_Calculator_3-way'!B292="","",'True_Odds_Calculator_3-way'!B292)</f>
        <v>4.87</v>
      </c>
      <c r="C291" s="4">
        <f>IF('True_Odds_Calculator_3-way'!C292="","",'True_Odds_Calculator_3-way'!C292)</f>
        <v>1.39</v>
      </c>
      <c r="D291" s="9">
        <f t="shared" si="65"/>
        <v>0.10759300191250815</v>
      </c>
      <c r="E291" s="9">
        <f t="shared" si="66"/>
        <v>0.19123743475314295</v>
      </c>
      <c r="F291" s="9">
        <f t="shared" si="67"/>
        <v>0.70116956333434877</v>
      </c>
      <c r="G291" s="9">
        <f t="shared" si="68"/>
        <v>1.0927911434753927</v>
      </c>
      <c r="H291" s="9">
        <f t="shared" si="69"/>
        <v>9.2942847789782288</v>
      </c>
      <c r="I291" s="9">
        <f t="shared" si="70"/>
        <v>5.2291017252497696</v>
      </c>
      <c r="J291" s="9">
        <f t="shared" si="71"/>
        <v>1.4261885459554033</v>
      </c>
      <c r="K291" s="11">
        <f t="shared" si="72"/>
        <v>0.11641443538998836</v>
      </c>
      <c r="L291" s="11">
        <f t="shared" si="73"/>
        <v>0.20533880903490759</v>
      </c>
      <c r="M291" s="11">
        <f t="shared" si="74"/>
        <v>0.71942446043165476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-0.19700643975978172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0.20378932228906416</v>
      </c>
      <c r="Q291" s="11">
        <f>2*'OddsRatio_working_3-way'!K291*'OddsRatio_working_3-way'!L291*'OddsRatio_working_3-way'!M291</f>
        <v>3.4394822327268218E-2</v>
      </c>
      <c r="R291" s="11">
        <f t="shared" si="75"/>
        <v>0</v>
      </c>
      <c r="S291" s="11">
        <f t="shared" si="76"/>
        <v>-1.0344297503043713</v>
      </c>
      <c r="T291" s="11">
        <f t="shared" si="77"/>
        <v>-0.17458729962942979</v>
      </c>
      <c r="U291" s="11">
        <f>'OddsRatio_working_3-way'!S291-'OddsRatio_working_3-way'!R291^2/3</f>
        <v>-1.0344297503043713</v>
      </c>
      <c r="V291" s="11">
        <f>'OddsRatio_working_3-way'!S291*'OddsRatio_working_3-way'!R291/3-2*'OddsRatio_working_3-way'!R291^3/27-'OddsRatio_working_3-way'!T291</f>
        <v>0.17458729962942979</v>
      </c>
      <c r="W291" s="11">
        <f>'OddsRatio_working_3-way'!V291^2+4*'OddsRatio_working_3-way'!U291^3/27</f>
        <v>-0.13350242848551191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0.20247416728894591</v>
      </c>
      <c r="Y291" s="11">
        <f>IF('OddsRatio_working_3-way'!W291&gt;=0,IF('OddsRatio_working_3-way'!V291+SQRT('OddsRatio_working_3-way'!W291)&gt;0,0,PI()),ACOS('OddsRatio_working_3-way'!V291/(2*'OddsRatio_working_3-way'!X291)))</f>
        <v>1.125046288662964</v>
      </c>
      <c r="Z291" s="11">
        <f>'OddsRatio_working_3-way'!X291^(1/3)*COS('OddsRatio_working_3-way'!Y291/3)</f>
        <v>0.54639557173769637</v>
      </c>
      <c r="AA291" s="11">
        <f>'OddsRatio_working_3-way'!X291^(1/3)*COS(('OddsRatio_working_3-way'!Y291+2*PI())/3)</f>
        <v>-0.45946734045351384</v>
      </c>
      <c r="AB291" s="11">
        <f>'OddsRatio_working_3-way'!X291^(1/3)*COS(('OddsRatio_working_3-way'!Y291+4*PI())/3)</f>
        <v>-8.6928231284182186E-2</v>
      </c>
      <c r="AC291" s="11">
        <f>'OddsRatio_working_3-way'!X291^(1/3)*SIN('OddsRatio_working_3-way'!Y291/3)</f>
        <v>0.21508555496257692</v>
      </c>
      <c r="AD291" s="11">
        <f>'OddsRatio_working_3-way'!X291^(1/3)*SIN(('OddsRatio_working_3-way'!Y291+2*PI())/3)</f>
        <v>0.36564966815887934</v>
      </c>
      <c r="AE291" s="11">
        <f>'OddsRatio_working_3-way'!X291^(1/3)*SIN(('OddsRatio_working_3-way'!Y291+4*PI())/3)</f>
        <v>-0.5807352231214562</v>
      </c>
      <c r="AF291" s="11">
        <f>-'OddsRatio_working_3-way'!U291/(3*'OddsRatio_working_3-way'!X291^(1/3))*COS(('OddsRatio_working_3-way'!Y291)/3)</f>
        <v>0.54639557173769637</v>
      </c>
      <c r="AG291" s="11">
        <f>-'OddsRatio_working_3-way'!U291/(3*'OddsRatio_working_3-way'!X291^(1/3))*COS(('OddsRatio_working_3-way'!Y291+2*PI())/3)</f>
        <v>-0.45946734045351384</v>
      </c>
      <c r="AH291" s="11">
        <f>-'OddsRatio_working_3-way'!U291/(3*'OddsRatio_working_3-way'!X291^(1/3))*COS(('OddsRatio_working_3-way'!Y291+4*PI())/3)</f>
        <v>-8.6928231284182186E-2</v>
      </c>
      <c r="AI291" s="11">
        <f>'OddsRatio_working_3-way'!U291/(3*'OddsRatio_working_3-way'!X291^(1/3))*SIN(('OddsRatio_working_3-way'!Y291)/3)</f>
        <v>-0.21508555496257692</v>
      </c>
      <c r="AJ291" s="11">
        <f>'OddsRatio_working_3-way'!U291/(3*'OddsRatio_working_3-way'!X291^(1/3))*SIN(('OddsRatio_working_3-way'!Y291+2*PI())/3)</f>
        <v>-0.36564966815887934</v>
      </c>
      <c r="AK291" s="11">
        <f>'OddsRatio_working_3-way'!U291/(3*'OddsRatio_working_3-way'!X291^(1/3))*SIN(('OddsRatio_working_3-way'!Y291+4*PI())/3)</f>
        <v>0.5807352231214562</v>
      </c>
      <c r="AL291" s="11">
        <f>'OddsRatio_working_3-way'!Z291+'OddsRatio_working_3-way'!AF291</f>
        <v>1.0927911434753927</v>
      </c>
      <c r="AM291" s="11">
        <f>'OddsRatio_working_3-way'!AA291+'OddsRatio_working_3-way'!AG291</f>
        <v>-0.91893468090702768</v>
      </c>
      <c r="AN291" s="11">
        <f>'OddsRatio_working_3-way'!AB291+'OddsRatio_working_3-way'!AH291</f>
        <v>-0.17385646256836437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1.0927911434753927</v>
      </c>
      <c r="AS291" s="11">
        <f>IF(('OddsRatio_working_3-way'!X291=0),IF(Q291&gt;0,-Q291^(1/3),(-Q291)^(1/3)),'OddsRatio_working_3-way'!AM291-'OddsRatio_working_3-way'!R291/3)</f>
        <v>-0.91893468090702768</v>
      </c>
      <c r="AT291" s="11">
        <f>IF(('OddsRatio_working_3-way'!X291=0),IF(Q291&gt;0,-Q291^(1/3),(-Q291)^(1/3)),'OddsRatio_working_3-way'!AN291-'OddsRatio_working_3-way'!R291/3)</f>
        <v>-0.17385646256836437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2.37</v>
      </c>
      <c r="B292" s="4">
        <f>IF('True_Odds_Calculator_3-way'!B293="","",'True_Odds_Calculator_3-way'!B293)</f>
        <v>3.42</v>
      </c>
      <c r="C292" s="4">
        <f>IF('True_Odds_Calculator_3-way'!C293="","",'True_Odds_Calculator_3-way'!C293)</f>
        <v>3.06</v>
      </c>
      <c r="D292" s="9">
        <f t="shared" si="65"/>
        <v>0.40691846793234404</v>
      </c>
      <c r="E292" s="9">
        <f t="shared" si="66"/>
        <v>0.27975527643584158</v>
      </c>
      <c r="F292" s="9">
        <f t="shared" si="67"/>
        <v>0.31332625563181443</v>
      </c>
      <c r="G292" s="9">
        <f t="shared" si="68"/>
        <v>1.0638647834941395</v>
      </c>
      <c r="H292" s="9">
        <f t="shared" si="69"/>
        <v>2.4574947533869711</v>
      </c>
      <c r="I292" s="9">
        <f t="shared" si="70"/>
        <v>3.5745527760558171</v>
      </c>
      <c r="J292" s="9">
        <f t="shared" si="71"/>
        <v>3.1915614539979273</v>
      </c>
      <c r="K292" s="11">
        <f t="shared" si="72"/>
        <v>0.42194092827004215</v>
      </c>
      <c r="L292" s="11">
        <f t="shared" si="73"/>
        <v>0.29239766081871343</v>
      </c>
      <c r="M292" s="11">
        <f t="shared" si="74"/>
        <v>0.32679738562091504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-0.27536407181785216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0.23586309199821753</v>
      </c>
      <c r="Q292" s="11">
        <f>2*'OddsRatio_working_3-way'!K292*'OddsRatio_working_3-way'!L292*'OddsRatio_working_3-way'!M292</f>
        <v>8.0636954529305152E-2</v>
      </c>
      <c r="R292" s="11">
        <f t="shared" si="75"/>
        <v>0</v>
      </c>
      <c r="S292" s="11">
        <f t="shared" si="76"/>
        <v>-0.8565499865001861</v>
      </c>
      <c r="T292" s="11">
        <f t="shared" si="77"/>
        <v>-0.29283760222228589</v>
      </c>
      <c r="U292" s="11">
        <f>'OddsRatio_working_3-way'!S292-'OddsRatio_working_3-way'!R292^2/3</f>
        <v>-0.8565499865001861</v>
      </c>
      <c r="V292" s="11">
        <f>'OddsRatio_working_3-way'!S292*'OddsRatio_working_3-way'!R292/3-2*'OddsRatio_working_3-way'!R292^3/27-'OddsRatio_working_3-way'!T292</f>
        <v>0.29283760222228589</v>
      </c>
      <c r="W292" s="11">
        <f>'OddsRatio_working_3-way'!V292^2+4*'OddsRatio_working_3-way'!U292^3/27</f>
        <v>-7.3471428243807868E-3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0.15256228572265043</v>
      </c>
      <c r="Y292" s="11">
        <f>IF('OddsRatio_working_3-way'!W292&gt;=0,IF('OddsRatio_working_3-way'!V292+SQRT('OddsRatio_working_3-way'!W292)&gt;0,0,PI()),ACOS('OddsRatio_working_3-way'!V292/(2*'OddsRatio_working_3-way'!X292)))</f>
        <v>0.28475217159101773</v>
      </c>
      <c r="Z292" s="11">
        <f>'OddsRatio_working_3-way'!X292^(1/3)*COS('OddsRatio_working_3-way'!Y292/3)</f>
        <v>0.53193239174706974</v>
      </c>
      <c r="AA292" s="11">
        <f>'OddsRatio_working_3-way'!X292^(1/3)*COS(('OddsRatio_working_3-way'!Y292+2*PI())/3)</f>
        <v>-0.30982328860353708</v>
      </c>
      <c r="AB292" s="11">
        <f>'OddsRatio_working_3-way'!X292^(1/3)*COS(('OddsRatio_working_3-way'!Y292+4*PI())/3)</f>
        <v>-0.22210910314353274</v>
      </c>
      <c r="AC292" s="11">
        <f>'OddsRatio_working_3-way'!X292^(1/3)*SIN('OddsRatio_working_3-way'!Y292/3)</f>
        <v>5.0641808587082421E-2</v>
      </c>
      <c r="AD292" s="11">
        <f>'OddsRatio_working_3-way'!X292^(1/3)*SIN(('OddsRatio_working_3-way'!Y292+2*PI())/3)</f>
        <v>0.43534606005523707</v>
      </c>
      <c r="AE292" s="11">
        <f>'OddsRatio_working_3-way'!X292^(1/3)*SIN(('OddsRatio_working_3-way'!Y292+4*PI())/3)</f>
        <v>-0.48598786864231935</v>
      </c>
      <c r="AF292" s="11">
        <f>-'OddsRatio_working_3-way'!U292/(3*'OddsRatio_working_3-way'!X292^(1/3))*COS(('OddsRatio_working_3-way'!Y292)/3)</f>
        <v>0.53193239174706974</v>
      </c>
      <c r="AG292" s="11">
        <f>-'OddsRatio_working_3-way'!U292/(3*'OddsRatio_working_3-way'!X292^(1/3))*COS(('OddsRatio_working_3-way'!Y292+2*PI())/3)</f>
        <v>-0.30982328860353708</v>
      </c>
      <c r="AH292" s="11">
        <f>-'OddsRatio_working_3-way'!U292/(3*'OddsRatio_working_3-way'!X292^(1/3))*COS(('OddsRatio_working_3-way'!Y292+4*PI())/3)</f>
        <v>-0.22210910314353274</v>
      </c>
      <c r="AI292" s="11">
        <f>'OddsRatio_working_3-way'!U292/(3*'OddsRatio_working_3-way'!X292^(1/3))*SIN(('OddsRatio_working_3-way'!Y292)/3)</f>
        <v>-5.0641808587082421E-2</v>
      </c>
      <c r="AJ292" s="11">
        <f>'OddsRatio_working_3-way'!U292/(3*'OddsRatio_working_3-way'!X292^(1/3))*SIN(('OddsRatio_working_3-way'!Y292+2*PI())/3)</f>
        <v>-0.43534606005523707</v>
      </c>
      <c r="AK292" s="11">
        <f>'OddsRatio_working_3-way'!U292/(3*'OddsRatio_working_3-way'!X292^(1/3))*SIN(('OddsRatio_working_3-way'!Y292+4*PI())/3)</f>
        <v>0.48598786864231935</v>
      </c>
      <c r="AL292" s="11">
        <f>'OddsRatio_working_3-way'!Z292+'OddsRatio_working_3-way'!AF292</f>
        <v>1.0638647834941395</v>
      </c>
      <c r="AM292" s="11">
        <f>'OddsRatio_working_3-way'!AA292+'OddsRatio_working_3-way'!AG292</f>
        <v>-0.61964657720707417</v>
      </c>
      <c r="AN292" s="11">
        <f>'OddsRatio_working_3-way'!AB292+'OddsRatio_working_3-way'!AH292</f>
        <v>-0.44421820628706549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1.0638647834941395</v>
      </c>
      <c r="AS292" s="11">
        <f>IF(('OddsRatio_working_3-way'!X292=0),IF(Q292&gt;0,-Q292^(1/3),(-Q292)^(1/3)),'OddsRatio_working_3-way'!AM292-'OddsRatio_working_3-way'!R292/3)</f>
        <v>-0.61964657720707417</v>
      </c>
      <c r="AT292" s="11">
        <f>IF(('OddsRatio_working_3-way'!X292=0),IF(Q292&gt;0,-Q292^(1/3),(-Q292)^(1/3)),'OddsRatio_working_3-way'!AN292-'OddsRatio_working_3-way'!R292/3)</f>
        <v>-0.44421820628706549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2.48</v>
      </c>
      <c r="B293" s="4">
        <f>IF('True_Odds_Calculator_3-way'!B294="","",'True_Odds_Calculator_3-way'!B294)</f>
        <v>3.03</v>
      </c>
      <c r="C293" s="4">
        <f>IF('True_Odds_Calculator_3-way'!C294="","",'True_Odds_Calculator_3-way'!C294)</f>
        <v>3.33</v>
      </c>
      <c r="D293" s="9">
        <f t="shared" si="65"/>
        <v>0.39117249008512989</v>
      </c>
      <c r="E293" s="9">
        <f t="shared" si="66"/>
        <v>0.31899807076139963</v>
      </c>
      <c r="F293" s="9">
        <f t="shared" si="67"/>
        <v>0.28982943915347043</v>
      </c>
      <c r="G293" s="9">
        <f t="shared" si="68"/>
        <v>1.0516331019140521</v>
      </c>
      <c r="H293" s="9">
        <f t="shared" si="69"/>
        <v>2.5564169908327972</v>
      </c>
      <c r="I293" s="9">
        <f t="shared" si="70"/>
        <v>3.1348151968855262</v>
      </c>
      <c r="J293" s="9">
        <f t="shared" si="71"/>
        <v>3.4503051274597407</v>
      </c>
      <c r="K293" s="11">
        <f t="shared" si="72"/>
        <v>0.40322580645161293</v>
      </c>
      <c r="L293" s="11">
        <f t="shared" si="73"/>
        <v>0.33003300330033003</v>
      </c>
      <c r="M293" s="11">
        <f t="shared" si="74"/>
        <v>0.3003003003003003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-0.2797532441416184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0.23338573322603981</v>
      </c>
      <c r="Q293" s="11">
        <f>2*'OddsRatio_working_3-way'!K293*'OddsRatio_working_3-way'!L293*'OddsRatio_working_3-way'!M293</f>
        <v>7.9926620967821882E-2</v>
      </c>
      <c r="R293" s="11">
        <f t="shared" si="75"/>
        <v>0</v>
      </c>
      <c r="S293" s="11">
        <f t="shared" si="76"/>
        <v>-0.83425568108119541</v>
      </c>
      <c r="T293" s="11">
        <f t="shared" si="77"/>
        <v>-0.28570400037027255</v>
      </c>
      <c r="U293" s="11">
        <f>'OddsRatio_working_3-way'!S293-'OddsRatio_working_3-way'!R293^2/3</f>
        <v>-0.83425568108119541</v>
      </c>
      <c r="V293" s="11">
        <f>'OddsRatio_working_3-way'!S293*'OddsRatio_working_3-way'!R293/3-2*'OddsRatio_working_3-way'!R293^3/27-'OddsRatio_working_3-way'!T293</f>
        <v>0.28570400037027255</v>
      </c>
      <c r="W293" s="11">
        <f>'OddsRatio_working_3-way'!V293^2+4*'OddsRatio_working_3-way'!U293^3/27</f>
        <v>-4.3920966331394973E-3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0.14664487074282226</v>
      </c>
      <c r="Y293" s="11">
        <f>IF('OddsRatio_working_3-way'!W293&gt;=0,IF('OddsRatio_working_3-way'!V293+SQRT('OddsRatio_working_3-way'!W293)&gt;0,0,PI()),ACOS('OddsRatio_working_3-way'!V293/(2*'OddsRatio_working_3-way'!X293)))</f>
        <v>0.22793242007498482</v>
      </c>
      <c r="Z293" s="11">
        <f>'OddsRatio_working_3-way'!X293^(1/3)*COS('OddsRatio_working_3-way'!Y293/3)</f>
        <v>0.52581655095702617</v>
      </c>
      <c r="AA293" s="11">
        <f>'OddsRatio_working_3-way'!X293^(1/3)*COS(('OddsRatio_working_3-way'!Y293+2*PI())/3)</f>
        <v>-0.29757290190144953</v>
      </c>
      <c r="AB293" s="11">
        <f>'OddsRatio_working_3-way'!X293^(1/3)*COS(('OddsRatio_working_3-way'!Y293+4*PI())/3)</f>
        <v>-0.2282436490555767</v>
      </c>
      <c r="AC293" s="11">
        <f>'OddsRatio_working_3-way'!X293^(1/3)*SIN('OddsRatio_working_3-way'!Y293/3)</f>
        <v>4.0027262793280394E-2</v>
      </c>
      <c r="AD293" s="11">
        <f>'OddsRatio_working_3-way'!X293^(1/3)*SIN(('OddsRatio_working_3-way'!Y293+2*PI())/3)</f>
        <v>0.43535685946245922</v>
      </c>
      <c r="AE293" s="11">
        <f>'OddsRatio_working_3-way'!X293^(1/3)*SIN(('OddsRatio_working_3-way'!Y293+4*PI())/3)</f>
        <v>-0.47538412225573956</v>
      </c>
      <c r="AF293" s="11">
        <f>-'OddsRatio_working_3-way'!U293/(3*'OddsRatio_working_3-way'!X293^(1/3))*COS(('OddsRatio_working_3-way'!Y293)/3)</f>
        <v>0.52581655095702606</v>
      </c>
      <c r="AG293" s="11">
        <f>-'OddsRatio_working_3-way'!U293/(3*'OddsRatio_working_3-way'!X293^(1/3))*COS(('OddsRatio_working_3-way'!Y293+2*PI())/3)</f>
        <v>-0.29757290190144947</v>
      </c>
      <c r="AH293" s="11">
        <f>-'OddsRatio_working_3-way'!U293/(3*'OddsRatio_working_3-way'!X293^(1/3))*COS(('OddsRatio_working_3-way'!Y293+4*PI())/3)</f>
        <v>-0.22824364905557665</v>
      </c>
      <c r="AI293" s="11">
        <f>'OddsRatio_working_3-way'!U293/(3*'OddsRatio_working_3-way'!X293^(1/3))*SIN(('OddsRatio_working_3-way'!Y293)/3)</f>
        <v>-4.0027262793280387E-2</v>
      </c>
      <c r="AJ293" s="11">
        <f>'OddsRatio_working_3-way'!U293/(3*'OddsRatio_working_3-way'!X293^(1/3))*SIN(('OddsRatio_working_3-way'!Y293+2*PI())/3)</f>
        <v>-0.43535685946245911</v>
      </c>
      <c r="AK293" s="11">
        <f>'OddsRatio_working_3-way'!U293/(3*'OddsRatio_working_3-way'!X293^(1/3))*SIN(('OddsRatio_working_3-way'!Y293+4*PI())/3)</f>
        <v>0.47538412225573945</v>
      </c>
      <c r="AL293" s="11">
        <f>'OddsRatio_working_3-way'!Z293+'OddsRatio_working_3-way'!AF293</f>
        <v>1.0516331019140521</v>
      </c>
      <c r="AM293" s="11">
        <f>'OddsRatio_working_3-way'!AA293+'OddsRatio_working_3-way'!AG293</f>
        <v>-0.59514580380289894</v>
      </c>
      <c r="AN293" s="11">
        <f>'OddsRatio_working_3-way'!AB293+'OddsRatio_working_3-way'!AH293</f>
        <v>-0.45648729811115335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1.0516331019140521</v>
      </c>
      <c r="AS293" s="11">
        <f>IF(('OddsRatio_working_3-way'!X293=0),IF(Q293&gt;0,-Q293^(1/3),(-Q293)^(1/3)),'OddsRatio_working_3-way'!AM293-'OddsRatio_working_3-way'!R293/3)</f>
        <v>-0.59514580380289894</v>
      </c>
      <c r="AT293" s="11">
        <f>IF(('OddsRatio_working_3-way'!X293=0),IF(Q293&gt;0,-Q293^(1/3),(-Q293)^(1/3)),'OddsRatio_working_3-way'!AN293-'OddsRatio_working_3-way'!R293/3)</f>
        <v>-0.45648729811115335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1.75</v>
      </c>
      <c r="B294" s="4">
        <f>IF('True_Odds_Calculator_3-way'!B295="","",'True_Odds_Calculator_3-way'!B295)</f>
        <v>3.98</v>
      </c>
      <c r="C294" s="4">
        <f>IF('True_Odds_Calculator_3-way'!C295="","",'True_Odds_Calculator_3-way'!C295)</f>
        <v>4.5999999999999996</v>
      </c>
      <c r="D294" s="9">
        <f t="shared" si="65"/>
        <v>0.55493975874199897</v>
      </c>
      <c r="E294" s="9">
        <f t="shared" si="66"/>
        <v>0.23885713631890518</v>
      </c>
      <c r="F294" s="9">
        <f t="shared" si="67"/>
        <v>0.20620310493909591</v>
      </c>
      <c r="G294" s="9">
        <f t="shared" si="68"/>
        <v>1.0693298608769464</v>
      </c>
      <c r="H294" s="9">
        <f t="shared" si="69"/>
        <v>1.80199739565771</v>
      </c>
      <c r="I294" s="9">
        <f t="shared" si="70"/>
        <v>4.1866029854133</v>
      </c>
      <c r="J294" s="9">
        <f t="shared" si="71"/>
        <v>4.8495874991570069</v>
      </c>
      <c r="K294" s="11">
        <f t="shared" si="72"/>
        <v>0.5714285714285714</v>
      </c>
      <c r="L294" s="11">
        <f t="shared" si="73"/>
        <v>0.25125628140703515</v>
      </c>
      <c r="M294" s="11">
        <f t="shared" si="74"/>
        <v>0.21739130434782611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-0.25113143356534229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0.22878366990230656</v>
      </c>
      <c r="Q294" s="11">
        <f>2*'OddsRatio_working_3-way'!K294*'OddsRatio_working_3-way'!L294*'OddsRatio_working_3-way'!M294</f>
        <v>6.2423920846468361E-2</v>
      </c>
      <c r="R294" s="11">
        <f t="shared" si="75"/>
        <v>0</v>
      </c>
      <c r="S294" s="11">
        <f t="shared" si="76"/>
        <v>-0.91101168282376321</v>
      </c>
      <c r="T294" s="11">
        <f t="shared" si="77"/>
        <v>-0.24857071836937603</v>
      </c>
      <c r="U294" s="11">
        <f>'OddsRatio_working_3-way'!S294-'OddsRatio_working_3-way'!R294^2/3</f>
        <v>-0.91101168282376321</v>
      </c>
      <c r="V294" s="11">
        <f>'OddsRatio_working_3-way'!S294*'OddsRatio_working_3-way'!R294/3-2*'OddsRatio_working_3-way'!R294^3/27-'OddsRatio_working_3-way'!T294</f>
        <v>0.24857071836937603</v>
      </c>
      <c r="W294" s="11">
        <f>'OddsRatio_working_3-way'!V294^2+4*'OddsRatio_working_3-way'!U294^3/27</f>
        <v>-5.0225504463460566E-2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0.16734164641096386</v>
      </c>
      <c r="Y294" s="11">
        <f>IF('OddsRatio_working_3-way'!W294&gt;=0,IF('OddsRatio_working_3-way'!V294+SQRT('OddsRatio_working_3-way'!W294)&gt;0,0,PI()),ACOS('OddsRatio_working_3-way'!V294/(2*'OddsRatio_working_3-way'!X294)))</f>
        <v>0.73369641084471315</v>
      </c>
      <c r="Z294" s="11">
        <f>'OddsRatio_working_3-way'!X294^(1/3)*COS('OddsRatio_working_3-way'!Y294/3)</f>
        <v>0.5346649304384733</v>
      </c>
      <c r="AA294" s="11">
        <f>'OddsRatio_working_3-way'!X294^(1/3)*COS(('OddsRatio_working_3-way'!Y294+2*PI())/3)</f>
        <v>-0.38288755954812259</v>
      </c>
      <c r="AB294" s="11">
        <f>'OddsRatio_working_3-way'!X294^(1/3)*COS(('OddsRatio_working_3-way'!Y294+4*PI())/3)</f>
        <v>-0.15177737089035057</v>
      </c>
      <c r="AC294" s="11">
        <f>'OddsRatio_working_3-way'!X294^(1/3)*SIN('OddsRatio_working_3-way'!Y294/3)</f>
        <v>0.13343152963402985</v>
      </c>
      <c r="AD294" s="11">
        <f>'OddsRatio_working_3-way'!X294^(1/3)*SIN(('OddsRatio_working_3-way'!Y294+2*PI())/3)</f>
        <v>0.39631764745534276</v>
      </c>
      <c r="AE294" s="11">
        <f>'OddsRatio_working_3-way'!X294^(1/3)*SIN(('OddsRatio_working_3-way'!Y294+4*PI())/3)</f>
        <v>-0.52974917708937252</v>
      </c>
      <c r="AF294" s="11">
        <f>-'OddsRatio_working_3-way'!U294/(3*'OddsRatio_working_3-way'!X294^(1/3))*COS(('OddsRatio_working_3-way'!Y294)/3)</f>
        <v>0.53466493043847318</v>
      </c>
      <c r="AG294" s="11">
        <f>-'OddsRatio_working_3-way'!U294/(3*'OddsRatio_working_3-way'!X294^(1/3))*COS(('OddsRatio_working_3-way'!Y294+2*PI())/3)</f>
        <v>-0.38288755954812254</v>
      </c>
      <c r="AH294" s="11">
        <f>-'OddsRatio_working_3-way'!U294/(3*'OddsRatio_working_3-way'!X294^(1/3))*COS(('OddsRatio_working_3-way'!Y294+4*PI())/3)</f>
        <v>-0.15177737089035054</v>
      </c>
      <c r="AI294" s="11">
        <f>'OddsRatio_working_3-way'!U294/(3*'OddsRatio_working_3-way'!X294^(1/3))*SIN(('OddsRatio_working_3-way'!Y294)/3)</f>
        <v>-0.13343152963402982</v>
      </c>
      <c r="AJ294" s="11">
        <f>'OddsRatio_working_3-way'!U294/(3*'OddsRatio_working_3-way'!X294^(1/3))*SIN(('OddsRatio_working_3-way'!Y294+2*PI())/3)</f>
        <v>-0.39631764745534265</v>
      </c>
      <c r="AK294" s="11">
        <f>'OddsRatio_working_3-way'!U294/(3*'OddsRatio_working_3-way'!X294^(1/3))*SIN(('OddsRatio_working_3-way'!Y294+4*PI())/3)</f>
        <v>0.52974917708937241</v>
      </c>
      <c r="AL294" s="11">
        <f>'OddsRatio_working_3-way'!Z294+'OddsRatio_working_3-way'!AF294</f>
        <v>1.0693298608769464</v>
      </c>
      <c r="AM294" s="11">
        <f>'OddsRatio_working_3-way'!AA294+'OddsRatio_working_3-way'!AG294</f>
        <v>-0.76577511909624518</v>
      </c>
      <c r="AN294" s="11">
        <f>'OddsRatio_working_3-way'!AB294+'OddsRatio_working_3-way'!AH294</f>
        <v>-0.30355474178070108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1.0693298608769464</v>
      </c>
      <c r="AS294" s="11">
        <f>IF(('OddsRatio_working_3-way'!X294=0),IF(Q294&gt;0,-Q294^(1/3),(-Q294)^(1/3)),'OddsRatio_working_3-way'!AM294-'OddsRatio_working_3-way'!R294/3)</f>
        <v>-0.76577511909624518</v>
      </c>
      <c r="AT294" s="11">
        <f>IF(('OddsRatio_working_3-way'!X294=0),IF(Q294&gt;0,-Q294^(1/3),(-Q294)^(1/3)),'OddsRatio_working_3-way'!AN294-'OddsRatio_working_3-way'!R294/3)</f>
        <v>-0.30355474178070108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1.81</v>
      </c>
      <c r="B295" s="4">
        <f>IF('True_Odds_Calculator_3-way'!B296="","",'True_Odds_Calculator_3-way'!B296)</f>
        <v>3.8</v>
      </c>
      <c r="C295" s="4">
        <f>IF('True_Odds_Calculator_3-way'!C296="","",'True_Odds_Calculator_3-way'!C296)</f>
        <v>4.4400000000000004</v>
      </c>
      <c r="D295" s="9">
        <f t="shared" si="65"/>
        <v>0.53587193111279696</v>
      </c>
      <c r="E295" s="9">
        <f t="shared" si="66"/>
        <v>0.25037640997786492</v>
      </c>
      <c r="F295" s="9">
        <f t="shared" si="67"/>
        <v>0.21375165890933806</v>
      </c>
      <c r="G295" s="9">
        <f t="shared" si="68"/>
        <v>1.0692808909028599</v>
      </c>
      <c r="H295" s="9">
        <f t="shared" si="69"/>
        <v>1.8661175216313162</v>
      </c>
      <c r="I295" s="9">
        <f t="shared" si="70"/>
        <v>3.9939864945280075</v>
      </c>
      <c r="J295" s="9">
        <f t="shared" si="71"/>
        <v>4.6783262647058388</v>
      </c>
      <c r="K295" s="11">
        <f t="shared" si="72"/>
        <v>0.5524861878453039</v>
      </c>
      <c r="L295" s="11">
        <f t="shared" si="73"/>
        <v>0.26315789473684209</v>
      </c>
      <c r="M295" s="11">
        <f t="shared" si="74"/>
        <v>0.2252252252252252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-0.25547967275213557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0.23085749314304127</v>
      </c>
      <c r="Q295" s="11">
        <f>2*'OddsRatio_working_3-way'!K295*'OddsRatio_working_3-way'!L295*'OddsRatio_working_3-way'!M295</f>
        <v>6.5491487416465613E-2</v>
      </c>
      <c r="R295" s="11">
        <f t="shared" si="75"/>
        <v>0</v>
      </c>
      <c r="S295" s="11">
        <f t="shared" si="76"/>
        <v>-0.9036237233911657</v>
      </c>
      <c r="T295" s="11">
        <f t="shared" si="77"/>
        <v>-0.25634715557196192</v>
      </c>
      <c r="U295" s="11">
        <f>'OddsRatio_working_3-way'!S295-'OddsRatio_working_3-way'!R295^2/3</f>
        <v>-0.9036237233911657</v>
      </c>
      <c r="V295" s="11">
        <f>'OddsRatio_working_3-way'!S295*'OddsRatio_working_3-way'!R295/3-2*'OddsRatio_working_3-way'!R295^3/27-'OddsRatio_working_3-way'!T295</f>
        <v>0.25634715557196192</v>
      </c>
      <c r="W295" s="11">
        <f>'OddsRatio_working_3-way'!V295^2+4*'OddsRatio_working_3-way'!U295^3/27</f>
        <v>-4.3595935849019468E-2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0.1653101630412171</v>
      </c>
      <c r="Y295" s="11">
        <f>IF('OddsRatio_working_3-way'!W295&gt;=0,IF('OddsRatio_working_3-way'!V295+SQRT('OddsRatio_working_3-way'!W295)&gt;0,0,PI()),ACOS('OddsRatio_working_3-way'!V295/(2*'OddsRatio_working_3-way'!X295)))</f>
        <v>0.68352392785695326</v>
      </c>
      <c r="Z295" s="11">
        <f>'OddsRatio_working_3-way'!X295^(1/3)*COS('OddsRatio_working_3-way'!Y295/3)</f>
        <v>0.53464044545142997</v>
      </c>
      <c r="AA295" s="11">
        <f>'OddsRatio_working_3-way'!X295^(1/3)*COS(('OddsRatio_working_3-way'!Y295+2*PI())/3)</f>
        <v>-0.37467769295212183</v>
      </c>
      <c r="AB295" s="11">
        <f>'OddsRatio_working_3-way'!X295^(1/3)*COS(('OddsRatio_working_3-way'!Y295+4*PI())/3)</f>
        <v>-0.15996275249930825</v>
      </c>
      <c r="AC295" s="11">
        <f>'OddsRatio_working_3-way'!X295^(1/3)*SIN('OddsRatio_working_3-way'!Y295/3)</f>
        <v>0.1239657286694666</v>
      </c>
      <c r="AD295" s="11">
        <f>'OddsRatio_working_3-way'!X295^(1/3)*SIN(('OddsRatio_working_3-way'!Y295+2*PI())/3)</f>
        <v>0.40102934331683354</v>
      </c>
      <c r="AE295" s="11">
        <f>'OddsRatio_working_3-way'!X295^(1/3)*SIN(('OddsRatio_working_3-way'!Y295+4*PI())/3)</f>
        <v>-0.52499507198630002</v>
      </c>
      <c r="AF295" s="11">
        <f>-'OddsRatio_working_3-way'!U295/(3*'OddsRatio_working_3-way'!X295^(1/3))*COS(('OddsRatio_working_3-way'!Y295)/3)</f>
        <v>0.53464044545142997</v>
      </c>
      <c r="AG295" s="11">
        <f>-'OddsRatio_working_3-way'!U295/(3*'OddsRatio_working_3-way'!X295^(1/3))*COS(('OddsRatio_working_3-way'!Y295+2*PI())/3)</f>
        <v>-0.37467769295212183</v>
      </c>
      <c r="AH295" s="11">
        <f>-'OddsRatio_working_3-way'!U295/(3*'OddsRatio_working_3-way'!X295^(1/3))*COS(('OddsRatio_working_3-way'!Y295+4*PI())/3)</f>
        <v>-0.15996275249930825</v>
      </c>
      <c r="AI295" s="11">
        <f>'OddsRatio_working_3-way'!U295/(3*'OddsRatio_working_3-way'!X295^(1/3))*SIN(('OddsRatio_working_3-way'!Y295)/3)</f>
        <v>-0.1239657286694666</v>
      </c>
      <c r="AJ295" s="11">
        <f>'OddsRatio_working_3-way'!U295/(3*'OddsRatio_working_3-way'!X295^(1/3))*SIN(('OddsRatio_working_3-way'!Y295+2*PI())/3)</f>
        <v>-0.40102934331683354</v>
      </c>
      <c r="AK295" s="11">
        <f>'OddsRatio_working_3-way'!U295/(3*'OddsRatio_working_3-way'!X295^(1/3))*SIN(('OddsRatio_working_3-way'!Y295+4*PI())/3)</f>
        <v>0.52499507198630002</v>
      </c>
      <c r="AL295" s="11">
        <f>'OddsRatio_working_3-way'!Z295+'OddsRatio_working_3-way'!AF295</f>
        <v>1.0692808909028599</v>
      </c>
      <c r="AM295" s="11">
        <f>'OddsRatio_working_3-way'!AA295+'OddsRatio_working_3-way'!AG295</f>
        <v>-0.74935538590424366</v>
      </c>
      <c r="AN295" s="11">
        <f>'OddsRatio_working_3-way'!AB295+'OddsRatio_working_3-way'!AH295</f>
        <v>-0.31992550499861649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1.0692808909028599</v>
      </c>
      <c r="AS295" s="11">
        <f>IF(('OddsRatio_working_3-way'!X295=0),IF(Q295&gt;0,-Q295^(1/3),(-Q295)^(1/3)),'OddsRatio_working_3-way'!AM295-'OddsRatio_working_3-way'!R295/3)</f>
        <v>-0.74935538590424366</v>
      </c>
      <c r="AT295" s="11">
        <f>IF(('OddsRatio_working_3-way'!X295=0),IF(Q295&gt;0,-Q295^(1/3),(-Q295)^(1/3)),'OddsRatio_working_3-way'!AN295-'OddsRatio_working_3-way'!R295/3)</f>
        <v>-0.31992550499861649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4.6100000000000003</v>
      </c>
      <c r="B296" s="4">
        <f>IF('True_Odds_Calculator_3-way'!B297="","",'True_Odds_Calculator_3-way'!B297)</f>
        <v>3.73</v>
      </c>
      <c r="C296" s="4">
        <f>IF('True_Odds_Calculator_3-way'!C297="","",'True_Odds_Calculator_3-way'!C297)</f>
        <v>1.8</v>
      </c>
      <c r="D296" s="9">
        <f t="shared" si="65"/>
        <v>0.20579076856431425</v>
      </c>
      <c r="E296" s="9">
        <f t="shared" si="66"/>
        <v>0.25519759776928619</v>
      </c>
      <c r="F296" s="9">
        <f t="shared" si="67"/>
        <v>0.53901163366639937</v>
      </c>
      <c r="G296" s="9">
        <f t="shared" si="68"/>
        <v>1.0690594078599047</v>
      </c>
      <c r="H296" s="9">
        <f t="shared" si="69"/>
        <v>4.8593044623742561</v>
      </c>
      <c r="I296" s="9">
        <f t="shared" si="70"/>
        <v>3.9185321834575397</v>
      </c>
      <c r="J296" s="9">
        <f t="shared" si="71"/>
        <v>1.8552475262879238</v>
      </c>
      <c r="K296" s="11">
        <f t="shared" si="72"/>
        <v>0.21691973969631234</v>
      </c>
      <c r="L296" s="11">
        <f t="shared" si="73"/>
        <v>0.26809651474530832</v>
      </c>
      <c r="M296" s="11">
        <f t="shared" si="74"/>
        <v>0.55555555555555558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-0.25472852077796437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0.23068319056176206</v>
      </c>
      <c r="Q296" s="11">
        <f>2*'OddsRatio_working_3-way'!K296*'OddsRatio_working_3-way'!L296*'OddsRatio_working_3-way'!M296</f>
        <v>6.4617140213378721E-2</v>
      </c>
      <c r="R296" s="11">
        <f t="shared" si="75"/>
        <v>0</v>
      </c>
      <c r="S296" s="11">
        <f t="shared" si="76"/>
        <v>-0.90560409119965968</v>
      </c>
      <c r="T296" s="11">
        <f t="shared" si="77"/>
        <v>-0.25367061378141725</v>
      </c>
      <c r="U296" s="11">
        <f>'OddsRatio_working_3-way'!S296-'OddsRatio_working_3-way'!R296^2/3</f>
        <v>-0.90560409119965968</v>
      </c>
      <c r="V296" s="11">
        <f>'OddsRatio_working_3-way'!S296*'OddsRatio_working_3-way'!R296/3-2*'OddsRatio_working_3-way'!R296^3/27-'OddsRatio_working_3-way'!T296</f>
        <v>0.25367061378141725</v>
      </c>
      <c r="W296" s="11">
        <f>'OddsRatio_working_3-way'!V296^2+4*'OddsRatio_working_3-way'!U296^3/27</f>
        <v>-4.568128094515525E-2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0.16585389748314344</v>
      </c>
      <c r="Y296" s="11">
        <f>IF('OddsRatio_working_3-way'!W296&gt;=0,IF('OddsRatio_working_3-way'!V296+SQRT('OddsRatio_working_3-way'!W296)&gt;0,0,PI()),ACOS('OddsRatio_working_3-way'!V296/(2*'OddsRatio_working_3-way'!X296)))</f>
        <v>0.70015676084421596</v>
      </c>
      <c r="Z296" s="11">
        <f>'OddsRatio_working_3-way'!X296^(1/3)*COS('OddsRatio_working_3-way'!Y296/3)</f>
        <v>0.53452970392995236</v>
      </c>
      <c r="AA296" s="11">
        <f>'OddsRatio_working_3-way'!X296^(1/3)*COS(('OddsRatio_working_3-way'!Y296+2*PI())/3)</f>
        <v>-0.37730811396830388</v>
      </c>
      <c r="AB296" s="11">
        <f>'OddsRatio_working_3-way'!X296^(1/3)*COS(('OddsRatio_working_3-way'!Y296+4*PI())/3)</f>
        <v>-0.15722158996164834</v>
      </c>
      <c r="AC296" s="11">
        <f>'OddsRatio_working_3-way'!X296^(1/3)*SIN('OddsRatio_working_3-way'!Y296/3)</f>
        <v>0.1270670138802516</v>
      </c>
      <c r="AD296" s="11">
        <f>'OddsRatio_working_3-way'!X296^(1/3)*SIN(('OddsRatio_working_3-way'!Y296+2*PI())/3)</f>
        <v>0.39938279574058771</v>
      </c>
      <c r="AE296" s="11">
        <f>'OddsRatio_working_3-way'!X296^(1/3)*SIN(('OddsRatio_working_3-way'!Y296+4*PI())/3)</f>
        <v>-0.52644980962083932</v>
      </c>
      <c r="AF296" s="11">
        <f>-'OddsRatio_working_3-way'!U296/(3*'OddsRatio_working_3-way'!X296^(1/3))*COS(('OddsRatio_working_3-way'!Y296)/3)</f>
        <v>0.53452970392995236</v>
      </c>
      <c r="AG296" s="11">
        <f>-'OddsRatio_working_3-way'!U296/(3*'OddsRatio_working_3-way'!X296^(1/3))*COS(('OddsRatio_working_3-way'!Y296+2*PI())/3)</f>
        <v>-0.37730811396830388</v>
      </c>
      <c r="AH296" s="11">
        <f>-'OddsRatio_working_3-way'!U296/(3*'OddsRatio_working_3-way'!X296^(1/3))*COS(('OddsRatio_working_3-way'!Y296+4*PI())/3)</f>
        <v>-0.15722158996164834</v>
      </c>
      <c r="AI296" s="11">
        <f>'OddsRatio_working_3-way'!U296/(3*'OddsRatio_working_3-way'!X296^(1/3))*SIN(('OddsRatio_working_3-way'!Y296)/3)</f>
        <v>-0.1270670138802516</v>
      </c>
      <c r="AJ296" s="11">
        <f>'OddsRatio_working_3-way'!U296/(3*'OddsRatio_working_3-way'!X296^(1/3))*SIN(('OddsRatio_working_3-way'!Y296+2*PI())/3)</f>
        <v>-0.39938279574058771</v>
      </c>
      <c r="AK296" s="11">
        <f>'OddsRatio_working_3-way'!U296/(3*'OddsRatio_working_3-way'!X296^(1/3))*SIN(('OddsRatio_working_3-way'!Y296+4*PI())/3)</f>
        <v>0.52644980962083932</v>
      </c>
      <c r="AL296" s="11">
        <f>'OddsRatio_working_3-way'!Z296+'OddsRatio_working_3-way'!AF296</f>
        <v>1.0690594078599047</v>
      </c>
      <c r="AM296" s="11">
        <f>'OddsRatio_working_3-way'!AA296+'OddsRatio_working_3-way'!AG296</f>
        <v>-0.75461622793660776</v>
      </c>
      <c r="AN296" s="11">
        <f>'OddsRatio_working_3-way'!AB296+'OddsRatio_working_3-way'!AH296</f>
        <v>-0.31444317992329668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1.0690594078599047</v>
      </c>
      <c r="AS296" s="11">
        <f>IF(('OddsRatio_working_3-way'!X296=0),IF(Q296&gt;0,-Q296^(1/3),(-Q296)^(1/3)),'OddsRatio_working_3-way'!AM296-'OddsRatio_working_3-way'!R296/3)</f>
        <v>-0.75461622793660776</v>
      </c>
      <c r="AT296" s="11">
        <f>IF(('OddsRatio_working_3-way'!X296=0),IF(Q296&gt;0,-Q296^(1/3),(-Q296)^(1/3)),'OddsRatio_working_3-way'!AN296-'OddsRatio_working_3-way'!R296/3)</f>
        <v>-0.31444317992329668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2.7</v>
      </c>
      <c r="B297" s="4">
        <f>IF('True_Odds_Calculator_3-way'!B298="","",'True_Odds_Calculator_3-way'!B298)</f>
        <v>3.43</v>
      </c>
      <c r="C297" s="4">
        <f>IF('True_Odds_Calculator_3-way'!C298="","",'True_Odds_Calculator_3-way'!C298)</f>
        <v>2.64</v>
      </c>
      <c r="D297" s="9">
        <f t="shared" si="65"/>
        <v>0.35629145894019904</v>
      </c>
      <c r="E297" s="9">
        <f t="shared" si="66"/>
        <v>0.2791342737772346</v>
      </c>
      <c r="F297" s="9">
        <f t="shared" si="67"/>
        <v>0.36457426728256637</v>
      </c>
      <c r="G297" s="9">
        <f t="shared" si="68"/>
        <v>1.06275936027955</v>
      </c>
      <c r="H297" s="9">
        <f t="shared" si="69"/>
        <v>2.8066909124752351</v>
      </c>
      <c r="I297" s="9">
        <f t="shared" si="70"/>
        <v>3.5825052454793074</v>
      </c>
      <c r="J297" s="9">
        <f t="shared" si="71"/>
        <v>2.7429253508584619</v>
      </c>
      <c r="K297" s="11">
        <f t="shared" si="72"/>
        <v>0.37037037037037035</v>
      </c>
      <c r="L297" s="11">
        <f t="shared" si="73"/>
        <v>0.29154518950437314</v>
      </c>
      <c r="M297" s="11">
        <f t="shared" si="74"/>
        <v>0.37878787878787878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-0.27710045056983823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0.23600108634122238</v>
      </c>
      <c r="Q297" s="11">
        <f>2*'OddsRatio_working_3-way'!K297*'OddsRatio_working_3-way'!L297*'OddsRatio_working_3-way'!M297</f>
        <v>8.1802802891238244E-2</v>
      </c>
      <c r="R297" s="11">
        <f t="shared" si="75"/>
        <v>0</v>
      </c>
      <c r="S297" s="11">
        <f t="shared" si="76"/>
        <v>-0.85168063009606154</v>
      </c>
      <c r="T297" s="11">
        <f t="shared" si="77"/>
        <v>-0.29520992377679772</v>
      </c>
      <c r="U297" s="11">
        <f>'OddsRatio_working_3-way'!S297-'OddsRatio_working_3-way'!R297^2/3</f>
        <v>-0.85168063009606154</v>
      </c>
      <c r="V297" s="11">
        <f>'OddsRatio_working_3-way'!S297*'OddsRatio_working_3-way'!R297/3-2*'OddsRatio_working_3-way'!R297^3/27-'OddsRatio_working_3-way'!T297</f>
        <v>0.29520992377679772</v>
      </c>
      <c r="W297" s="11">
        <f>'OddsRatio_working_3-way'!V297^2+4*'OddsRatio_working_3-way'!U297^3/27</f>
        <v>-4.3733191258984588E-3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0.15126319630217488</v>
      </c>
      <c r="Y297" s="11">
        <f>IF('OddsRatio_working_3-way'!W297&gt;=0,IF('OddsRatio_working_3-way'!V297+SQRT('OddsRatio_working_3-way'!W297)&gt;0,0,PI()),ACOS('OddsRatio_working_3-way'!V297/(2*'OddsRatio_working_3-way'!X297)))</f>
        <v>0.22037549568473835</v>
      </c>
      <c r="Z297" s="11">
        <f>'OddsRatio_working_3-way'!X297^(1/3)*COS('OddsRatio_working_3-way'!Y297/3)</f>
        <v>0.5313796801397751</v>
      </c>
      <c r="AA297" s="11">
        <f>'OddsRatio_working_3-way'!X297^(1/3)*COS(('OddsRatio_working_3-way'!Y297+2*PI())/3)</f>
        <v>-0.29955551849108725</v>
      </c>
      <c r="AB297" s="11">
        <f>'OddsRatio_working_3-way'!X297^(1/3)*COS(('OddsRatio_working_3-way'!Y297+4*PI())/3)</f>
        <v>-0.2318241616486878</v>
      </c>
      <c r="AC297" s="11">
        <f>'OddsRatio_working_3-way'!X297^(1/3)*SIN('OddsRatio_working_3-way'!Y297/3)</f>
        <v>3.9104717105537895E-2</v>
      </c>
      <c r="AD297" s="11">
        <f>'OddsRatio_working_3-way'!X297^(1/3)*SIN(('OddsRatio_working_3-way'!Y297+2*PI())/3)</f>
        <v>0.44063594350312568</v>
      </c>
      <c r="AE297" s="11">
        <f>'OddsRatio_working_3-way'!X297^(1/3)*SIN(('OddsRatio_working_3-way'!Y297+4*PI())/3)</f>
        <v>-0.47974066060866366</v>
      </c>
      <c r="AF297" s="11">
        <f>-'OddsRatio_working_3-way'!U297/(3*'OddsRatio_working_3-way'!X297^(1/3))*COS(('OddsRatio_working_3-way'!Y297)/3)</f>
        <v>0.53137968013977499</v>
      </c>
      <c r="AG297" s="11">
        <f>-'OddsRatio_working_3-way'!U297/(3*'OddsRatio_working_3-way'!X297^(1/3))*COS(('OddsRatio_working_3-way'!Y297+2*PI())/3)</f>
        <v>-0.29955551849108719</v>
      </c>
      <c r="AH297" s="11">
        <f>-'OddsRatio_working_3-way'!U297/(3*'OddsRatio_working_3-way'!X297^(1/3))*COS(('OddsRatio_working_3-way'!Y297+4*PI())/3)</f>
        <v>-0.23182416164868777</v>
      </c>
      <c r="AI297" s="11">
        <f>'OddsRatio_working_3-way'!U297/(3*'OddsRatio_working_3-way'!X297^(1/3))*SIN(('OddsRatio_working_3-way'!Y297)/3)</f>
        <v>-3.9104717105537888E-2</v>
      </c>
      <c r="AJ297" s="11">
        <f>'OddsRatio_working_3-way'!U297/(3*'OddsRatio_working_3-way'!X297^(1/3))*SIN(('OddsRatio_working_3-way'!Y297+2*PI())/3)</f>
        <v>-0.44063594350312563</v>
      </c>
      <c r="AK297" s="11">
        <f>'OddsRatio_working_3-way'!U297/(3*'OddsRatio_working_3-way'!X297^(1/3))*SIN(('OddsRatio_working_3-way'!Y297+4*PI())/3)</f>
        <v>0.47974066060866355</v>
      </c>
      <c r="AL297" s="11">
        <f>'OddsRatio_working_3-way'!Z297+'OddsRatio_working_3-way'!AF297</f>
        <v>1.06275936027955</v>
      </c>
      <c r="AM297" s="11">
        <f>'OddsRatio_working_3-way'!AA297+'OddsRatio_working_3-way'!AG297</f>
        <v>-0.59911103698217438</v>
      </c>
      <c r="AN297" s="11">
        <f>'OddsRatio_working_3-way'!AB297+'OddsRatio_working_3-way'!AH297</f>
        <v>-0.4636483232973756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1.06275936027955</v>
      </c>
      <c r="AS297" s="11">
        <f>IF(('OddsRatio_working_3-way'!X297=0),IF(Q297&gt;0,-Q297^(1/3),(-Q297)^(1/3)),'OddsRatio_working_3-way'!AM297-'OddsRatio_working_3-way'!R297/3)</f>
        <v>-0.59911103698217438</v>
      </c>
      <c r="AT297" s="11">
        <f>IF(('OddsRatio_working_3-way'!X297=0),IF(Q297&gt;0,-Q297^(1/3),(-Q297)^(1/3)),'OddsRatio_working_3-way'!AN297-'OddsRatio_working_3-way'!R297/3)</f>
        <v>-0.4636483232973756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2.79</v>
      </c>
      <c r="B298" s="4">
        <f>IF('True_Odds_Calculator_3-way'!B299="","",'True_Odds_Calculator_3-way'!B299)</f>
        <v>3.09</v>
      </c>
      <c r="C298" s="4">
        <f>IF('True_Odds_Calculator_3-way'!C299="","",'True_Odds_Calculator_3-way'!C299)</f>
        <v>2.84</v>
      </c>
      <c r="D298" s="9">
        <f t="shared" si="65"/>
        <v>0.34681154734389058</v>
      </c>
      <c r="E298" s="9">
        <f t="shared" si="66"/>
        <v>0.31259126700699985</v>
      </c>
      <c r="F298" s="9">
        <f t="shared" si="67"/>
        <v>0.34059718564910946</v>
      </c>
      <c r="G298" s="9">
        <f t="shared" si="68"/>
        <v>1.0521845448397817</v>
      </c>
      <c r="H298" s="9">
        <f t="shared" si="69"/>
        <v>2.8834103352632097</v>
      </c>
      <c r="I298" s="9">
        <f t="shared" si="70"/>
        <v>3.1990656987151436</v>
      </c>
      <c r="J298" s="9">
        <f t="shared" si="71"/>
        <v>2.9360195625051979</v>
      </c>
      <c r="K298" s="11">
        <f t="shared" si="72"/>
        <v>0.35842293906810035</v>
      </c>
      <c r="L298" s="11">
        <f t="shared" si="73"/>
        <v>0.3236245954692557</v>
      </c>
      <c r="M298" s="11">
        <f t="shared" si="74"/>
        <v>0.35211267605633806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-0.28114872436297389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0.23362268237722028</v>
      </c>
      <c r="Q298" s="11">
        <f>2*'OddsRatio_working_3-way'!K298*'OddsRatio_working_3-way'!L298*'OddsRatio_working_3-way'!M298</f>
        <v>8.1686252579447657E-2</v>
      </c>
      <c r="R298" s="11">
        <f t="shared" si="75"/>
        <v>0</v>
      </c>
      <c r="S298" s="11">
        <f t="shared" si="76"/>
        <v>-0.83095764672794448</v>
      </c>
      <c r="T298" s="11">
        <f t="shared" si="77"/>
        <v>-0.2905446317230575</v>
      </c>
      <c r="U298" s="11">
        <f>'OddsRatio_working_3-way'!S298-'OddsRatio_working_3-way'!R298^2/3</f>
        <v>-0.83095764672794448</v>
      </c>
      <c r="V298" s="11">
        <f>'OddsRatio_working_3-way'!S298*'OddsRatio_working_3-way'!R298/3-2*'OddsRatio_working_3-way'!R298^3/27-'OddsRatio_working_3-way'!T298</f>
        <v>0.2905446317230575</v>
      </c>
      <c r="W298" s="11">
        <f>'OddsRatio_working_3-way'!V298^2+4*'OddsRatio_working_3-way'!U298^3/27</f>
        <v>-5.8655074256544482E-4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0.14577614153699206</v>
      </c>
      <c r="Y298" s="11">
        <f>IF('OddsRatio_working_3-way'!W298&gt;=0,IF('OddsRatio_working_3-way'!V298+SQRT('OddsRatio_working_3-way'!W298)&gt;0,0,PI()),ACOS('OddsRatio_working_3-way'!V298/(2*'OddsRatio_working_3-way'!X298)))</f>
        <v>8.3164327921286363E-2</v>
      </c>
      <c r="Z298" s="11">
        <f>'OddsRatio_working_3-way'!X298^(1/3)*COS('OddsRatio_working_3-way'!Y298/3)</f>
        <v>0.52609227241989076</v>
      </c>
      <c r="AA298" s="11">
        <f>'OddsRatio_working_3-way'!X298^(1/3)*COS(('OddsRatio_working_3-way'!Y298+2*PI())/3)</f>
        <v>-0.27567951885445996</v>
      </c>
      <c r="AB298" s="11">
        <f>'OddsRatio_working_3-way'!X298^(1/3)*COS(('OddsRatio_working_3-way'!Y298+4*PI())/3)</f>
        <v>-0.25041275356543086</v>
      </c>
      <c r="AC298" s="11">
        <f>'OddsRatio_working_3-way'!X298^(1/3)*SIN('OddsRatio_working_3-way'!Y298/3)</f>
        <v>1.4587773741172183E-2</v>
      </c>
      <c r="AD298" s="11">
        <f>'OddsRatio_working_3-way'!X298^(1/3)*SIN(('OddsRatio_working_3-way'!Y298+2*PI())/3)</f>
        <v>0.44831538577972269</v>
      </c>
      <c r="AE298" s="11">
        <f>'OddsRatio_working_3-way'!X298^(1/3)*SIN(('OddsRatio_working_3-way'!Y298+4*PI())/3)</f>
        <v>-0.46290315952089472</v>
      </c>
      <c r="AF298" s="11">
        <f>-'OddsRatio_working_3-way'!U298/(3*'OddsRatio_working_3-way'!X298^(1/3))*COS(('OddsRatio_working_3-way'!Y298)/3)</f>
        <v>0.52609227241989087</v>
      </c>
      <c r="AG298" s="11">
        <f>-'OddsRatio_working_3-way'!U298/(3*'OddsRatio_working_3-way'!X298^(1/3))*COS(('OddsRatio_working_3-way'!Y298+2*PI())/3)</f>
        <v>-0.27567951885446002</v>
      </c>
      <c r="AH298" s="11">
        <f>-'OddsRatio_working_3-way'!U298/(3*'OddsRatio_working_3-way'!X298^(1/3))*COS(('OddsRatio_working_3-way'!Y298+4*PI())/3)</f>
        <v>-0.25041275356543091</v>
      </c>
      <c r="AI298" s="11">
        <f>'OddsRatio_working_3-way'!U298/(3*'OddsRatio_working_3-way'!X298^(1/3))*SIN(('OddsRatio_working_3-way'!Y298)/3)</f>
        <v>-1.4587773741172184E-2</v>
      </c>
      <c r="AJ298" s="11">
        <f>'OddsRatio_working_3-way'!U298/(3*'OddsRatio_working_3-way'!X298^(1/3))*SIN(('OddsRatio_working_3-way'!Y298+2*PI())/3)</f>
        <v>-0.4483153857797228</v>
      </c>
      <c r="AK298" s="11">
        <f>'OddsRatio_working_3-way'!U298/(3*'OddsRatio_working_3-way'!X298^(1/3))*SIN(('OddsRatio_working_3-way'!Y298+4*PI())/3)</f>
        <v>0.46290315952089484</v>
      </c>
      <c r="AL298" s="11">
        <f>'OddsRatio_working_3-way'!Z298+'OddsRatio_working_3-way'!AF298</f>
        <v>1.0521845448397817</v>
      </c>
      <c r="AM298" s="11">
        <f>'OddsRatio_working_3-way'!AA298+'OddsRatio_working_3-way'!AG298</f>
        <v>-0.55135903770891992</v>
      </c>
      <c r="AN298" s="11">
        <f>'OddsRatio_working_3-way'!AB298+'OddsRatio_working_3-way'!AH298</f>
        <v>-0.50082550713086182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1.0521845448397817</v>
      </c>
      <c r="AS298" s="11">
        <f>IF(('OddsRatio_working_3-way'!X298=0),IF(Q298&gt;0,-Q298^(1/3),(-Q298)^(1/3)),'OddsRatio_working_3-way'!AM298-'OddsRatio_working_3-way'!R298/3)</f>
        <v>-0.55135903770891992</v>
      </c>
      <c r="AT298" s="11">
        <f>IF(('OddsRatio_working_3-way'!X298=0),IF(Q298&gt;0,-Q298^(1/3),(-Q298)^(1/3)),'OddsRatio_working_3-way'!AN298-'OddsRatio_working_3-way'!R298/3)</f>
        <v>-0.50082550713086182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2.2999999999999998</v>
      </c>
      <c r="B299" s="4">
        <f>IF('True_Odds_Calculator_3-way'!B300="","",'True_Odds_Calculator_3-way'!B300)</f>
        <v>3.22</v>
      </c>
      <c r="C299" s="4">
        <f>IF('True_Odds_Calculator_3-way'!C300="","",'True_Odds_Calculator_3-way'!C300)</f>
        <v>3.47</v>
      </c>
      <c r="D299" s="9">
        <f t="shared" si="65"/>
        <v>0.42233980785294734</v>
      </c>
      <c r="E299" s="9">
        <f t="shared" si="66"/>
        <v>0.2997857089268674</v>
      </c>
      <c r="F299" s="9">
        <f t="shared" si="67"/>
        <v>0.27787448322018549</v>
      </c>
      <c r="G299" s="9">
        <f t="shared" si="68"/>
        <v>1.0521243456027451</v>
      </c>
      <c r="H299" s="9">
        <f t="shared" si="69"/>
        <v>2.3677616492835685</v>
      </c>
      <c r="I299" s="9">
        <f t="shared" si="70"/>
        <v>3.3357160472380945</v>
      </c>
      <c r="J299" s="9">
        <f t="shared" si="71"/>
        <v>3.5987471336387808</v>
      </c>
      <c r="K299" s="11">
        <f t="shared" si="72"/>
        <v>0.43478260869565222</v>
      </c>
      <c r="L299" s="11">
        <f t="shared" si="73"/>
        <v>0.3105590062111801</v>
      </c>
      <c r="M299" s="11">
        <f t="shared" si="74"/>
        <v>0.28818443804034583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-0.27738316389624129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0.23308463190138692</v>
      </c>
      <c r="Q299" s="11">
        <f>2*'OddsRatio_working_3-way'!K299*'OddsRatio_working_3-way'!L299*'OddsRatio_working_3-way'!M299</f>
        <v>7.7824584942032357E-2</v>
      </c>
      <c r="R299" s="11">
        <f t="shared" si="75"/>
        <v>0</v>
      </c>
      <c r="S299" s="11">
        <f t="shared" si="76"/>
        <v>-0.84029841114861314</v>
      </c>
      <c r="T299" s="11">
        <f t="shared" si="77"/>
        <v>-0.28056708218651522</v>
      </c>
      <c r="U299" s="11">
        <f>'OddsRatio_working_3-way'!S299-'OddsRatio_working_3-way'!R299^2/3</f>
        <v>-0.84029841114861314</v>
      </c>
      <c r="V299" s="11">
        <f>'OddsRatio_working_3-way'!S299*'OddsRatio_working_3-way'!R299/3-2*'OddsRatio_working_3-way'!R299^3/27-'OddsRatio_working_3-way'!T299</f>
        <v>0.28056708218651522</v>
      </c>
      <c r="W299" s="11">
        <f>'OddsRatio_working_3-way'!V299^2+4*'OddsRatio_working_3-way'!U299^3/27</f>
        <v>-9.1837273785268375E-3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0.1482410325999364</v>
      </c>
      <c r="Y299" s="11">
        <f>IF('OddsRatio_working_3-way'!W299&gt;=0,IF('OddsRatio_working_3-way'!V299+SQRT('OddsRatio_working_3-way'!W299)&gt;0,0,PI()),ACOS('OddsRatio_working_3-way'!V299/(2*'OddsRatio_working_3-way'!X299)))</f>
        <v>0.32914025659271418</v>
      </c>
      <c r="Z299" s="11">
        <f>'OddsRatio_working_3-way'!X299^(1/3)*COS('OddsRatio_working_3-way'!Y299/3)</f>
        <v>0.52606217280137268</v>
      </c>
      <c r="AA299" s="11">
        <f>'OddsRatio_working_3-way'!X299^(1/3)*COS(('OddsRatio_working_3-way'!Y299+2*PI())/3)</f>
        <v>-0.3132161992109348</v>
      </c>
      <c r="AB299" s="11">
        <f>'OddsRatio_working_3-way'!X299^(1/3)*COS(('OddsRatio_working_3-way'!Y299+4*PI())/3)</f>
        <v>-0.21284597359043778</v>
      </c>
      <c r="AC299" s="11">
        <f>'OddsRatio_working_3-way'!X299^(1/3)*SIN('OddsRatio_working_3-way'!Y299/3)</f>
        <v>5.7948776780617453E-2</v>
      </c>
      <c r="AD299" s="11">
        <f>'OddsRatio_working_3-way'!X299^(1/3)*SIN(('OddsRatio_working_3-way'!Y299+2*PI())/3)</f>
        <v>0.42660881722571925</v>
      </c>
      <c r="AE299" s="11">
        <f>'OddsRatio_working_3-way'!X299^(1/3)*SIN(('OddsRatio_working_3-way'!Y299+4*PI())/3)</f>
        <v>-0.48455759400633663</v>
      </c>
      <c r="AF299" s="11">
        <f>-'OddsRatio_working_3-way'!U299/(3*'OddsRatio_working_3-way'!X299^(1/3))*COS(('OddsRatio_working_3-way'!Y299)/3)</f>
        <v>0.52606217280137257</v>
      </c>
      <c r="AG299" s="11">
        <f>-'OddsRatio_working_3-way'!U299/(3*'OddsRatio_working_3-way'!X299^(1/3))*COS(('OddsRatio_working_3-way'!Y299+2*PI())/3)</f>
        <v>-0.31321619921093474</v>
      </c>
      <c r="AH299" s="11">
        <f>-'OddsRatio_working_3-way'!U299/(3*'OddsRatio_working_3-way'!X299^(1/3))*COS(('OddsRatio_working_3-way'!Y299+4*PI())/3)</f>
        <v>-0.21284597359043772</v>
      </c>
      <c r="AI299" s="11">
        <f>'OddsRatio_working_3-way'!U299/(3*'OddsRatio_working_3-way'!X299^(1/3))*SIN(('OddsRatio_working_3-way'!Y299)/3)</f>
        <v>-5.7948776780617439E-2</v>
      </c>
      <c r="AJ299" s="11">
        <f>'OddsRatio_working_3-way'!U299/(3*'OddsRatio_working_3-way'!X299^(1/3))*SIN(('OddsRatio_working_3-way'!Y299+2*PI())/3)</f>
        <v>-0.42660881722571914</v>
      </c>
      <c r="AK299" s="11">
        <f>'OddsRatio_working_3-way'!U299/(3*'OddsRatio_working_3-way'!X299^(1/3))*SIN(('OddsRatio_working_3-way'!Y299+4*PI())/3)</f>
        <v>0.48455759400633652</v>
      </c>
      <c r="AL299" s="11">
        <f>'OddsRatio_working_3-way'!Z299+'OddsRatio_working_3-way'!AF299</f>
        <v>1.0521243456027451</v>
      </c>
      <c r="AM299" s="11">
        <f>'OddsRatio_working_3-way'!AA299+'OddsRatio_working_3-way'!AG299</f>
        <v>-0.6264323984218696</v>
      </c>
      <c r="AN299" s="11">
        <f>'OddsRatio_working_3-way'!AB299+'OddsRatio_working_3-way'!AH299</f>
        <v>-0.4256919471808755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1.0521243456027451</v>
      </c>
      <c r="AS299" s="11">
        <f>IF(('OddsRatio_working_3-way'!X299=0),IF(Q299&gt;0,-Q299^(1/3),(-Q299)^(1/3)),'OddsRatio_working_3-way'!AM299-'OddsRatio_working_3-way'!R299/3)</f>
        <v>-0.6264323984218696</v>
      </c>
      <c r="AT299" s="11">
        <f>IF(('OddsRatio_working_3-way'!X299=0),IF(Q299&gt;0,-Q299^(1/3),(-Q299)^(1/3)),'OddsRatio_working_3-way'!AN299-'OddsRatio_working_3-way'!R299/3)</f>
        <v>-0.4256919471808755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1.7</v>
      </c>
      <c r="B300" s="4">
        <f>IF('True_Odds_Calculator_3-way'!B301="","",'True_Odds_Calculator_3-way'!B301)</f>
        <v>3.32</v>
      </c>
      <c r="C300" s="4">
        <f>IF('True_Odds_Calculator_3-way'!C301="","",'True_Odds_Calculator_3-way'!C301)</f>
        <v>6.32</v>
      </c>
      <c r="D300" s="9">
        <f t="shared" si="65"/>
        <v>0.56820543692342151</v>
      </c>
      <c r="E300" s="9">
        <f t="shared" si="66"/>
        <v>0.28420275941967837</v>
      </c>
      <c r="F300" s="9">
        <f t="shared" si="67"/>
        <v>0.14759180365690017</v>
      </c>
      <c r="G300" s="9">
        <f t="shared" si="68"/>
        <v>1.085609773753041</v>
      </c>
      <c r="H300" s="9">
        <f t="shared" si="69"/>
        <v>1.7599268416271288</v>
      </c>
      <c r="I300" s="9">
        <f t="shared" si="70"/>
        <v>3.5186146751070546</v>
      </c>
      <c r="J300" s="9">
        <f t="shared" si="71"/>
        <v>6.7754439963661781</v>
      </c>
      <c r="K300" s="11">
        <f t="shared" si="72"/>
        <v>0.58823529411764708</v>
      </c>
      <c r="L300" s="11">
        <f t="shared" si="73"/>
        <v>0.30120481927710846</v>
      </c>
      <c r="M300" s="11">
        <f t="shared" si="74"/>
        <v>0.15822784810126581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-0.24221083888794204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0.23380939992284849</v>
      </c>
      <c r="Q300" s="11">
        <f>2*'OddsRatio_working_3-way'!K300*'OddsRatio_working_3-way'!L300*'OddsRatio_working_3-way'!M300</f>
        <v>5.6069400461114749E-2</v>
      </c>
      <c r="R300" s="11">
        <f t="shared" si="75"/>
        <v>0</v>
      </c>
      <c r="S300" s="11">
        <f t="shared" si="76"/>
        <v>-0.96531353013074517</v>
      </c>
      <c r="T300" s="11">
        <f t="shared" si="77"/>
        <v>-0.23149005518722907</v>
      </c>
      <c r="U300" s="11">
        <f>'OddsRatio_working_3-way'!S300-'OddsRatio_working_3-way'!R300^2/3</f>
        <v>-0.96531353013074517</v>
      </c>
      <c r="V300" s="11">
        <f>'OddsRatio_working_3-way'!S300*'OddsRatio_working_3-way'!R300/3-2*'OddsRatio_working_3-way'!R300^3/27-'OddsRatio_working_3-way'!T300</f>
        <v>0.23149005518722907</v>
      </c>
      <c r="W300" s="11">
        <f>'OddsRatio_working_3-way'!V300^2+4*'OddsRatio_working_3-way'!U300^3/27</f>
        <v>-7.9672844853211938E-2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0.18252430694553964</v>
      </c>
      <c r="Y300" s="11">
        <f>IF('OddsRatio_working_3-way'!W300&gt;=0,IF('OddsRatio_working_3-way'!V300+SQRT('OddsRatio_working_3-way'!W300)&gt;0,0,PI()),ACOS('OddsRatio_working_3-way'!V300/(2*'OddsRatio_working_3-way'!X300)))</f>
        <v>0.88390718425168391</v>
      </c>
      <c r="Z300" s="11">
        <f>'OddsRatio_working_3-way'!X300^(1/3)*COS('OddsRatio_working_3-way'!Y300/3)</f>
        <v>0.54280488687652051</v>
      </c>
      <c r="AA300" s="11">
        <f>'OddsRatio_working_3-way'!X300^(1/3)*COS(('OddsRatio_working_3-way'!Y300+2*PI())/3)</f>
        <v>-0.41405770489016802</v>
      </c>
      <c r="AB300" s="11">
        <f>'OddsRatio_working_3-way'!X300^(1/3)*COS(('OddsRatio_working_3-way'!Y300+4*PI())/3)</f>
        <v>-0.12874718198635254</v>
      </c>
      <c r="AC300" s="11">
        <f>'OddsRatio_working_3-way'!X300^(1/3)*SIN('OddsRatio_working_3-way'!Y300/3)</f>
        <v>0.16472410720115083</v>
      </c>
      <c r="AD300" s="11">
        <f>'OddsRatio_working_3-way'!X300^(1/3)*SIN(('OddsRatio_working_3-way'!Y300+2*PI())/3)</f>
        <v>0.38772076773282971</v>
      </c>
      <c r="AE300" s="11">
        <f>'OddsRatio_working_3-way'!X300^(1/3)*SIN(('OddsRatio_working_3-way'!Y300+4*PI())/3)</f>
        <v>-0.55244487493398053</v>
      </c>
      <c r="AF300" s="11">
        <f>-'OddsRatio_working_3-way'!U300/(3*'OddsRatio_working_3-way'!X300^(1/3))*COS(('OddsRatio_working_3-way'!Y300)/3)</f>
        <v>0.54280488687652051</v>
      </c>
      <c r="AG300" s="11">
        <f>-'OddsRatio_working_3-way'!U300/(3*'OddsRatio_working_3-way'!X300^(1/3))*COS(('OddsRatio_working_3-way'!Y300+2*PI())/3)</f>
        <v>-0.41405770489016802</v>
      </c>
      <c r="AH300" s="11">
        <f>-'OddsRatio_working_3-way'!U300/(3*'OddsRatio_working_3-way'!X300^(1/3))*COS(('OddsRatio_working_3-way'!Y300+4*PI())/3)</f>
        <v>-0.12874718198635254</v>
      </c>
      <c r="AI300" s="11">
        <f>'OddsRatio_working_3-way'!U300/(3*'OddsRatio_working_3-way'!X300^(1/3))*SIN(('OddsRatio_working_3-way'!Y300)/3)</f>
        <v>-0.16472410720115083</v>
      </c>
      <c r="AJ300" s="11">
        <f>'OddsRatio_working_3-way'!U300/(3*'OddsRatio_working_3-way'!X300^(1/3))*SIN(('OddsRatio_working_3-way'!Y300+2*PI())/3)</f>
        <v>-0.38772076773282971</v>
      </c>
      <c r="AK300" s="11">
        <f>'OddsRatio_working_3-way'!U300/(3*'OddsRatio_working_3-way'!X300^(1/3))*SIN(('OddsRatio_working_3-way'!Y300+4*PI())/3)</f>
        <v>0.55244487493398053</v>
      </c>
      <c r="AL300" s="11">
        <f>'OddsRatio_working_3-way'!Z300+'OddsRatio_working_3-way'!AF300</f>
        <v>1.085609773753041</v>
      </c>
      <c r="AM300" s="11">
        <f>'OddsRatio_working_3-way'!AA300+'OddsRatio_working_3-way'!AG300</f>
        <v>-0.82811540978033604</v>
      </c>
      <c r="AN300" s="11">
        <f>'OddsRatio_working_3-way'!AB300+'OddsRatio_working_3-way'!AH300</f>
        <v>-0.25749436397270509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1.085609773753041</v>
      </c>
      <c r="AS300" s="11">
        <f>IF(('OddsRatio_working_3-way'!X300=0),IF(Q300&gt;0,-Q300^(1/3),(-Q300)^(1/3)),'OddsRatio_working_3-way'!AM300-'OddsRatio_working_3-way'!R300/3)</f>
        <v>-0.82811540978033604</v>
      </c>
      <c r="AT300" s="11">
        <f>IF(('OddsRatio_working_3-way'!X300=0),IF(Q300&gt;0,-Q300^(1/3),(-Q300)^(1/3)),'OddsRatio_working_3-way'!AN300-'OddsRatio_working_3-way'!R300/3)</f>
        <v>-0.25749436397270509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1.7</v>
      </c>
      <c r="B301" s="4">
        <f>IF('True_Odds_Calculator_3-way'!B302="","",'True_Odds_Calculator_3-way'!B302)</f>
        <v>3.43</v>
      </c>
      <c r="C301" s="4">
        <f>IF('True_Odds_Calculator_3-way'!C302="","",'True_Odds_Calculator_3-way'!C302)</f>
        <v>5.91</v>
      </c>
      <c r="D301" s="9">
        <f t="shared" si="65"/>
        <v>0.56775990802441134</v>
      </c>
      <c r="E301" s="9">
        <f t="shared" si="66"/>
        <v>0.27451215626384967</v>
      </c>
      <c r="F301" s="9">
        <f t="shared" si="67"/>
        <v>0.15772793571173885</v>
      </c>
      <c r="G301" s="9">
        <f t="shared" si="68"/>
        <v>1.0875826858363919</v>
      </c>
      <c r="H301" s="9">
        <f t="shared" si="69"/>
        <v>1.7613078800854747</v>
      </c>
      <c r="I301" s="9">
        <f t="shared" si="70"/>
        <v>3.6428259265824336</v>
      </c>
      <c r="J301" s="9">
        <f t="shared" si="71"/>
        <v>6.340030987456684</v>
      </c>
      <c r="K301" s="11">
        <f t="shared" si="72"/>
        <v>0.58823529411764708</v>
      </c>
      <c r="L301" s="11">
        <f t="shared" si="73"/>
        <v>0.29154518950437314</v>
      </c>
      <c r="M301" s="11">
        <f t="shared" si="74"/>
        <v>0.16920473773265651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-0.24235684121364287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0.23330579512443123</v>
      </c>
      <c r="Q301" s="11">
        <f>2*'OddsRatio_working_3-way'!K301*'OddsRatio_working_3-way'!L301*'OddsRatio_working_3-way'!M301</f>
        <v>5.8036267443888359E-2</v>
      </c>
      <c r="R301" s="11">
        <f t="shared" si="75"/>
        <v>0</v>
      </c>
      <c r="S301" s="11">
        <f t="shared" si="76"/>
        <v>-0.9626540515881995</v>
      </c>
      <c r="T301" s="11">
        <f t="shared" si="77"/>
        <v>-0.23946618198711428</v>
      </c>
      <c r="U301" s="11">
        <f>'OddsRatio_working_3-way'!S301-'OddsRatio_working_3-way'!R301^2/3</f>
        <v>-0.9626540515881995</v>
      </c>
      <c r="V301" s="11">
        <f>'OddsRatio_working_3-way'!S301*'OddsRatio_working_3-way'!R301/3-2*'OddsRatio_working_3-way'!R301^3/27-'OddsRatio_working_3-way'!T301</f>
        <v>0.23946618198711428</v>
      </c>
      <c r="W301" s="11">
        <f>'OddsRatio_working_3-way'!V301^2+4*'OddsRatio_working_3-way'!U301^3/27</f>
        <v>-7.4818055420349083E-2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0.18177053373404256</v>
      </c>
      <c r="Y301" s="11">
        <f>IF('OddsRatio_working_3-way'!W301&gt;=0,IF('OddsRatio_working_3-way'!V301+SQRT('OddsRatio_working_3-way'!W301)&gt;0,0,PI()),ACOS('OddsRatio_working_3-way'!V301/(2*'OddsRatio_working_3-way'!X301)))</f>
        <v>0.85170052179344058</v>
      </c>
      <c r="Z301" s="11">
        <f>'OddsRatio_working_3-way'!X301^(1/3)*COS('OddsRatio_working_3-way'!Y301/3)</f>
        <v>0.54379134291819597</v>
      </c>
      <c r="AA301" s="11">
        <f>'OddsRatio_working_3-way'!X301^(1/3)*COS(('OddsRatio_working_3-way'!Y301+2*PI())/3)</f>
        <v>-0.40930653137369344</v>
      </c>
      <c r="AB301" s="11">
        <f>'OddsRatio_working_3-way'!X301^(1/3)*COS(('OddsRatio_working_3-way'!Y301+4*PI())/3)</f>
        <v>-0.13448481154450262</v>
      </c>
      <c r="AC301" s="11">
        <f>'OddsRatio_working_3-way'!X301^(1/3)*SIN('OddsRatio_working_3-way'!Y301/3)</f>
        <v>0.15866839392253945</v>
      </c>
      <c r="AD301" s="11">
        <f>'OddsRatio_working_3-way'!X301^(1/3)*SIN(('OddsRatio_working_3-way'!Y301+2*PI())/3)</f>
        <v>0.39160292036394317</v>
      </c>
      <c r="AE301" s="11">
        <f>'OddsRatio_working_3-way'!X301^(1/3)*SIN(('OddsRatio_working_3-way'!Y301+4*PI())/3)</f>
        <v>-0.55027131428648246</v>
      </c>
      <c r="AF301" s="11">
        <f>-'OddsRatio_working_3-way'!U301/(3*'OddsRatio_working_3-way'!X301^(1/3))*COS(('OddsRatio_working_3-way'!Y301)/3)</f>
        <v>0.54379134291819609</v>
      </c>
      <c r="AG301" s="11">
        <f>-'OddsRatio_working_3-way'!U301/(3*'OddsRatio_working_3-way'!X301^(1/3))*COS(('OddsRatio_working_3-way'!Y301+2*PI())/3)</f>
        <v>-0.40930653137369355</v>
      </c>
      <c r="AH301" s="11">
        <f>-'OddsRatio_working_3-way'!U301/(3*'OddsRatio_working_3-way'!X301^(1/3))*COS(('OddsRatio_working_3-way'!Y301+4*PI())/3)</f>
        <v>-0.13448481154450265</v>
      </c>
      <c r="AI301" s="11">
        <f>'OddsRatio_working_3-way'!U301/(3*'OddsRatio_working_3-way'!X301^(1/3))*SIN(('OddsRatio_working_3-way'!Y301)/3)</f>
        <v>-0.15866839392253948</v>
      </c>
      <c r="AJ301" s="11">
        <f>'OddsRatio_working_3-way'!U301/(3*'OddsRatio_working_3-way'!X301^(1/3))*SIN(('OddsRatio_working_3-way'!Y301+2*PI())/3)</f>
        <v>-0.39160292036394323</v>
      </c>
      <c r="AK301" s="11">
        <f>'OddsRatio_working_3-way'!U301/(3*'OddsRatio_working_3-way'!X301^(1/3))*SIN(('OddsRatio_working_3-way'!Y301+4*PI())/3)</f>
        <v>0.55027131428648257</v>
      </c>
      <c r="AL301" s="11">
        <f>'OddsRatio_working_3-way'!Z301+'OddsRatio_working_3-way'!AF301</f>
        <v>1.0875826858363919</v>
      </c>
      <c r="AM301" s="11">
        <f>'OddsRatio_working_3-way'!AA301+'OddsRatio_working_3-way'!AG301</f>
        <v>-0.81861306274738699</v>
      </c>
      <c r="AN301" s="11">
        <f>'OddsRatio_working_3-way'!AB301+'OddsRatio_working_3-way'!AH301</f>
        <v>-0.26896962308900529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1.0875826858363919</v>
      </c>
      <c r="AS301" s="11">
        <f>IF(('OddsRatio_working_3-way'!X301=0),IF(Q301&gt;0,-Q301^(1/3),(-Q301)^(1/3)),'OddsRatio_working_3-way'!AM301-'OddsRatio_working_3-way'!R301/3)</f>
        <v>-0.81861306274738699</v>
      </c>
      <c r="AT301" s="11">
        <f>IF(('OddsRatio_working_3-way'!X301=0),IF(Q301&gt;0,-Q301^(1/3),(-Q301)^(1/3)),'OddsRatio_working_3-way'!AN301-'OddsRatio_working_3-way'!R301/3)</f>
        <v>-0.26896962308900529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2.15</v>
      </c>
      <c r="B302" s="4">
        <f>IF('True_Odds_Calculator_3-way'!B303="","",'True_Odds_Calculator_3-way'!B303)</f>
        <v>3.48</v>
      </c>
      <c r="C302" s="4">
        <f>IF('True_Odds_Calculator_3-way'!C303="","",'True_Odds_Calculator_3-way'!C303)</f>
        <v>3.4</v>
      </c>
      <c r="D302" s="9">
        <f t="shared" si="65"/>
        <v>0.44745091024980294</v>
      </c>
      <c r="E302" s="9">
        <f t="shared" si="66"/>
        <v>0.27299655035088122</v>
      </c>
      <c r="F302" s="9">
        <f t="shared" si="67"/>
        <v>0.27955253939931585</v>
      </c>
      <c r="G302" s="9">
        <f t="shared" si="68"/>
        <v>1.0738104635428196</v>
      </c>
      <c r="H302" s="9">
        <f t="shared" si="69"/>
        <v>2.2348820330742427</v>
      </c>
      <c r="I302" s="9">
        <f t="shared" si="70"/>
        <v>3.6630499495861928</v>
      </c>
      <c r="J302" s="9">
        <f t="shared" si="71"/>
        <v>3.5771451125027673</v>
      </c>
      <c r="K302" s="11">
        <f t="shared" si="72"/>
        <v>0.46511627906976744</v>
      </c>
      <c r="L302" s="11">
        <f t="shared" si="73"/>
        <v>0.28735632183908044</v>
      </c>
      <c r="M302" s="11">
        <f t="shared" si="74"/>
        <v>0.29411764705882354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-0.2690692957214964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0.23703948299448085</v>
      </c>
      <c r="Q302" s="11">
        <f>2*'OddsRatio_working_3-way'!K302*'OddsRatio_working_3-way'!L302*'OddsRatio_working_3-way'!M302</f>
        <v>7.8620060694686855E-2</v>
      </c>
      <c r="R302" s="11">
        <f t="shared" si="75"/>
        <v>0</v>
      </c>
      <c r="S302" s="11">
        <f t="shared" si="76"/>
        <v>-0.88096072931276259</v>
      </c>
      <c r="T302" s="11">
        <f t="shared" si="77"/>
        <v>-0.29219261337073388</v>
      </c>
      <c r="U302" s="11">
        <f>'OddsRatio_working_3-way'!S302-'OddsRatio_working_3-way'!R302^2/3</f>
        <v>-0.88096072931276259</v>
      </c>
      <c r="V302" s="11">
        <f>'OddsRatio_working_3-way'!S302*'OddsRatio_working_3-way'!R302/3-2*'OddsRatio_working_3-way'!R302^3/27-'OddsRatio_working_3-way'!T302</f>
        <v>0.29219261337073388</v>
      </c>
      <c r="W302" s="11">
        <f>'OddsRatio_working_3-way'!V302^2+4*'OddsRatio_working_3-way'!U302^3/27</f>
        <v>-1.5913314313552487E-2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0.15913032208065475</v>
      </c>
      <c r="Y302" s="11">
        <f>IF('OddsRatio_working_3-way'!W302&gt;=0,IF('OddsRatio_working_3-way'!V302+SQRT('OddsRatio_working_3-way'!W302)&gt;0,0,PI()),ACOS('OddsRatio_working_3-way'!V302/(2*'OddsRatio_working_3-way'!X302)))</f>
        <v>0.4075562246194</v>
      </c>
      <c r="Z302" s="11">
        <f>'OddsRatio_working_3-way'!X302^(1/3)*COS('OddsRatio_working_3-way'!Y302/3)</f>
        <v>0.5369052317714097</v>
      </c>
      <c r="AA302" s="11">
        <f>'OddsRatio_working_3-way'!X302^(1/3)*COS(('OddsRatio_working_3-way'!Y302+2*PI())/3)</f>
        <v>-0.33201173325337474</v>
      </c>
      <c r="AB302" s="11">
        <f>'OddsRatio_working_3-way'!X302^(1/3)*COS(('OddsRatio_working_3-way'!Y302+4*PI())/3)</f>
        <v>-0.20489349851803507</v>
      </c>
      <c r="AC302" s="11">
        <f>'OddsRatio_working_3-way'!X302^(1/3)*SIN('OddsRatio_working_3-way'!Y302/3)</f>
        <v>7.3391747043358588E-2</v>
      </c>
      <c r="AD302" s="11">
        <f>'OddsRatio_working_3-way'!X302^(1/3)*SIN(('OddsRatio_working_3-way'!Y302+2*PI())/3)</f>
        <v>0.4282776966171335</v>
      </c>
      <c r="AE302" s="11">
        <f>'OddsRatio_working_3-way'!X302^(1/3)*SIN(('OddsRatio_working_3-way'!Y302+4*PI())/3)</f>
        <v>-0.50166944366049193</v>
      </c>
      <c r="AF302" s="11">
        <f>-'OddsRatio_working_3-way'!U302/(3*'OddsRatio_working_3-way'!X302^(1/3))*COS(('OddsRatio_working_3-way'!Y302)/3)</f>
        <v>0.53690523177140981</v>
      </c>
      <c r="AG302" s="11">
        <f>-'OddsRatio_working_3-way'!U302/(3*'OddsRatio_working_3-way'!X302^(1/3))*COS(('OddsRatio_working_3-way'!Y302+2*PI())/3)</f>
        <v>-0.3320117332533748</v>
      </c>
      <c r="AH302" s="11">
        <f>-'OddsRatio_working_3-way'!U302/(3*'OddsRatio_working_3-way'!X302^(1/3))*COS(('OddsRatio_working_3-way'!Y302+4*PI())/3)</f>
        <v>-0.20489349851803512</v>
      </c>
      <c r="AI302" s="11">
        <f>'OddsRatio_working_3-way'!U302/(3*'OddsRatio_working_3-way'!X302^(1/3))*SIN(('OddsRatio_working_3-way'!Y302)/3)</f>
        <v>-7.3391747043358602E-2</v>
      </c>
      <c r="AJ302" s="11">
        <f>'OddsRatio_working_3-way'!U302/(3*'OddsRatio_working_3-way'!X302^(1/3))*SIN(('OddsRatio_working_3-way'!Y302+2*PI())/3)</f>
        <v>-0.42827769661713355</v>
      </c>
      <c r="AK302" s="11">
        <f>'OddsRatio_working_3-way'!U302/(3*'OddsRatio_working_3-way'!X302^(1/3))*SIN(('OddsRatio_working_3-way'!Y302+4*PI())/3)</f>
        <v>0.50166944366049204</v>
      </c>
      <c r="AL302" s="11">
        <f>'OddsRatio_working_3-way'!Z302+'OddsRatio_working_3-way'!AF302</f>
        <v>1.0738104635428196</v>
      </c>
      <c r="AM302" s="11">
        <f>'OddsRatio_working_3-way'!AA302+'OddsRatio_working_3-way'!AG302</f>
        <v>-0.66402346650674948</v>
      </c>
      <c r="AN302" s="11">
        <f>'OddsRatio_working_3-way'!AB302+'OddsRatio_working_3-way'!AH302</f>
        <v>-0.40978699703607019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1.0738104635428196</v>
      </c>
      <c r="AS302" s="11">
        <f>IF(('OddsRatio_working_3-way'!X302=0),IF(Q302&gt;0,-Q302^(1/3),(-Q302)^(1/3)),'OddsRatio_working_3-way'!AM302-'OddsRatio_working_3-way'!R302/3)</f>
        <v>-0.66402346650674948</v>
      </c>
      <c r="AT302" s="11">
        <f>IF(('OddsRatio_working_3-way'!X302=0),IF(Q302&gt;0,-Q302^(1/3),(-Q302)^(1/3)),'OddsRatio_working_3-way'!AN302-'OddsRatio_working_3-way'!R302/3)</f>
        <v>-0.40978699703607019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2.13</v>
      </c>
      <c r="B303" s="4">
        <f>IF('True_Odds_Calculator_3-way'!B304="","",'True_Odds_Calculator_3-way'!B304)</f>
        <v>2.83</v>
      </c>
      <c r="C303" s="4">
        <f>IF('True_Odds_Calculator_3-way'!C304="","",'True_Odds_Calculator_3-way'!C304)</f>
        <v>4.4800000000000004</v>
      </c>
      <c r="D303" s="9">
        <f t="shared" si="65"/>
        <v>0.45172930683512236</v>
      </c>
      <c r="E303" s="9">
        <f t="shared" si="66"/>
        <v>0.33720284207883094</v>
      </c>
      <c r="F303" s="9">
        <f t="shared" si="67"/>
        <v>0.21106785108604689</v>
      </c>
      <c r="G303" s="9">
        <f t="shared" si="68"/>
        <v>1.0740841834794328</v>
      </c>
      <c r="H303" s="9">
        <f t="shared" si="69"/>
        <v>2.2137151273317586</v>
      </c>
      <c r="I303" s="9">
        <f t="shared" si="70"/>
        <v>2.965574055767362</v>
      </c>
      <c r="J303" s="9">
        <f t="shared" si="71"/>
        <v>4.7378129585084272</v>
      </c>
      <c r="K303" s="11">
        <f t="shared" si="72"/>
        <v>0.46948356807511737</v>
      </c>
      <c r="L303" s="11">
        <f t="shared" si="73"/>
        <v>0.35335689045936397</v>
      </c>
      <c r="M303" s="11">
        <f t="shared" si="74"/>
        <v>0.2232142857142857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-0.2664800641303654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0.23847442724663648</v>
      </c>
      <c r="Q303" s="11">
        <f>2*'OddsRatio_working_3-way'!K303*'OddsRatio_working_3-way'!L303*'OddsRatio_working_3-way'!M303</f>
        <v>7.4060381132495801E-2</v>
      </c>
      <c r="R303" s="11">
        <f t="shared" si="75"/>
        <v>0</v>
      </c>
      <c r="S303" s="11">
        <f t="shared" si="76"/>
        <v>-0.89490532068459649</v>
      </c>
      <c r="T303" s="11">
        <f t="shared" si="77"/>
        <v>-0.27792090704490574</v>
      </c>
      <c r="U303" s="11">
        <f>'OddsRatio_working_3-way'!S303-'OddsRatio_working_3-way'!R303^2/3</f>
        <v>-0.89490532068459649</v>
      </c>
      <c r="V303" s="11">
        <f>'OddsRatio_working_3-way'!S303*'OddsRatio_working_3-way'!R303/3-2*'OddsRatio_working_3-way'!R303^3/27-'OddsRatio_working_3-way'!T303</f>
        <v>0.27792090704490574</v>
      </c>
      <c r="W303" s="11">
        <f>'OddsRatio_working_3-way'!V303^2+4*'OddsRatio_working_3-way'!U303^3/27</f>
        <v>-2.8936247586165267E-2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0.16292350824760404</v>
      </c>
      <c r="Y303" s="11">
        <f>IF('OddsRatio_working_3-way'!W303&gt;=0,IF('OddsRatio_working_3-way'!V303+SQRT('OddsRatio_working_3-way'!W303)&gt;0,0,PI()),ACOS('OddsRatio_working_3-way'!V303/(2*'OddsRatio_working_3-way'!X303)))</f>
        <v>0.54924602527908828</v>
      </c>
      <c r="Z303" s="11">
        <f>'OddsRatio_working_3-way'!X303^(1/3)*COS('OddsRatio_working_3-way'!Y303/3)</f>
        <v>0.53704209173971651</v>
      </c>
      <c r="AA303" s="11">
        <f>'OddsRatio_working_3-way'!X303^(1/3)*COS(('OddsRatio_working_3-way'!Y303+2*PI())/3)</f>
        <v>-0.35463535331073376</v>
      </c>
      <c r="AB303" s="11">
        <f>'OddsRatio_working_3-way'!X303^(1/3)*COS(('OddsRatio_working_3-way'!Y303+4*PI())/3)</f>
        <v>-0.18240673842898261</v>
      </c>
      <c r="AC303" s="11">
        <f>'OddsRatio_working_3-way'!X303^(1/3)*SIN('OddsRatio_working_3-way'!Y303/3)</f>
        <v>9.9436237164135396E-2</v>
      </c>
      <c r="AD303" s="11">
        <f>'OddsRatio_working_3-way'!X303^(1/3)*SIN(('OddsRatio_working_3-way'!Y303+2*PI())/3)</f>
        <v>0.41537397576605989</v>
      </c>
      <c r="AE303" s="11">
        <f>'OddsRatio_working_3-way'!X303^(1/3)*SIN(('OddsRatio_working_3-way'!Y303+4*PI())/3)</f>
        <v>-0.51481021293019524</v>
      </c>
      <c r="AF303" s="11">
        <f>-'OddsRatio_working_3-way'!U303/(3*'OddsRatio_working_3-way'!X303^(1/3))*COS(('OddsRatio_working_3-way'!Y303)/3)</f>
        <v>0.53704209173971629</v>
      </c>
      <c r="AG303" s="11">
        <f>-'OddsRatio_working_3-way'!U303/(3*'OddsRatio_working_3-way'!X303^(1/3))*COS(('OddsRatio_working_3-way'!Y303+2*PI())/3)</f>
        <v>-0.35463535331073365</v>
      </c>
      <c r="AH303" s="11">
        <f>-'OddsRatio_working_3-way'!U303/(3*'OddsRatio_working_3-way'!X303^(1/3))*COS(('OddsRatio_working_3-way'!Y303+4*PI())/3)</f>
        <v>-0.18240673842898256</v>
      </c>
      <c r="AI303" s="11">
        <f>'OddsRatio_working_3-way'!U303/(3*'OddsRatio_working_3-way'!X303^(1/3))*SIN(('OddsRatio_working_3-way'!Y303)/3)</f>
        <v>-9.9436237164135355E-2</v>
      </c>
      <c r="AJ303" s="11">
        <f>'OddsRatio_working_3-way'!U303/(3*'OddsRatio_working_3-way'!X303^(1/3))*SIN(('OddsRatio_working_3-way'!Y303+2*PI())/3)</f>
        <v>-0.41537397576605972</v>
      </c>
      <c r="AK303" s="11">
        <f>'OddsRatio_working_3-way'!U303/(3*'OddsRatio_working_3-way'!X303^(1/3))*SIN(('OddsRatio_working_3-way'!Y303+4*PI())/3)</f>
        <v>0.51481021293019502</v>
      </c>
      <c r="AL303" s="11">
        <f>'OddsRatio_working_3-way'!Z303+'OddsRatio_working_3-way'!AF303</f>
        <v>1.0740841834794328</v>
      </c>
      <c r="AM303" s="11">
        <f>'OddsRatio_working_3-way'!AA303+'OddsRatio_working_3-way'!AG303</f>
        <v>-0.70927070662146741</v>
      </c>
      <c r="AN303" s="11">
        <f>'OddsRatio_working_3-way'!AB303+'OddsRatio_working_3-way'!AH303</f>
        <v>-0.36481347685796517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1.0740841834794328</v>
      </c>
      <c r="AS303" s="11">
        <f>IF(('OddsRatio_working_3-way'!X303=0),IF(Q303&gt;0,-Q303^(1/3),(-Q303)^(1/3)),'OddsRatio_working_3-way'!AM303-'OddsRatio_working_3-way'!R303/3)</f>
        <v>-0.70927070662146741</v>
      </c>
      <c r="AT303" s="11">
        <f>IF(('OddsRatio_working_3-way'!X303=0),IF(Q303&gt;0,-Q303^(1/3),(-Q303)^(1/3)),'OddsRatio_working_3-way'!AN303-'OddsRatio_working_3-way'!R303/3)</f>
        <v>-0.36481347685796517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2.88</v>
      </c>
      <c r="B304" s="4">
        <f>IF('True_Odds_Calculator_3-way'!B305="","",'True_Odds_Calculator_3-way'!B305)</f>
        <v>2.79</v>
      </c>
      <c r="C304" s="4">
        <f>IF('True_Odds_Calculator_3-way'!C305="","",'True_Odds_Calculator_3-way'!C305)</f>
        <v>2.94</v>
      </c>
      <c r="D304" s="9">
        <f t="shared" si="65"/>
        <v>0.33198753660823699</v>
      </c>
      <c r="E304" s="9">
        <f t="shared" si="66"/>
        <v>0.34295500446068844</v>
      </c>
      <c r="F304" s="9">
        <f t="shared" si="67"/>
        <v>0.32505745893107491</v>
      </c>
      <c r="G304" s="9">
        <f t="shared" si="68"/>
        <v>1.0702985480421128</v>
      </c>
      <c r="H304" s="9">
        <f t="shared" si="69"/>
        <v>3.0121612703191727</v>
      </c>
      <c r="I304" s="9">
        <f t="shared" si="70"/>
        <v>2.915834400995382</v>
      </c>
      <c r="J304" s="9">
        <f t="shared" si="71"/>
        <v>3.0763791832016989</v>
      </c>
      <c r="K304" s="11">
        <f t="shared" si="72"/>
        <v>0.34722222222222221</v>
      </c>
      <c r="L304" s="11">
        <f t="shared" si="73"/>
        <v>0.35842293906810035</v>
      </c>
      <c r="M304" s="11">
        <f t="shared" si="74"/>
        <v>0.3401360544217687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-0.27635580317351971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0.2374755158933346</v>
      </c>
      <c r="Q304" s="11">
        <f>2*'OddsRatio_working_3-way'!K304*'OddsRatio_working_3-way'!L304*'OddsRatio_working_3-way'!M304</f>
        <v>8.466150299227615E-2</v>
      </c>
      <c r="R304" s="11">
        <f t="shared" si="75"/>
        <v>0</v>
      </c>
      <c r="S304" s="11">
        <f t="shared" si="76"/>
        <v>-0.85931076230820902</v>
      </c>
      <c r="T304" s="11">
        <f t="shared" si="77"/>
        <v>-0.30634964788171448</v>
      </c>
      <c r="U304" s="11">
        <f>'OddsRatio_working_3-way'!S304-'OddsRatio_working_3-way'!R304^2/3</f>
        <v>-0.85931076230820902</v>
      </c>
      <c r="V304" s="11">
        <f>'OddsRatio_working_3-way'!S304*'OddsRatio_working_3-way'!R304/3-2*'OddsRatio_working_3-way'!R304^3/27-'OddsRatio_working_3-way'!T304</f>
        <v>0.30634964788171448</v>
      </c>
      <c r="W304" s="11">
        <f>'OddsRatio_working_3-way'!V304^2+4*'OddsRatio_working_3-way'!U304^3/27</f>
        <v>-1.5403319940288096E-4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0.15330047289282356</v>
      </c>
      <c r="Y304" s="11">
        <f>IF('OddsRatio_working_3-way'!W304&gt;=0,IF('OddsRatio_working_3-way'!V304+SQRT('OddsRatio_working_3-way'!W304)&gt;0,0,PI()),ACOS('OddsRatio_working_3-way'!V304/(2*'OddsRatio_working_3-way'!X304)))</f>
        <v>4.049042669880798E-2</v>
      </c>
      <c r="Z304" s="11">
        <f>'OddsRatio_working_3-way'!X304^(1/3)*COS('OddsRatio_working_3-way'!Y304/3)</f>
        <v>0.5351492740210565</v>
      </c>
      <c r="AA304" s="11">
        <f>'OddsRatio_working_3-way'!X304^(1/3)*COS(('OddsRatio_working_3-way'!Y304+2*PI())/3)</f>
        <v>-0.27383015162599933</v>
      </c>
      <c r="AB304" s="11">
        <f>'OddsRatio_working_3-way'!X304^(1/3)*COS(('OddsRatio_working_3-way'!Y304+4*PI())/3)</f>
        <v>-0.26131912239505711</v>
      </c>
      <c r="AC304" s="11">
        <f>'OddsRatio_working_3-way'!X304^(1/3)*SIN('OddsRatio_working_3-way'!Y304/3)</f>
        <v>7.2232460943237372E-3</v>
      </c>
      <c r="AD304" s="11">
        <f>'OddsRatio_working_3-way'!X304^(1/3)*SIN(('OddsRatio_working_3-way'!Y304+2*PI())/3)</f>
        <v>0.45984124307187285</v>
      </c>
      <c r="AE304" s="11">
        <f>'OddsRatio_working_3-way'!X304^(1/3)*SIN(('OddsRatio_working_3-way'!Y304+4*PI())/3)</f>
        <v>-0.46706448916619658</v>
      </c>
      <c r="AF304" s="11">
        <f>-'OddsRatio_working_3-way'!U304/(3*'OddsRatio_working_3-way'!X304^(1/3))*COS(('OddsRatio_working_3-way'!Y304)/3)</f>
        <v>0.53514927402105639</v>
      </c>
      <c r="AG304" s="11">
        <f>-'OddsRatio_working_3-way'!U304/(3*'OddsRatio_working_3-way'!X304^(1/3))*COS(('OddsRatio_working_3-way'!Y304+2*PI())/3)</f>
        <v>-0.27383015162599927</v>
      </c>
      <c r="AH304" s="11">
        <f>-'OddsRatio_working_3-way'!U304/(3*'OddsRatio_working_3-way'!X304^(1/3))*COS(('OddsRatio_working_3-way'!Y304+4*PI())/3)</f>
        <v>-0.26131912239505711</v>
      </c>
      <c r="AI304" s="11">
        <f>'OddsRatio_working_3-way'!U304/(3*'OddsRatio_working_3-way'!X304^(1/3))*SIN(('OddsRatio_working_3-way'!Y304)/3)</f>
        <v>-7.2232460943237363E-3</v>
      </c>
      <c r="AJ304" s="11">
        <f>'OddsRatio_working_3-way'!U304/(3*'OddsRatio_working_3-way'!X304^(1/3))*SIN(('OddsRatio_working_3-way'!Y304+2*PI())/3)</f>
        <v>-0.45984124307187274</v>
      </c>
      <c r="AK304" s="11">
        <f>'OddsRatio_working_3-way'!U304/(3*'OddsRatio_working_3-way'!X304^(1/3))*SIN(('OddsRatio_working_3-way'!Y304+4*PI())/3)</f>
        <v>0.46706448916619647</v>
      </c>
      <c r="AL304" s="11">
        <f>'OddsRatio_working_3-way'!Z304+'OddsRatio_working_3-way'!AF304</f>
        <v>1.0702985480421128</v>
      </c>
      <c r="AM304" s="11">
        <f>'OddsRatio_working_3-way'!AA304+'OddsRatio_working_3-way'!AG304</f>
        <v>-0.54766030325199866</v>
      </c>
      <c r="AN304" s="11">
        <f>'OddsRatio_working_3-way'!AB304+'OddsRatio_working_3-way'!AH304</f>
        <v>-0.52263824479011423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1.0702985480421128</v>
      </c>
      <c r="AS304" s="11">
        <f>IF(('OddsRatio_working_3-way'!X304=0),IF(Q304&gt;0,-Q304^(1/3),(-Q304)^(1/3)),'OddsRatio_working_3-way'!AM304-'OddsRatio_working_3-way'!R304/3)</f>
        <v>-0.54766030325199866</v>
      </c>
      <c r="AT304" s="11">
        <f>IF(('OddsRatio_working_3-way'!X304=0),IF(Q304&gt;0,-Q304^(1/3),(-Q304)^(1/3)),'OddsRatio_working_3-way'!AN304-'OddsRatio_working_3-way'!R304/3)</f>
        <v>-0.52263824479011423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2.2999999999999998</v>
      </c>
      <c r="B305" s="4">
        <f>IF('True_Odds_Calculator_3-way'!B306="","",'True_Odds_Calculator_3-way'!B306)</f>
        <v>2.87</v>
      </c>
      <c r="C305" s="4">
        <f>IF('True_Odds_Calculator_3-way'!C306="","",'True_Odds_Calculator_3-way'!C306)</f>
        <v>3.83</v>
      </c>
      <c r="D305" s="9">
        <f t="shared" si="65"/>
        <v>0.41833786851645016</v>
      </c>
      <c r="E305" s="9">
        <f t="shared" si="66"/>
        <v>0.33332725980845013</v>
      </c>
      <c r="F305" s="9">
        <f t="shared" si="67"/>
        <v>0.24833487167509968</v>
      </c>
      <c r="G305" s="9">
        <f t="shared" si="68"/>
        <v>1.0695479479785746</v>
      </c>
      <c r="H305" s="9">
        <f t="shared" si="69"/>
        <v>2.3904123323721467</v>
      </c>
      <c r="I305" s="9">
        <f t="shared" si="70"/>
        <v>3.0000546627199349</v>
      </c>
      <c r="J305" s="9">
        <f t="shared" si="71"/>
        <v>4.0268206927793662</v>
      </c>
      <c r="K305" s="11">
        <f t="shared" si="72"/>
        <v>0.43478260869565222</v>
      </c>
      <c r="L305" s="11">
        <f t="shared" si="73"/>
        <v>0.34843205574912889</v>
      </c>
      <c r="M305" s="11">
        <f t="shared" si="74"/>
        <v>0.2610966057441253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-0.2721215196842951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0.23732459240490111</v>
      </c>
      <c r="Q305" s="11">
        <f>2*'OddsRatio_working_3-way'!K305*'OddsRatio_working_3-way'!L305*'OddsRatio_working_3-way'!M305</f>
        <v>7.9108197468300348E-2</v>
      </c>
      <c r="R305" s="11">
        <f t="shared" si="75"/>
        <v>0</v>
      </c>
      <c r="S305" s="11">
        <f t="shared" si="76"/>
        <v>-0.87212724917983686</v>
      </c>
      <c r="T305" s="11">
        <f t="shared" si="77"/>
        <v>-0.29070908305994553</v>
      </c>
      <c r="U305" s="11">
        <f>'OddsRatio_working_3-way'!S305-'OddsRatio_working_3-way'!R305^2/3</f>
        <v>-0.87212724917983686</v>
      </c>
      <c r="V305" s="11">
        <f>'OddsRatio_working_3-way'!S305*'OddsRatio_working_3-way'!R305/3-2*'OddsRatio_working_3-way'!R305^3/27-'OddsRatio_working_3-way'!T305</f>
        <v>0.29070908305994553</v>
      </c>
      <c r="W305" s="11">
        <f>'OddsRatio_working_3-way'!V305^2+4*'OddsRatio_working_3-way'!U305^3/27</f>
        <v>-1.3761586816422158E-2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0.15674290876302543</v>
      </c>
      <c r="Y305" s="11">
        <f>IF('OddsRatio_working_3-way'!W305&gt;=0,IF('OddsRatio_working_3-way'!V305+SQRT('OddsRatio_working_3-way'!W305)&gt;0,0,PI()),ACOS('OddsRatio_working_3-way'!V305/(2*'OddsRatio_working_3-way'!X305)))</f>
        <v>0.38354563441888856</v>
      </c>
      <c r="Z305" s="11">
        <f>'OddsRatio_working_3-way'!X305^(1/3)*COS('OddsRatio_working_3-way'!Y305/3)</f>
        <v>0.53477397398928728</v>
      </c>
      <c r="AA305" s="11">
        <f>'OddsRatio_working_3-way'!X305^(1/3)*COS(('OddsRatio_working_3-way'!Y305+2*PI())/3)</f>
        <v>-0.3269219334776805</v>
      </c>
      <c r="AB305" s="11">
        <f>'OddsRatio_working_3-way'!X305^(1/3)*COS(('OddsRatio_working_3-way'!Y305+4*PI())/3)</f>
        <v>-0.20785204051160688</v>
      </c>
      <c r="AC305" s="11">
        <f>'OddsRatio_working_3-way'!X305^(1/3)*SIN('OddsRatio_working_3-way'!Y305/3)</f>
        <v>6.8745034756342666E-2</v>
      </c>
      <c r="AD305" s="11">
        <f>'OddsRatio_working_3-way'!X305^(1/3)*SIN(('OddsRatio_working_3-way'!Y305+2*PI())/3)</f>
        <v>0.42875532937931005</v>
      </c>
      <c r="AE305" s="11">
        <f>'OddsRatio_working_3-way'!X305^(1/3)*SIN(('OddsRatio_working_3-way'!Y305+4*PI())/3)</f>
        <v>-0.49750036413565263</v>
      </c>
      <c r="AF305" s="11">
        <f>-'OddsRatio_working_3-way'!U305/(3*'OddsRatio_working_3-way'!X305^(1/3))*COS(('OddsRatio_working_3-way'!Y305)/3)</f>
        <v>0.53477397398928728</v>
      </c>
      <c r="AG305" s="11">
        <f>-'OddsRatio_working_3-way'!U305/(3*'OddsRatio_working_3-way'!X305^(1/3))*COS(('OddsRatio_working_3-way'!Y305+2*PI())/3)</f>
        <v>-0.3269219334776805</v>
      </c>
      <c r="AH305" s="11">
        <f>-'OddsRatio_working_3-way'!U305/(3*'OddsRatio_working_3-way'!X305^(1/3))*COS(('OddsRatio_working_3-way'!Y305+4*PI())/3)</f>
        <v>-0.20785204051160688</v>
      </c>
      <c r="AI305" s="11">
        <f>'OddsRatio_working_3-way'!U305/(3*'OddsRatio_working_3-way'!X305^(1/3))*SIN(('OddsRatio_working_3-way'!Y305)/3)</f>
        <v>-6.8745034756342666E-2</v>
      </c>
      <c r="AJ305" s="11">
        <f>'OddsRatio_working_3-way'!U305/(3*'OddsRatio_working_3-way'!X305^(1/3))*SIN(('OddsRatio_working_3-way'!Y305+2*PI())/3)</f>
        <v>-0.42875532937931005</v>
      </c>
      <c r="AK305" s="11">
        <f>'OddsRatio_working_3-way'!U305/(3*'OddsRatio_working_3-way'!X305^(1/3))*SIN(('OddsRatio_working_3-way'!Y305+4*PI())/3)</f>
        <v>0.49750036413565263</v>
      </c>
      <c r="AL305" s="11">
        <f>'OddsRatio_working_3-way'!Z305+'OddsRatio_working_3-way'!AF305</f>
        <v>1.0695479479785746</v>
      </c>
      <c r="AM305" s="11">
        <f>'OddsRatio_working_3-way'!AA305+'OddsRatio_working_3-way'!AG305</f>
        <v>-0.65384386695536101</v>
      </c>
      <c r="AN305" s="11">
        <f>'OddsRatio_working_3-way'!AB305+'OddsRatio_working_3-way'!AH305</f>
        <v>-0.41570408102321377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1.0695479479785746</v>
      </c>
      <c r="AS305" s="11">
        <f>IF(('OddsRatio_working_3-way'!X305=0),IF(Q305&gt;0,-Q305^(1/3),(-Q305)^(1/3)),'OddsRatio_working_3-way'!AM305-'OddsRatio_working_3-way'!R305/3)</f>
        <v>-0.65384386695536101</v>
      </c>
      <c r="AT305" s="11">
        <f>IF(('OddsRatio_working_3-way'!X305=0),IF(Q305&gt;0,-Q305^(1/3),(-Q305)^(1/3)),'OddsRatio_working_3-way'!AN305-'OddsRatio_working_3-way'!R305/3)</f>
        <v>-0.41570408102321377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1.54</v>
      </c>
      <c r="B306" s="4">
        <f>IF('True_Odds_Calculator_3-way'!B307="","",'True_Odds_Calculator_3-way'!B307)</f>
        <v>3.89</v>
      </c>
      <c r="C306" s="4">
        <f>IF('True_Odds_Calculator_3-way'!C307="","",'True_Odds_Calculator_3-way'!C307)</f>
        <v>6.93</v>
      </c>
      <c r="D306" s="9">
        <f t="shared" si="65"/>
        <v>0.62754184134141655</v>
      </c>
      <c r="E306" s="9">
        <f t="shared" si="66"/>
        <v>0.23943911521025857</v>
      </c>
      <c r="F306" s="9">
        <f t="shared" si="67"/>
        <v>0.13301904344832519</v>
      </c>
      <c r="G306" s="9">
        <f t="shared" si="68"/>
        <v>1.0991097093619522</v>
      </c>
      <c r="H306" s="9">
        <f t="shared" si="69"/>
        <v>1.5935192430554541</v>
      </c>
      <c r="I306" s="9">
        <f t="shared" si="70"/>
        <v>4.1764270600560414</v>
      </c>
      <c r="J306" s="9">
        <f t="shared" si="71"/>
        <v>7.5177205765163757</v>
      </c>
      <c r="K306" s="11">
        <f t="shared" si="72"/>
        <v>0.64935064935064934</v>
      </c>
      <c r="L306" s="11">
        <f t="shared" si="73"/>
        <v>0.25706940874035988</v>
      </c>
      <c r="M306" s="11">
        <f t="shared" si="74"/>
        <v>0.14430014430014432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-0.22291676873855637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0.22546144804349327</v>
      </c>
      <c r="Q306" s="11">
        <f>2*'OddsRatio_working_3-way'!K306*'OddsRatio_working_3-way'!L306*'OddsRatio_working_3-way'!M306</f>
        <v>4.8175523086216511E-2</v>
      </c>
      <c r="R306" s="11">
        <f t="shared" si="75"/>
        <v>0</v>
      </c>
      <c r="S306" s="11">
        <f t="shared" si="76"/>
        <v>-1.0114153785708306</v>
      </c>
      <c r="T306" s="11">
        <f t="shared" si="77"/>
        <v>-0.21611439713051933</v>
      </c>
      <c r="U306" s="11">
        <f>'OddsRatio_working_3-way'!S306-'OddsRatio_working_3-way'!R306^2/3</f>
        <v>-1.0114153785708306</v>
      </c>
      <c r="V306" s="11">
        <f>'OddsRatio_working_3-way'!S306*'OddsRatio_working_3-way'!R306/3-2*'OddsRatio_working_3-way'!R306^3/27-'OddsRatio_working_3-way'!T306</f>
        <v>0.21611439713051933</v>
      </c>
      <c r="W306" s="11">
        <f>'OddsRatio_working_3-way'!V306^2+4*'OddsRatio_working_3-way'!U306^3/27</f>
        <v>-0.10657435340685695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0.19575481223583288</v>
      </c>
      <c r="Y306" s="11">
        <f>IF('OddsRatio_working_3-way'!W306&gt;=0,IF('OddsRatio_working_3-way'!V306+SQRT('OddsRatio_working_3-way'!W306)&gt;0,0,PI()),ACOS('OddsRatio_working_3-way'!V306/(2*'OddsRatio_working_3-way'!X306)))</f>
        <v>0.98603213617625984</v>
      </c>
      <c r="Z306" s="11">
        <f>'OddsRatio_working_3-way'!X306^(1/3)*COS('OddsRatio_working_3-way'!Y306/3)</f>
        <v>0.5495548546809762</v>
      </c>
      <c r="AA306" s="11">
        <f>'OddsRatio_working_3-way'!X306^(1/3)*COS(('OddsRatio_working_3-way'!Y306+2*PI())/3)</f>
        <v>-0.4370917548508344</v>
      </c>
      <c r="AB306" s="11">
        <f>'OddsRatio_working_3-way'!X306^(1/3)*COS(('OddsRatio_working_3-way'!Y306+4*PI())/3)</f>
        <v>-0.11246309983014209</v>
      </c>
      <c r="AC306" s="11">
        <f>'OddsRatio_working_3-way'!X306^(1/3)*SIN('OddsRatio_working_3-way'!Y306/3)</f>
        <v>0.18742444136286313</v>
      </c>
      <c r="AD306" s="11">
        <f>'OddsRatio_working_3-way'!X306^(1/3)*SIN(('OddsRatio_working_3-way'!Y306+2*PI())/3)</f>
        <v>0.38221624424535955</v>
      </c>
      <c r="AE306" s="11">
        <f>'OddsRatio_working_3-way'!X306^(1/3)*SIN(('OddsRatio_working_3-way'!Y306+4*PI())/3)</f>
        <v>-0.56964068560822245</v>
      </c>
      <c r="AF306" s="11">
        <f>-'OddsRatio_working_3-way'!U306/(3*'OddsRatio_working_3-way'!X306^(1/3))*COS(('OddsRatio_working_3-way'!Y306)/3)</f>
        <v>0.54955485468097609</v>
      </c>
      <c r="AG306" s="11">
        <f>-'OddsRatio_working_3-way'!U306/(3*'OddsRatio_working_3-way'!X306^(1/3))*COS(('OddsRatio_working_3-way'!Y306+2*PI())/3)</f>
        <v>-0.43709175485083429</v>
      </c>
      <c r="AH306" s="11">
        <f>-'OddsRatio_working_3-way'!U306/(3*'OddsRatio_working_3-way'!X306^(1/3))*COS(('OddsRatio_working_3-way'!Y306+4*PI())/3)</f>
        <v>-0.11246309983014208</v>
      </c>
      <c r="AI306" s="11">
        <f>'OddsRatio_working_3-way'!U306/(3*'OddsRatio_working_3-way'!X306^(1/3))*SIN(('OddsRatio_working_3-way'!Y306)/3)</f>
        <v>-0.1874244413628631</v>
      </c>
      <c r="AJ306" s="11">
        <f>'OddsRatio_working_3-way'!U306/(3*'OddsRatio_working_3-way'!X306^(1/3))*SIN(('OddsRatio_working_3-way'!Y306+2*PI())/3)</f>
        <v>-0.38221624424535949</v>
      </c>
      <c r="AK306" s="11">
        <f>'OddsRatio_working_3-way'!U306/(3*'OddsRatio_working_3-way'!X306^(1/3))*SIN(('OddsRatio_working_3-way'!Y306+4*PI())/3)</f>
        <v>0.56964068560822234</v>
      </c>
      <c r="AL306" s="11">
        <f>'OddsRatio_working_3-way'!Z306+'OddsRatio_working_3-way'!AF306</f>
        <v>1.0991097093619522</v>
      </c>
      <c r="AM306" s="11">
        <f>'OddsRatio_working_3-way'!AA306+'OddsRatio_working_3-way'!AG306</f>
        <v>-0.87418350970166869</v>
      </c>
      <c r="AN306" s="11">
        <f>'OddsRatio_working_3-way'!AB306+'OddsRatio_working_3-way'!AH306</f>
        <v>-0.22492619966028415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1.0991097093619522</v>
      </c>
      <c r="AS306" s="11">
        <f>IF(('OddsRatio_working_3-way'!X306=0),IF(Q306&gt;0,-Q306^(1/3),(-Q306)^(1/3)),'OddsRatio_working_3-way'!AM306-'OddsRatio_working_3-way'!R306/3)</f>
        <v>-0.87418350970166869</v>
      </c>
      <c r="AT306" s="11">
        <f>IF(('OddsRatio_working_3-way'!X306=0),IF(Q306&gt;0,-Q306^(1/3),(-Q306)^(1/3)),'OddsRatio_working_3-way'!AN306-'OddsRatio_working_3-way'!R306/3)</f>
        <v>-0.22492619966028415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2.34</v>
      </c>
      <c r="B307" s="4">
        <f>IF('True_Odds_Calculator_3-way'!B308="","",'True_Odds_Calculator_3-way'!B308)</f>
        <v>3.01</v>
      </c>
      <c r="C307" s="4">
        <f>IF('True_Odds_Calculator_3-way'!C308="","",'True_Odds_Calculator_3-way'!C308)</f>
        <v>3.5</v>
      </c>
      <c r="D307" s="9">
        <f t="shared" si="65"/>
        <v>0.41074051502751974</v>
      </c>
      <c r="E307" s="9">
        <f t="shared" si="66"/>
        <v>0.31726485306812369</v>
      </c>
      <c r="F307" s="9">
        <f t="shared" si="67"/>
        <v>0.27199463190435641</v>
      </c>
      <c r="G307" s="9">
        <f t="shared" si="68"/>
        <v>1.0706172588753704</v>
      </c>
      <c r="H307" s="9">
        <f t="shared" si="69"/>
        <v>2.4346271268929964</v>
      </c>
      <c r="I307" s="9">
        <f t="shared" si="70"/>
        <v>3.1519406903394942</v>
      </c>
      <c r="J307" s="9">
        <f t="shared" si="71"/>
        <v>3.676543147188426</v>
      </c>
      <c r="K307" s="11">
        <f t="shared" si="72"/>
        <v>0.42735042735042739</v>
      </c>
      <c r="L307" s="11">
        <f t="shared" si="73"/>
        <v>0.33222591362126247</v>
      </c>
      <c r="M307" s="11">
        <f t="shared" si="74"/>
        <v>0.2857142857142857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-0.27314324656517341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0.2373042240151875</v>
      </c>
      <c r="Q307" s="11">
        <f>2*'OddsRatio_working_3-way'!K307*'OddsRatio_working_3-way'!L307*'OddsRatio_working_3-way'!M307</f>
        <v>8.112964923596154E-2</v>
      </c>
      <c r="R307" s="11">
        <f t="shared" si="75"/>
        <v>0</v>
      </c>
      <c r="S307" s="11">
        <f t="shared" si="76"/>
        <v>-0.86879037647583013</v>
      </c>
      <c r="T307" s="11">
        <f t="shared" si="77"/>
        <v>-0.29702235093190771</v>
      </c>
      <c r="U307" s="11">
        <f>'OddsRatio_working_3-way'!S307-'OddsRatio_working_3-way'!R307^2/3</f>
        <v>-0.86879037647583013</v>
      </c>
      <c r="V307" s="11">
        <f>'OddsRatio_working_3-way'!S307*'OddsRatio_working_3-way'!R307/3-2*'OddsRatio_working_3-way'!R307^3/27-'OddsRatio_working_3-way'!T307</f>
        <v>0.29702235093190771</v>
      </c>
      <c r="W307" s="11">
        <f>'OddsRatio_working_3-way'!V307^2+4*'OddsRatio_working_3-way'!U307^3/27</f>
        <v>-8.9273711975838277E-3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0.15584419154294873</v>
      </c>
      <c r="Y307" s="11">
        <f>IF('OddsRatio_working_3-way'!W307&gt;=0,IF('OddsRatio_working_3-way'!V307+SQRT('OddsRatio_working_3-way'!W307)&gt;0,0,PI()),ACOS('OddsRatio_working_3-way'!V307/(2*'OddsRatio_working_3-way'!X307)))</f>
        <v>0.30798446667178037</v>
      </c>
      <c r="Z307" s="11">
        <f>'OddsRatio_working_3-way'!X307^(1/3)*COS('OddsRatio_working_3-way'!Y307/3)</f>
        <v>0.5353086294376852</v>
      </c>
      <c r="AA307" s="11">
        <f>'OddsRatio_working_3-way'!X307^(1/3)*COS(('OddsRatio_working_3-way'!Y307+2*PI())/3)</f>
        <v>-0.31541515177304263</v>
      </c>
      <c r="AB307" s="11">
        <f>'OddsRatio_working_3-way'!X307^(1/3)*COS(('OddsRatio_working_3-way'!Y307+4*PI())/3)</f>
        <v>-0.2198934776646429</v>
      </c>
      <c r="AC307" s="11">
        <f>'OddsRatio_working_3-way'!X307^(1/3)*SIN('OddsRatio_working_3-way'!Y307/3)</f>
        <v>5.5149464259928498E-2</v>
      </c>
      <c r="AD307" s="11">
        <f>'OddsRatio_working_3-way'!X307^(1/3)*SIN(('OddsRatio_working_3-way'!Y307+2*PI())/3)</f>
        <v>0.4360161398281015</v>
      </c>
      <c r="AE307" s="11">
        <f>'OddsRatio_working_3-way'!X307^(1/3)*SIN(('OddsRatio_working_3-way'!Y307+4*PI())/3)</f>
        <v>-0.49116560408802989</v>
      </c>
      <c r="AF307" s="11">
        <f>-'OddsRatio_working_3-way'!U307/(3*'OddsRatio_working_3-way'!X307^(1/3))*COS(('OddsRatio_working_3-way'!Y307)/3)</f>
        <v>0.53530862943768509</v>
      </c>
      <c r="AG307" s="11">
        <f>-'OddsRatio_working_3-way'!U307/(3*'OddsRatio_working_3-way'!X307^(1/3))*COS(('OddsRatio_working_3-way'!Y307+2*PI())/3)</f>
        <v>-0.31541515177304258</v>
      </c>
      <c r="AH307" s="11">
        <f>-'OddsRatio_working_3-way'!U307/(3*'OddsRatio_working_3-way'!X307^(1/3))*COS(('OddsRatio_working_3-way'!Y307+4*PI())/3)</f>
        <v>-0.21989347766464284</v>
      </c>
      <c r="AI307" s="11">
        <f>'OddsRatio_working_3-way'!U307/(3*'OddsRatio_working_3-way'!X307^(1/3))*SIN(('OddsRatio_working_3-way'!Y307)/3)</f>
        <v>-5.5149464259928484E-2</v>
      </c>
      <c r="AJ307" s="11">
        <f>'OddsRatio_working_3-way'!U307/(3*'OddsRatio_working_3-way'!X307^(1/3))*SIN(('OddsRatio_working_3-way'!Y307+2*PI())/3)</f>
        <v>-0.43601613982810145</v>
      </c>
      <c r="AK307" s="11">
        <f>'OddsRatio_working_3-way'!U307/(3*'OddsRatio_working_3-way'!X307^(1/3))*SIN(('OddsRatio_working_3-way'!Y307+4*PI())/3)</f>
        <v>0.49116560408802978</v>
      </c>
      <c r="AL307" s="11">
        <f>'OddsRatio_working_3-way'!Z307+'OddsRatio_working_3-way'!AF307</f>
        <v>1.0706172588753704</v>
      </c>
      <c r="AM307" s="11">
        <f>'OddsRatio_working_3-way'!AA307+'OddsRatio_working_3-way'!AG307</f>
        <v>-0.63083030354608516</v>
      </c>
      <c r="AN307" s="11">
        <f>'OddsRatio_working_3-way'!AB307+'OddsRatio_working_3-way'!AH307</f>
        <v>-0.43978695532928574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1.0706172588753704</v>
      </c>
      <c r="AS307" s="11">
        <f>IF(('OddsRatio_working_3-way'!X307=0),IF(Q307&gt;0,-Q307^(1/3),(-Q307)^(1/3)),'OddsRatio_working_3-way'!AM307-'OddsRatio_working_3-way'!R307/3)</f>
        <v>-0.63083030354608516</v>
      </c>
      <c r="AT307" s="11">
        <f>IF(('OddsRatio_working_3-way'!X307=0),IF(Q307&gt;0,-Q307^(1/3),(-Q307)^(1/3)),'OddsRatio_working_3-way'!AN307-'OddsRatio_working_3-way'!R307/3)</f>
        <v>-0.43978695532928574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2</v>
      </c>
      <c r="B308" s="4">
        <f>IF('True_Odds_Calculator_3-way'!B309="","",'True_Odds_Calculator_3-way'!B309)</f>
        <v>3.1</v>
      </c>
      <c r="C308" s="4">
        <f>IF('True_Odds_Calculator_3-way'!C309="","",'True_Odds_Calculator_3-way'!C309)</f>
        <v>4.54</v>
      </c>
      <c r="D308" s="9">
        <f t="shared" si="65"/>
        <v>0.48311859298813747</v>
      </c>
      <c r="E308" s="9">
        <f t="shared" si="66"/>
        <v>0.30799947231700203</v>
      </c>
      <c r="F308" s="9">
        <f t="shared" si="67"/>
        <v>0.20888193469486083</v>
      </c>
      <c r="G308" s="9">
        <f t="shared" si="68"/>
        <v>1.0698851472780184</v>
      </c>
      <c r="H308" s="9">
        <f t="shared" si="69"/>
        <v>2.0698851472780184</v>
      </c>
      <c r="I308" s="9">
        <f t="shared" si="70"/>
        <v>3.246758809283838</v>
      </c>
      <c r="J308" s="9">
        <f t="shared" si="71"/>
        <v>4.7873934213641851</v>
      </c>
      <c r="K308" s="11">
        <f t="shared" si="72"/>
        <v>0.5</v>
      </c>
      <c r="L308" s="11">
        <f t="shared" si="73"/>
        <v>0.32258064516129031</v>
      </c>
      <c r="M308" s="11">
        <f t="shared" si="74"/>
        <v>0.22026431718061673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-0.26410402160011381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0.23589597839988627</v>
      </c>
      <c r="Q308" s="11">
        <f>2*'OddsRatio_working_3-way'!K308*'OddsRatio_working_3-way'!L308*'OddsRatio_working_3-way'!M308</f>
        <v>7.1053005542134423E-2</v>
      </c>
      <c r="R308" s="11">
        <f t="shared" si="75"/>
        <v>0</v>
      </c>
      <c r="S308" s="11">
        <f t="shared" si="76"/>
        <v>-0.89319343556631636</v>
      </c>
      <c r="T308" s="11">
        <f t="shared" si="77"/>
        <v>-0.2690341673392519</v>
      </c>
      <c r="U308" s="11">
        <f>'OddsRatio_working_3-way'!S308-'OddsRatio_working_3-way'!R308^2/3</f>
        <v>-0.89319343556631636</v>
      </c>
      <c r="V308" s="11">
        <f>'OddsRatio_working_3-way'!S308*'OddsRatio_working_3-way'!R308/3-2*'OddsRatio_working_3-way'!R308^3/27-'OddsRatio_working_3-way'!T308</f>
        <v>0.2690341673392519</v>
      </c>
      <c r="W308" s="11">
        <f>'OddsRatio_working_3-way'!V308^2+4*'OddsRatio_working_3-way'!U308^3/27</f>
        <v>-3.3188738618150054E-2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0.16245624165761888</v>
      </c>
      <c r="Y308" s="11">
        <f>IF('OddsRatio_working_3-way'!W308&gt;=0,IF('OddsRatio_working_3-way'!V308+SQRT('OddsRatio_working_3-way'!W308)&gt;0,0,PI()),ACOS('OddsRatio_working_3-way'!V308/(2*'OddsRatio_working_3-way'!X308)))</f>
        <v>0.59522848559522101</v>
      </c>
      <c r="Z308" s="11">
        <f>'OddsRatio_working_3-way'!X308^(1/3)*COS('OddsRatio_working_3-way'!Y308/3)</f>
        <v>0.53494257363900932</v>
      </c>
      <c r="AA308" s="11">
        <f>'OddsRatio_working_3-way'!X308^(1/3)*COS(('OddsRatio_working_3-way'!Y308+2*PI())/3)</f>
        <v>-0.36061467667049701</v>
      </c>
      <c r="AB308" s="11">
        <f>'OddsRatio_working_3-way'!X308^(1/3)*COS(('OddsRatio_working_3-way'!Y308+4*PI())/3)</f>
        <v>-0.17432789696851242</v>
      </c>
      <c r="AC308" s="11">
        <f>'OddsRatio_working_3-way'!X308^(1/3)*SIN('OddsRatio_working_3-way'!Y308/3)</f>
        <v>0.10755272240740926</v>
      </c>
      <c r="AD308" s="11">
        <f>'OddsRatio_working_3-way'!X308^(1/3)*SIN(('OddsRatio_working_3-way'!Y308+2*PI())/3)</f>
        <v>0.40949749713350514</v>
      </c>
      <c r="AE308" s="11">
        <f>'OddsRatio_working_3-way'!X308^(1/3)*SIN(('OddsRatio_working_3-way'!Y308+4*PI())/3)</f>
        <v>-0.51705021954091446</v>
      </c>
      <c r="AF308" s="11">
        <f>-'OddsRatio_working_3-way'!U308/(3*'OddsRatio_working_3-way'!X308^(1/3))*COS(('OddsRatio_working_3-way'!Y308)/3)</f>
        <v>0.53494257363900921</v>
      </c>
      <c r="AG308" s="11">
        <f>-'OddsRatio_working_3-way'!U308/(3*'OddsRatio_working_3-way'!X308^(1/3))*COS(('OddsRatio_working_3-way'!Y308+2*PI())/3)</f>
        <v>-0.3606146766704969</v>
      </c>
      <c r="AH308" s="11">
        <f>-'OddsRatio_working_3-way'!U308/(3*'OddsRatio_working_3-way'!X308^(1/3))*COS(('OddsRatio_working_3-way'!Y308+4*PI())/3)</f>
        <v>-0.17432789696851239</v>
      </c>
      <c r="AI308" s="11">
        <f>'OddsRatio_working_3-way'!U308/(3*'OddsRatio_working_3-way'!X308^(1/3))*SIN(('OddsRatio_working_3-way'!Y308)/3)</f>
        <v>-0.10755272240740925</v>
      </c>
      <c r="AJ308" s="11">
        <f>'OddsRatio_working_3-way'!U308/(3*'OddsRatio_working_3-way'!X308^(1/3))*SIN(('OddsRatio_working_3-way'!Y308+2*PI())/3)</f>
        <v>-0.40949749713350508</v>
      </c>
      <c r="AK308" s="11">
        <f>'OddsRatio_working_3-way'!U308/(3*'OddsRatio_working_3-way'!X308^(1/3))*SIN(('OddsRatio_working_3-way'!Y308+4*PI())/3)</f>
        <v>0.51705021954091446</v>
      </c>
      <c r="AL308" s="11">
        <f>'OddsRatio_working_3-way'!Z308+'OddsRatio_working_3-way'!AF308</f>
        <v>1.0698851472780184</v>
      </c>
      <c r="AM308" s="11">
        <f>'OddsRatio_working_3-way'!AA308+'OddsRatio_working_3-way'!AG308</f>
        <v>-0.72122935334099392</v>
      </c>
      <c r="AN308" s="11">
        <f>'OddsRatio_working_3-way'!AB308+'OddsRatio_working_3-way'!AH308</f>
        <v>-0.34865579393702484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1.0698851472780184</v>
      </c>
      <c r="AS308" s="11">
        <f>IF(('OddsRatio_working_3-way'!X308=0),IF(Q308&gt;0,-Q308^(1/3),(-Q308)^(1/3)),'OddsRatio_working_3-way'!AM308-'OddsRatio_working_3-way'!R308/3)</f>
        <v>-0.72122935334099392</v>
      </c>
      <c r="AT308" s="11">
        <f>IF(('OddsRatio_working_3-way'!X308=0),IF(Q308&gt;0,-Q308^(1/3),(-Q308)^(1/3)),'OddsRatio_working_3-way'!AN308-'OddsRatio_working_3-way'!R308/3)</f>
        <v>-0.34865579393702484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1.62</v>
      </c>
      <c r="B309" s="4">
        <f>IF('True_Odds_Calculator_3-way'!B310="","",'True_Odds_Calculator_3-way'!B310)</f>
        <v>3.88</v>
      </c>
      <c r="C309" s="4">
        <f>IF('True_Odds_Calculator_3-way'!C310="","",'True_Odds_Calculator_3-way'!C310)</f>
        <v>5.98</v>
      </c>
      <c r="D309" s="9">
        <f t="shared" si="65"/>
        <v>0.59937287446279586</v>
      </c>
      <c r="E309" s="9">
        <f t="shared" si="66"/>
        <v>0.24361280107557176</v>
      </c>
      <c r="F309" s="9">
        <f t="shared" si="67"/>
        <v>0.15701432446163238</v>
      </c>
      <c r="G309" s="9">
        <f t="shared" si="68"/>
        <v>1.0780814592313215</v>
      </c>
      <c r="H309" s="9">
        <f t="shared" si="69"/>
        <v>1.6684105047234195</v>
      </c>
      <c r="I309" s="9">
        <f t="shared" si="70"/>
        <v>4.1048746025862055</v>
      </c>
      <c r="J309" s="9">
        <f t="shared" si="71"/>
        <v>6.3688456669719802</v>
      </c>
      <c r="K309" s="11">
        <f t="shared" si="72"/>
        <v>0.61728395061728392</v>
      </c>
      <c r="L309" s="11">
        <f t="shared" si="73"/>
        <v>0.25773195876288663</v>
      </c>
      <c r="M309" s="11">
        <f t="shared" si="74"/>
        <v>0.16722408026755853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-0.23657322805686776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0.22560458837165842</v>
      </c>
      <c r="Q309" s="11">
        <f>2*'OddsRatio_working_3-way'!K309*'OddsRatio_working_3-way'!L309*'OddsRatio_working_3-way'!M309</f>
        <v>5.3208629332938316E-2</v>
      </c>
      <c r="R309" s="11">
        <f t="shared" si="75"/>
        <v>0</v>
      </c>
      <c r="S309" s="11">
        <f t="shared" si="76"/>
        <v>-0.95363532984986499</v>
      </c>
      <c r="T309" s="11">
        <f t="shared" si="77"/>
        <v>-0.22491399288911915</v>
      </c>
      <c r="U309" s="11">
        <f>'OddsRatio_working_3-way'!S309-'OddsRatio_working_3-way'!R309^2/3</f>
        <v>-0.95363532984986499</v>
      </c>
      <c r="V309" s="11">
        <f>'OddsRatio_working_3-way'!S309*'OddsRatio_working_3-way'!R309/3-2*'OddsRatio_working_3-way'!R309^3/27-'OddsRatio_working_3-way'!T309</f>
        <v>0.22491399288911915</v>
      </c>
      <c r="W309" s="11">
        <f>'OddsRatio_working_3-way'!V309^2+4*'OddsRatio_working_3-way'!U309^3/27</f>
        <v>-7.7895972563790772E-2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0.17922212249128</v>
      </c>
      <c r="Y309" s="11">
        <f>IF('OddsRatio_working_3-way'!W309&gt;=0,IF('OddsRatio_working_3-way'!V309+SQRT('OddsRatio_working_3-way'!W309)&gt;0,0,PI()),ACOS('OddsRatio_working_3-way'!V309/(2*'OddsRatio_working_3-way'!X309)))</f>
        <v>0.89249311792068398</v>
      </c>
      <c r="Z309" s="11">
        <f>'OddsRatio_working_3-way'!X309^(1/3)*COS('OddsRatio_working_3-way'!Y309/3)</f>
        <v>0.53904072961566074</v>
      </c>
      <c r="AA309" s="11">
        <f>'OddsRatio_working_3-way'!X309^(1/3)*COS(('OddsRatio_working_3-way'!Y309+2*PI())/3)</f>
        <v>-0.41264671222167437</v>
      </c>
      <c r="AB309" s="11">
        <f>'OddsRatio_working_3-way'!X309^(1/3)*COS(('OddsRatio_working_3-way'!Y309+4*PI())/3)</f>
        <v>-0.12639401739398606</v>
      </c>
      <c r="AC309" s="11">
        <f>'OddsRatio_working_3-way'!X309^(1/3)*SIN('OddsRatio_working_3-way'!Y309/3)</f>
        <v>0.16526807041502156</v>
      </c>
      <c r="AD309" s="11">
        <f>'OddsRatio_working_3-way'!X309^(1/3)*SIN(('OddsRatio_working_3-way'!Y309+2*PI())/3)</f>
        <v>0.38418893031415036</v>
      </c>
      <c r="AE309" s="11">
        <f>'OddsRatio_working_3-way'!X309^(1/3)*SIN(('OddsRatio_working_3-way'!Y309+4*PI())/3)</f>
        <v>-0.54945700072917181</v>
      </c>
      <c r="AF309" s="11">
        <f>-'OddsRatio_working_3-way'!U309/(3*'OddsRatio_working_3-way'!X309^(1/3))*COS(('OddsRatio_working_3-way'!Y309)/3)</f>
        <v>0.53904072961566063</v>
      </c>
      <c r="AG309" s="11">
        <f>-'OddsRatio_working_3-way'!U309/(3*'OddsRatio_working_3-way'!X309^(1/3))*COS(('OddsRatio_working_3-way'!Y309+2*PI())/3)</f>
        <v>-0.41264671222167426</v>
      </c>
      <c r="AH309" s="11">
        <f>-'OddsRatio_working_3-way'!U309/(3*'OddsRatio_working_3-way'!X309^(1/3))*COS(('OddsRatio_working_3-way'!Y309+4*PI())/3)</f>
        <v>-0.12639401739398606</v>
      </c>
      <c r="AI309" s="11">
        <f>'OddsRatio_working_3-way'!U309/(3*'OddsRatio_working_3-way'!X309^(1/3))*SIN(('OddsRatio_working_3-way'!Y309)/3)</f>
        <v>-0.16526807041502153</v>
      </c>
      <c r="AJ309" s="11">
        <f>'OddsRatio_working_3-way'!U309/(3*'OddsRatio_working_3-way'!X309^(1/3))*SIN(('OddsRatio_working_3-way'!Y309+2*PI())/3)</f>
        <v>-0.3841889303141503</v>
      </c>
      <c r="AK309" s="11">
        <f>'OddsRatio_working_3-way'!U309/(3*'OddsRatio_working_3-way'!X309^(1/3))*SIN(('OddsRatio_working_3-way'!Y309+4*PI())/3)</f>
        <v>0.5494570007291717</v>
      </c>
      <c r="AL309" s="11">
        <f>'OddsRatio_working_3-way'!Z309+'OddsRatio_working_3-way'!AF309</f>
        <v>1.0780814592313215</v>
      </c>
      <c r="AM309" s="11">
        <f>'OddsRatio_working_3-way'!AA309+'OddsRatio_working_3-way'!AG309</f>
        <v>-0.82529342444334863</v>
      </c>
      <c r="AN309" s="11">
        <f>'OddsRatio_working_3-way'!AB309+'OddsRatio_working_3-way'!AH309</f>
        <v>-0.25278803478797213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1.0780814592313215</v>
      </c>
      <c r="AS309" s="11">
        <f>IF(('OddsRatio_working_3-way'!X309=0),IF(Q309&gt;0,-Q309^(1/3),(-Q309)^(1/3)),'OddsRatio_working_3-way'!AM309-'OddsRatio_working_3-way'!R309/3)</f>
        <v>-0.82529342444334863</v>
      </c>
      <c r="AT309" s="11">
        <f>IF(('OddsRatio_working_3-way'!X309=0),IF(Q309&gt;0,-Q309^(1/3),(-Q309)^(1/3)),'OddsRatio_working_3-way'!AN309-'OddsRatio_working_3-way'!R309/3)</f>
        <v>-0.25278803478797213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1.17</v>
      </c>
      <c r="B310" s="4">
        <f>IF('True_Odds_Calculator_3-way'!B311="","",'True_Odds_Calculator_3-way'!B311)</f>
        <v>7.75</v>
      </c>
      <c r="C310" s="4">
        <f>IF('True_Odds_Calculator_3-way'!C311="","",'True_Odds_Calculator_3-way'!C311)</f>
        <v>17.53</v>
      </c>
      <c r="D310" s="9">
        <f t="shared" si="65"/>
        <v>0.83619712066080631</v>
      </c>
      <c r="E310" s="9">
        <f t="shared" si="66"/>
        <v>0.11392121852071257</v>
      </c>
      <c r="F310" s="9">
        <f t="shared" si="67"/>
        <v>4.9881660818481006E-2</v>
      </c>
      <c r="G310" s="9">
        <f t="shared" si="68"/>
        <v>1.152295703066563</v>
      </c>
      <c r="H310" s="9">
        <f t="shared" si="69"/>
        <v>1.1958902695213158</v>
      </c>
      <c r="I310" s="9">
        <f t="shared" si="70"/>
        <v>8.7779959956993014</v>
      </c>
      <c r="J310" s="9">
        <f t="shared" si="71"/>
        <v>20.047447971690289</v>
      </c>
      <c r="K310" s="11">
        <f t="shared" si="72"/>
        <v>0.85470085470085477</v>
      </c>
      <c r="L310" s="11">
        <f t="shared" si="73"/>
        <v>0.12903225806451613</v>
      </c>
      <c r="M310" s="11">
        <f t="shared" si="74"/>
        <v>5.7045065601825436E-2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-0.11933176589158045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0.14752763036810662</v>
      </c>
      <c r="Q310" s="11">
        <f>2*'OddsRatio_working_3-way'!K310*'OddsRatio_working_3-way'!L310*'OddsRatio_working_3-way'!M310</f>
        <v>1.2582313890670072E-2</v>
      </c>
      <c r="R310" s="11">
        <f t="shared" si="75"/>
        <v>0</v>
      </c>
      <c r="S310" s="11">
        <f t="shared" si="76"/>
        <v>-1.2362812974890833</v>
      </c>
      <c r="T310" s="11">
        <f t="shared" si="77"/>
        <v>-0.10543976950866381</v>
      </c>
      <c r="U310" s="11">
        <f>'OddsRatio_working_3-way'!S310-'OddsRatio_working_3-way'!R310^2/3</f>
        <v>-1.2362812974890833</v>
      </c>
      <c r="V310" s="11">
        <f>'OddsRatio_working_3-way'!S310*'OddsRatio_working_3-way'!R310/3-2*'OddsRatio_working_3-way'!R310^3/27-'OddsRatio_working_3-way'!T310</f>
        <v>0.10543976950866381</v>
      </c>
      <c r="W310" s="11">
        <f>'OddsRatio_working_3-way'!V310^2+4*'OddsRatio_working_3-way'!U310^3/27</f>
        <v>-0.26881160472100563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0.26454165537540858</v>
      </c>
      <c r="Y310" s="11">
        <f>IF('OddsRatio_working_3-way'!W310&gt;=0,IF('OddsRatio_working_3-way'!V310+SQRT('OddsRatio_working_3-way'!W310)&gt;0,0,PI()),ACOS('OddsRatio_working_3-way'!V310/(2*'OddsRatio_working_3-way'!X310)))</f>
        <v>1.3701653915821359</v>
      </c>
      <c r="Z310" s="11">
        <f>'OddsRatio_working_3-way'!X310^(1/3)*COS('OddsRatio_working_3-way'!Y310/3)</f>
        <v>0.57614785153328152</v>
      </c>
      <c r="AA310" s="11">
        <f>'OddsRatio_working_3-way'!X310^(1/3)*COS(('OddsRatio_working_3-way'!Y310+2*PI())/3)</f>
        <v>-0.53324848450481532</v>
      </c>
      <c r="AB310" s="11">
        <f>'OddsRatio_working_3-way'!X310^(1/3)*COS(('OddsRatio_working_3-way'!Y310+4*PI())/3)</f>
        <v>-4.2899367028466091E-2</v>
      </c>
      <c r="AC310" s="11">
        <f>'OddsRatio_working_3-way'!X310^(1/3)*SIN('OddsRatio_working_3-way'!Y310/3)</f>
        <v>0.2831031949718657</v>
      </c>
      <c r="AD310" s="11">
        <f>'OddsRatio_working_3-way'!X310^(1/3)*SIN(('OddsRatio_working_3-way'!Y310+2*PI())/3)</f>
        <v>0.35740707827771417</v>
      </c>
      <c r="AE310" s="11">
        <f>'OddsRatio_working_3-way'!X310^(1/3)*SIN(('OddsRatio_working_3-way'!Y310+4*PI())/3)</f>
        <v>-0.64051027324957976</v>
      </c>
      <c r="AF310" s="11">
        <f>-'OddsRatio_working_3-way'!U310/(3*'OddsRatio_working_3-way'!X310^(1/3))*COS(('OddsRatio_working_3-way'!Y310)/3)</f>
        <v>0.57614785153328152</v>
      </c>
      <c r="AG310" s="11">
        <f>-'OddsRatio_working_3-way'!U310/(3*'OddsRatio_working_3-way'!X310^(1/3))*COS(('OddsRatio_working_3-way'!Y310+2*PI())/3)</f>
        <v>-0.53324848450481532</v>
      </c>
      <c r="AH310" s="11">
        <f>-'OddsRatio_working_3-way'!U310/(3*'OddsRatio_working_3-way'!X310^(1/3))*COS(('OddsRatio_working_3-way'!Y310+4*PI())/3)</f>
        <v>-4.2899367028466091E-2</v>
      </c>
      <c r="AI310" s="11">
        <f>'OddsRatio_working_3-way'!U310/(3*'OddsRatio_working_3-way'!X310^(1/3))*SIN(('OddsRatio_working_3-way'!Y310)/3)</f>
        <v>-0.2831031949718657</v>
      </c>
      <c r="AJ310" s="11">
        <f>'OddsRatio_working_3-way'!U310/(3*'OddsRatio_working_3-way'!X310^(1/3))*SIN(('OddsRatio_working_3-way'!Y310+2*PI())/3)</f>
        <v>-0.35740707827771417</v>
      </c>
      <c r="AK310" s="11">
        <f>'OddsRatio_working_3-way'!U310/(3*'OddsRatio_working_3-way'!X310^(1/3))*SIN(('OddsRatio_working_3-way'!Y310+4*PI())/3)</f>
        <v>0.64051027324957976</v>
      </c>
      <c r="AL310" s="11">
        <f>'OddsRatio_working_3-way'!Z310+'OddsRatio_working_3-way'!AF310</f>
        <v>1.152295703066563</v>
      </c>
      <c r="AM310" s="11">
        <f>'OddsRatio_working_3-way'!AA310+'OddsRatio_working_3-way'!AG310</f>
        <v>-1.0664969690096306</v>
      </c>
      <c r="AN310" s="11">
        <f>'OddsRatio_working_3-way'!AB310+'OddsRatio_working_3-way'!AH310</f>
        <v>-8.5798734056932183E-2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1.152295703066563</v>
      </c>
      <c r="AS310" s="11">
        <f>IF(('OddsRatio_working_3-way'!X310=0),IF(Q310&gt;0,-Q310^(1/3),(-Q310)^(1/3)),'OddsRatio_working_3-way'!AM310-'OddsRatio_working_3-way'!R310/3)</f>
        <v>-1.0664969690096306</v>
      </c>
      <c r="AT310" s="11">
        <f>IF(('OddsRatio_working_3-way'!X310=0),IF(Q310&gt;0,-Q310^(1/3),(-Q310)^(1/3)),'OddsRatio_working_3-way'!AN310-'OddsRatio_working_3-way'!R310/3)</f>
        <v>-8.5798734056932183E-2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2.4700000000000002</v>
      </c>
      <c r="B311" s="4">
        <f>IF('True_Odds_Calculator_3-way'!B312="","",'True_Odds_Calculator_3-way'!B312)</f>
        <v>3.43</v>
      </c>
      <c r="C311" s="4">
        <f>IF('True_Odds_Calculator_3-way'!C312="","",'True_Odds_Calculator_3-way'!C312)</f>
        <v>2.92</v>
      </c>
      <c r="D311" s="9">
        <f t="shared" si="65"/>
        <v>0.39089079179675024</v>
      </c>
      <c r="E311" s="9">
        <f t="shared" si="66"/>
        <v>0.27965003380962161</v>
      </c>
      <c r="F311" s="9">
        <f t="shared" si="67"/>
        <v>0.32945917439362804</v>
      </c>
      <c r="G311" s="9">
        <f t="shared" si="68"/>
        <v>1.0600403342217763</v>
      </c>
      <c r="H311" s="9">
        <f t="shared" si="69"/>
        <v>2.5582592913060118</v>
      </c>
      <c r="I311" s="9">
        <f t="shared" si="70"/>
        <v>3.5758980121589174</v>
      </c>
      <c r="J311" s="9">
        <f t="shared" si="71"/>
        <v>3.0352774417058113</v>
      </c>
      <c r="K311" s="11">
        <f t="shared" si="72"/>
        <v>0.40485829959514169</v>
      </c>
      <c r="L311" s="11">
        <f t="shared" si="73"/>
        <v>0.29154518950437314</v>
      </c>
      <c r="M311" s="11">
        <f t="shared" si="74"/>
        <v>0.34246575342465752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-0.27723682229810576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0.2352605239470151</v>
      </c>
      <c r="Q311" s="11">
        <f>2*'OddsRatio_working_3-way'!K311*'OddsRatio_working_3-way'!L311*'OddsRatio_working_3-way'!M311</f>
        <v>8.0845540875262911E-2</v>
      </c>
      <c r="R311" s="11">
        <f t="shared" si="75"/>
        <v>0</v>
      </c>
      <c r="S311" s="11">
        <f t="shared" si="76"/>
        <v>-0.84859046499258095</v>
      </c>
      <c r="T311" s="11">
        <f t="shared" si="77"/>
        <v>-0.29161184364006215</v>
      </c>
      <c r="U311" s="11">
        <f>'OddsRatio_working_3-way'!S311-'OddsRatio_working_3-way'!R311^2/3</f>
        <v>-0.84859046499258095</v>
      </c>
      <c r="V311" s="11">
        <f>'OddsRatio_working_3-way'!S311*'OddsRatio_working_3-way'!R311/3-2*'OddsRatio_working_3-way'!R311^3/27-'OddsRatio_working_3-way'!T311</f>
        <v>0.29161184364006215</v>
      </c>
      <c r="W311" s="11">
        <f>'OddsRatio_working_3-way'!V311^2+4*'OddsRatio_working_3-way'!U311^3/27</f>
        <v>-5.4921469277714047E-3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0.15044069785045489</v>
      </c>
      <c r="Y311" s="11">
        <f>IF('OddsRatio_working_3-way'!W311&gt;=0,IF('OddsRatio_working_3-way'!V311+SQRT('OddsRatio_working_3-way'!W311)&gt;0,0,PI()),ACOS('OddsRatio_working_3-way'!V311/(2*'OddsRatio_working_3-way'!X311)))</f>
        <v>0.24886741359799358</v>
      </c>
      <c r="Z311" s="11">
        <f>'OddsRatio_working_3-way'!X311^(1/3)*COS('OddsRatio_working_3-way'!Y311/3)</f>
        <v>0.53002016711088817</v>
      </c>
      <c r="AA311" s="11">
        <f>'OddsRatio_working_3-way'!X311^(1/3)*COS(('OddsRatio_working_3-way'!Y311+2*PI())/3)</f>
        <v>-0.30317529140179161</v>
      </c>
      <c r="AB311" s="11">
        <f>'OddsRatio_working_3-way'!X311^(1/3)*COS(('OddsRatio_working_3-way'!Y311+4*PI())/3)</f>
        <v>-0.22684487570909662</v>
      </c>
      <c r="AC311" s="11">
        <f>'OddsRatio_working_3-way'!X311^(1/3)*SIN('OddsRatio_working_3-way'!Y311/3)</f>
        <v>4.4069386047533653E-2</v>
      </c>
      <c r="AD311" s="11">
        <f>'OddsRatio_working_3-way'!X311^(1/3)*SIN(('OddsRatio_working_3-way'!Y311+2*PI())/3)</f>
        <v>0.43697623621233578</v>
      </c>
      <c r="AE311" s="11">
        <f>'OddsRatio_working_3-way'!X311^(1/3)*SIN(('OddsRatio_working_3-way'!Y311+4*PI())/3)</f>
        <v>-0.48104562225986924</v>
      </c>
      <c r="AF311" s="11">
        <f>-'OddsRatio_working_3-way'!U311/(3*'OddsRatio_working_3-way'!X311^(1/3))*COS(('OddsRatio_working_3-way'!Y311)/3)</f>
        <v>0.53002016711088817</v>
      </c>
      <c r="AG311" s="11">
        <f>-'OddsRatio_working_3-way'!U311/(3*'OddsRatio_working_3-way'!X311^(1/3))*COS(('OddsRatio_working_3-way'!Y311+2*PI())/3)</f>
        <v>-0.30317529140179161</v>
      </c>
      <c r="AH311" s="11">
        <f>-'OddsRatio_working_3-way'!U311/(3*'OddsRatio_working_3-way'!X311^(1/3))*COS(('OddsRatio_working_3-way'!Y311+4*PI())/3)</f>
        <v>-0.22684487570909662</v>
      </c>
      <c r="AI311" s="11">
        <f>'OddsRatio_working_3-way'!U311/(3*'OddsRatio_working_3-way'!X311^(1/3))*SIN(('OddsRatio_working_3-way'!Y311)/3)</f>
        <v>-4.4069386047533653E-2</v>
      </c>
      <c r="AJ311" s="11">
        <f>'OddsRatio_working_3-way'!U311/(3*'OddsRatio_working_3-way'!X311^(1/3))*SIN(('OddsRatio_working_3-way'!Y311+2*PI())/3)</f>
        <v>-0.43697623621233578</v>
      </c>
      <c r="AK311" s="11">
        <f>'OddsRatio_working_3-way'!U311/(3*'OddsRatio_working_3-way'!X311^(1/3))*SIN(('OddsRatio_working_3-way'!Y311+4*PI())/3)</f>
        <v>0.48104562225986924</v>
      </c>
      <c r="AL311" s="11">
        <f>'OddsRatio_working_3-way'!Z311+'OddsRatio_working_3-way'!AF311</f>
        <v>1.0600403342217763</v>
      </c>
      <c r="AM311" s="11">
        <f>'OddsRatio_working_3-way'!AA311+'OddsRatio_working_3-way'!AG311</f>
        <v>-0.60635058280358323</v>
      </c>
      <c r="AN311" s="11">
        <f>'OddsRatio_working_3-way'!AB311+'OddsRatio_working_3-way'!AH311</f>
        <v>-0.45368975141819323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1.0600403342217763</v>
      </c>
      <c r="AS311" s="11">
        <f>IF(('OddsRatio_working_3-way'!X311=0),IF(Q311&gt;0,-Q311^(1/3),(-Q311)^(1/3)),'OddsRatio_working_3-way'!AM311-'OddsRatio_working_3-way'!R311/3)</f>
        <v>-0.60635058280358323</v>
      </c>
      <c r="AT311" s="11">
        <f>IF(('OddsRatio_working_3-way'!X311=0),IF(Q311&gt;0,-Q311^(1/3),(-Q311)^(1/3)),'OddsRatio_working_3-way'!AN311-'OddsRatio_working_3-way'!R311/3)</f>
        <v>-0.45368975141819323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13.29</v>
      </c>
      <c r="B312" s="4">
        <f>IF('True_Odds_Calculator_3-way'!B313="","",'True_Odds_Calculator_3-way'!B313)</f>
        <v>6.2</v>
      </c>
      <c r="C312" s="4">
        <f>IF('True_Odds_Calculator_3-way'!C313="","",'True_Odds_Calculator_3-way'!C313)</f>
        <v>1.24</v>
      </c>
      <c r="D312" s="9">
        <f t="shared" si="65"/>
        <v>6.7300125189359031E-2</v>
      </c>
      <c r="E312" s="9">
        <f t="shared" si="66"/>
        <v>0.14569236138119254</v>
      </c>
      <c r="F312" s="9">
        <f t="shared" si="67"/>
        <v>0.78700751342944864</v>
      </c>
      <c r="G312" s="9">
        <f t="shared" si="68"/>
        <v>1.1276495826281872</v>
      </c>
      <c r="H312" s="9">
        <f t="shared" si="69"/>
        <v>14.858813370500419</v>
      </c>
      <c r="I312" s="9">
        <f t="shared" si="70"/>
        <v>6.8637778296665743</v>
      </c>
      <c r="J312" s="9">
        <f t="shared" si="71"/>
        <v>1.2706358998307645</v>
      </c>
      <c r="K312" s="11">
        <f t="shared" si="72"/>
        <v>7.5244544770504143E-2</v>
      </c>
      <c r="L312" s="11">
        <f t="shared" si="73"/>
        <v>0.16129032258064516</v>
      </c>
      <c r="M312" s="11">
        <f t="shared" si="74"/>
        <v>0.80645161290322587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-0.15011639023496504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0.17352832710471364</v>
      </c>
      <c r="Q312" s="11">
        <f>2*'OddsRatio_working_3-way'!K312*'OddsRatio_working_3-way'!L312*'OddsRatio_working_3-way'!M312</f>
        <v>1.9574543384626469E-2</v>
      </c>
      <c r="R312" s="11">
        <f t="shared" si="75"/>
        <v>0</v>
      </c>
      <c r="S312" s="11">
        <f t="shared" si="76"/>
        <v>-1.1559585654378166</v>
      </c>
      <c r="T312" s="11">
        <f t="shared" si="77"/>
        <v>-0.13039577726314908</v>
      </c>
      <c r="U312" s="11">
        <f>'OddsRatio_working_3-way'!S312-'OddsRatio_working_3-way'!R312^2/3</f>
        <v>-1.1559585654378166</v>
      </c>
      <c r="V312" s="11">
        <f>'OddsRatio_working_3-way'!S312*'OddsRatio_working_3-way'!R312/3-2*'OddsRatio_working_3-way'!R312^3/27-'OddsRatio_working_3-way'!T312</f>
        <v>0.13039577726314908</v>
      </c>
      <c r="W312" s="11">
        <f>'OddsRatio_working_3-way'!V312^2+4*'OddsRatio_working_3-way'!U312^3/27</f>
        <v>-0.21183224652565788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0.23918366648546399</v>
      </c>
      <c r="Y312" s="11">
        <f>IF('OddsRatio_working_3-way'!W312&gt;=0,IF('OddsRatio_working_3-way'!V312+SQRT('OddsRatio_working_3-way'!W312)&gt;0,0,PI()),ACOS('OddsRatio_working_3-way'!V312/(2*'OddsRatio_working_3-way'!X312)))</f>
        <v>1.2947175328466485</v>
      </c>
      <c r="Z312" s="11">
        <f>'OddsRatio_working_3-way'!X312^(1/3)*COS('OddsRatio_working_3-way'!Y312/3)</f>
        <v>0.56382479131409358</v>
      </c>
      <c r="AA312" s="11">
        <f>'OddsRatio_working_3-way'!X312^(1/3)*COS(('OddsRatio_working_3-way'!Y312+2*PI())/3)</f>
        <v>-0.50678090142023346</v>
      </c>
      <c r="AB312" s="11">
        <f>'OddsRatio_working_3-way'!X312^(1/3)*COS(('OddsRatio_working_3-way'!Y312+4*PI())/3)</f>
        <v>-5.704388989386016E-2</v>
      </c>
      <c r="AC312" s="11">
        <f>'OddsRatio_working_3-way'!X312^(1/3)*SIN('OddsRatio_working_3-way'!Y312/3)</f>
        <v>0.25965578466928946</v>
      </c>
      <c r="AD312" s="11">
        <f>'OddsRatio_working_3-way'!X312^(1/3)*SIN(('OddsRatio_working_3-way'!Y312+2*PI())/3)</f>
        <v>0.35845870022681992</v>
      </c>
      <c r="AE312" s="11">
        <f>'OddsRatio_working_3-way'!X312^(1/3)*SIN(('OddsRatio_working_3-way'!Y312+4*PI())/3)</f>
        <v>-0.61811448489610943</v>
      </c>
      <c r="AF312" s="11">
        <f>-'OddsRatio_working_3-way'!U312/(3*'OddsRatio_working_3-way'!X312^(1/3))*COS(('OddsRatio_working_3-way'!Y312)/3)</f>
        <v>0.56382479131409358</v>
      </c>
      <c r="AG312" s="11">
        <f>-'OddsRatio_working_3-way'!U312/(3*'OddsRatio_working_3-way'!X312^(1/3))*COS(('OddsRatio_working_3-way'!Y312+2*PI())/3)</f>
        <v>-0.50678090142023346</v>
      </c>
      <c r="AH312" s="11">
        <f>-'OddsRatio_working_3-way'!U312/(3*'OddsRatio_working_3-way'!X312^(1/3))*COS(('OddsRatio_working_3-way'!Y312+4*PI())/3)</f>
        <v>-5.704388989386016E-2</v>
      </c>
      <c r="AI312" s="11">
        <f>'OddsRatio_working_3-way'!U312/(3*'OddsRatio_working_3-way'!X312^(1/3))*SIN(('OddsRatio_working_3-way'!Y312)/3)</f>
        <v>-0.25965578466928946</v>
      </c>
      <c r="AJ312" s="11">
        <f>'OddsRatio_working_3-way'!U312/(3*'OddsRatio_working_3-way'!X312^(1/3))*SIN(('OddsRatio_working_3-way'!Y312+2*PI())/3)</f>
        <v>-0.35845870022681992</v>
      </c>
      <c r="AK312" s="11">
        <f>'OddsRatio_working_3-way'!U312/(3*'OddsRatio_working_3-way'!X312^(1/3))*SIN(('OddsRatio_working_3-way'!Y312+4*PI())/3)</f>
        <v>0.61811448489610943</v>
      </c>
      <c r="AL312" s="11">
        <f>'OddsRatio_working_3-way'!Z312+'OddsRatio_working_3-way'!AF312</f>
        <v>1.1276495826281872</v>
      </c>
      <c r="AM312" s="11">
        <f>'OddsRatio_working_3-way'!AA312+'OddsRatio_working_3-way'!AG312</f>
        <v>-1.0135618028404669</v>
      </c>
      <c r="AN312" s="11">
        <f>'OddsRatio_working_3-way'!AB312+'OddsRatio_working_3-way'!AH312</f>
        <v>-0.11408777978772032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1.1276495826281872</v>
      </c>
      <c r="AS312" s="11">
        <f>IF(('OddsRatio_working_3-way'!X312=0),IF(Q312&gt;0,-Q312^(1/3),(-Q312)^(1/3)),'OddsRatio_working_3-way'!AM312-'OddsRatio_working_3-way'!R312/3)</f>
        <v>-1.0135618028404669</v>
      </c>
      <c r="AT312" s="11">
        <f>IF(('OddsRatio_working_3-way'!X312=0),IF(Q312&gt;0,-Q312^(1/3),(-Q312)^(1/3)),'OddsRatio_working_3-way'!AN312-'OddsRatio_working_3-way'!R312/3)</f>
        <v>-0.11408777978772032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2.23</v>
      </c>
      <c r="B313" s="4">
        <f>IF('True_Odds_Calculator_3-way'!B314="","",'True_Odds_Calculator_3-way'!B314)</f>
        <v>3.38</v>
      </c>
      <c r="C313" s="4">
        <f>IF('True_Odds_Calculator_3-way'!C314="","",'True_Odds_Calculator_3-way'!C314)</f>
        <v>3.38</v>
      </c>
      <c r="D313" s="9">
        <f t="shared" si="65"/>
        <v>0.43338896377460223</v>
      </c>
      <c r="E313" s="9">
        <f t="shared" si="66"/>
        <v>0.28330551811269894</v>
      </c>
      <c r="F313" s="9">
        <f t="shared" si="67"/>
        <v>0.28330551811269894</v>
      </c>
      <c r="G313" s="9">
        <f t="shared" si="68"/>
        <v>1.0629236495385692</v>
      </c>
      <c r="H313" s="9">
        <f t="shared" si="69"/>
        <v>2.3073960889324399</v>
      </c>
      <c r="I313" s="9">
        <f t="shared" si="70"/>
        <v>3.5297582859017944</v>
      </c>
      <c r="J313" s="9">
        <f t="shared" si="71"/>
        <v>3.5297582859017944</v>
      </c>
      <c r="K313" s="11">
        <f t="shared" si="72"/>
        <v>0.44843049327354262</v>
      </c>
      <c r="L313" s="11">
        <f t="shared" si="73"/>
        <v>0.29585798816568049</v>
      </c>
      <c r="M313" s="11">
        <f t="shared" si="74"/>
        <v>0.29585798816568049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-0.27347697156098738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0.23511945088656908</v>
      </c>
      <c r="Q313" s="11">
        <f>2*'OddsRatio_working_3-way'!K313*'OddsRatio_working_3-way'!L313*'OddsRatio_working_3-way'!M313</f>
        <v>7.8503990279321909E-2</v>
      </c>
      <c r="R313" s="11">
        <f t="shared" si="75"/>
        <v>0</v>
      </c>
      <c r="S313" s="11">
        <f t="shared" si="76"/>
        <v>-0.85974131402919862</v>
      </c>
      <c r="T313" s="11">
        <f t="shared" si="77"/>
        <v>-0.28705886945883097</v>
      </c>
      <c r="U313" s="11">
        <f>'OddsRatio_working_3-way'!S313-'OddsRatio_working_3-way'!R313^2/3</f>
        <v>-0.85974131402919862</v>
      </c>
      <c r="V313" s="11">
        <f>'OddsRatio_working_3-way'!S313*'OddsRatio_working_3-way'!R313/3-2*'OddsRatio_working_3-way'!R313^3/27-'OddsRatio_working_3-way'!T313</f>
        <v>0.28705886945883097</v>
      </c>
      <c r="W313" s="11">
        <f>'OddsRatio_working_3-way'!V313^2+4*'OddsRatio_working_3-way'!U313^3/27</f>
        <v>-1.1742716605792403E-2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0.15341570253788769</v>
      </c>
      <c r="Y313" s="11">
        <f>IF('OddsRatio_working_3-way'!W313&gt;=0,IF('OddsRatio_working_3-way'!V313+SQRT('OddsRatio_working_3-way'!W313)&gt;0,0,PI()),ACOS('OddsRatio_working_3-way'!V313/(2*'OddsRatio_working_3-way'!X313)))</f>
        <v>0.3609578812325267</v>
      </c>
      <c r="Z313" s="11">
        <f>'OddsRatio_working_3-way'!X313^(1/3)*COS('OddsRatio_working_3-way'!Y313/3)</f>
        <v>0.53146182476928461</v>
      </c>
      <c r="AA313" s="11">
        <f>'OddsRatio_working_3-way'!X313^(1/3)*COS(('OddsRatio_working_3-way'!Y313+2*PI())/3)</f>
        <v>-0.32137779115583925</v>
      </c>
      <c r="AB313" s="11">
        <f>'OddsRatio_working_3-way'!X313^(1/3)*COS(('OddsRatio_working_3-way'!Y313+4*PI())/3)</f>
        <v>-0.21008403361344549</v>
      </c>
      <c r="AC313" s="11">
        <f>'OddsRatio_working_3-way'!X313^(1/3)*SIN('OddsRatio_working_3-way'!Y313/3)</f>
        <v>6.4255480876225984E-2</v>
      </c>
      <c r="AD313" s="11">
        <f>'OddsRatio_working_3-way'!X313^(1/3)*SIN(('OddsRatio_working_3-way'!Y313+2*PI())/3)</f>
        <v>0.42813170095372127</v>
      </c>
      <c r="AE313" s="11">
        <f>'OddsRatio_working_3-way'!X313^(1/3)*SIN(('OddsRatio_working_3-way'!Y313+4*PI())/3)</f>
        <v>-0.49238718182994728</v>
      </c>
      <c r="AF313" s="11">
        <f>-'OddsRatio_working_3-way'!U313/(3*'OddsRatio_working_3-way'!X313^(1/3))*COS(('OddsRatio_working_3-way'!Y313)/3)</f>
        <v>0.53146182476928461</v>
      </c>
      <c r="AG313" s="11">
        <f>-'OddsRatio_working_3-way'!U313/(3*'OddsRatio_working_3-way'!X313^(1/3))*COS(('OddsRatio_working_3-way'!Y313+2*PI())/3)</f>
        <v>-0.32137779115583925</v>
      </c>
      <c r="AH313" s="11">
        <f>-'OddsRatio_working_3-way'!U313/(3*'OddsRatio_working_3-way'!X313^(1/3))*COS(('OddsRatio_working_3-way'!Y313+4*PI())/3)</f>
        <v>-0.21008403361344549</v>
      </c>
      <c r="AI313" s="11">
        <f>'OddsRatio_working_3-way'!U313/(3*'OddsRatio_working_3-way'!X313^(1/3))*SIN(('OddsRatio_working_3-way'!Y313)/3)</f>
        <v>-6.4255480876225984E-2</v>
      </c>
      <c r="AJ313" s="11">
        <f>'OddsRatio_working_3-way'!U313/(3*'OddsRatio_working_3-way'!X313^(1/3))*SIN(('OddsRatio_working_3-way'!Y313+2*PI())/3)</f>
        <v>-0.42813170095372127</v>
      </c>
      <c r="AK313" s="11">
        <f>'OddsRatio_working_3-way'!U313/(3*'OddsRatio_working_3-way'!X313^(1/3))*SIN(('OddsRatio_working_3-way'!Y313+4*PI())/3)</f>
        <v>0.49238718182994728</v>
      </c>
      <c r="AL313" s="11">
        <f>'OddsRatio_working_3-way'!Z313+'OddsRatio_working_3-way'!AF313</f>
        <v>1.0629236495385692</v>
      </c>
      <c r="AM313" s="11">
        <f>'OddsRatio_working_3-way'!AA313+'OddsRatio_working_3-way'!AG313</f>
        <v>-0.64275558231167851</v>
      </c>
      <c r="AN313" s="11">
        <f>'OddsRatio_working_3-way'!AB313+'OddsRatio_working_3-way'!AH313</f>
        <v>-0.42016806722689098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1.0629236495385692</v>
      </c>
      <c r="AS313" s="11">
        <f>IF(('OddsRatio_working_3-way'!X313=0),IF(Q313&gt;0,-Q313^(1/3),(-Q313)^(1/3)),'OddsRatio_working_3-way'!AM313-'OddsRatio_working_3-way'!R313/3)</f>
        <v>-0.64275558231167851</v>
      </c>
      <c r="AT313" s="11">
        <f>IF(('OddsRatio_working_3-way'!X313=0),IF(Q313&gt;0,-Q313^(1/3),(-Q313)^(1/3)),'OddsRatio_working_3-way'!AN313-'OddsRatio_working_3-way'!R313/3)</f>
        <v>-0.42016806722689098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1.3</v>
      </c>
      <c r="B314" s="4">
        <f>IF('True_Odds_Calculator_3-way'!B315="","",'True_Odds_Calculator_3-way'!B315)</f>
        <v>5.68</v>
      </c>
      <c r="C314" s="4">
        <f>IF('True_Odds_Calculator_3-way'!C315="","",'True_Odds_Calculator_3-way'!C315)</f>
        <v>9.92</v>
      </c>
      <c r="D314" s="9">
        <f t="shared" si="65"/>
        <v>0.74863906338595276</v>
      </c>
      <c r="E314" s="9">
        <f t="shared" si="66"/>
        <v>0.1603126244536309</v>
      </c>
      <c r="F314" s="9">
        <f t="shared" si="67"/>
        <v>9.1048312160416367E-2</v>
      </c>
      <c r="G314" s="9">
        <f t="shared" si="68"/>
        <v>1.1191905815386716</v>
      </c>
      <c r="H314" s="9">
        <f t="shared" si="69"/>
        <v>1.3357571744616015</v>
      </c>
      <c r="I314" s="9">
        <f t="shared" si="70"/>
        <v>6.2378119216009829</v>
      </c>
      <c r="J314" s="9">
        <f t="shared" si="71"/>
        <v>10.98317998732495</v>
      </c>
      <c r="K314" s="11">
        <f t="shared" si="72"/>
        <v>0.76923076923076916</v>
      </c>
      <c r="L314" s="11">
        <f t="shared" si="73"/>
        <v>0.17605633802816903</v>
      </c>
      <c r="M314" s="11">
        <f t="shared" si="74"/>
        <v>0.10080645161290323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-0.1709734211721945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0.18976295739698737</v>
      </c>
      <c r="Q314" s="11">
        <f>2*'OddsRatio_working_3-way'!K314*'OddsRatio_working_3-way'!L314*'OddsRatio_working_3-way'!M314</f>
        <v>2.7304022647048547E-2</v>
      </c>
      <c r="R314" s="11">
        <f t="shared" si="75"/>
        <v>0</v>
      </c>
      <c r="S314" s="11">
        <f t="shared" si="76"/>
        <v>-1.1098974103458406</v>
      </c>
      <c r="T314" s="11">
        <f t="shared" si="77"/>
        <v>-0.15969746911450947</v>
      </c>
      <c r="U314" s="11">
        <f>'OddsRatio_working_3-way'!S314-'OddsRatio_working_3-way'!R314^2/3</f>
        <v>-1.1098974103458406</v>
      </c>
      <c r="V314" s="11">
        <f>'OddsRatio_working_3-way'!S314*'OddsRatio_working_3-way'!R314/3-2*'OddsRatio_working_3-way'!R314^3/27-'OddsRatio_working_3-way'!T314</f>
        <v>0.15969746911450947</v>
      </c>
      <c r="W314" s="11">
        <f>'OddsRatio_working_3-way'!V314^2+4*'OddsRatio_working_3-way'!U314^3/27</f>
        <v>-0.17705254545579696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0.22503101291676258</v>
      </c>
      <c r="Y314" s="11">
        <f>IF('OddsRatio_working_3-way'!W314&gt;=0,IF('OddsRatio_working_3-way'!V314+SQRT('OddsRatio_working_3-way'!W314)&gt;0,0,PI()),ACOS('OddsRatio_working_3-way'!V314/(2*'OddsRatio_working_3-way'!X314)))</f>
        <v>1.208059438216881</v>
      </c>
      <c r="Z314" s="11">
        <f>'OddsRatio_working_3-way'!X314^(1/3)*COS('OddsRatio_working_3-way'!Y314/3)</f>
        <v>0.55959529076933578</v>
      </c>
      <c r="AA314" s="11">
        <f>'OddsRatio_working_3-way'!X314^(1/3)*COS(('OddsRatio_working_3-way'!Y314+2*PI())/3)</f>
        <v>-0.48622968141117012</v>
      </c>
      <c r="AB314" s="11">
        <f>'OddsRatio_working_3-way'!X314^(1/3)*COS(('OddsRatio_working_3-way'!Y314+4*PI())/3)</f>
        <v>-7.3365609358165787E-2</v>
      </c>
      <c r="AC314" s="11">
        <f>'OddsRatio_working_3-way'!X314^(1/3)*SIN('OddsRatio_working_3-way'!Y314/3)</f>
        <v>0.23836718313852714</v>
      </c>
      <c r="AD314" s="11">
        <f>'OddsRatio_working_3-way'!X314^(1/3)*SIN(('OddsRatio_working_3-way'!Y314+2*PI())/3)</f>
        <v>0.36544014607512082</v>
      </c>
      <c r="AE314" s="11">
        <f>'OddsRatio_working_3-way'!X314^(1/3)*SIN(('OddsRatio_working_3-way'!Y314+4*PI())/3)</f>
        <v>-0.60380732921364788</v>
      </c>
      <c r="AF314" s="11">
        <f>-'OddsRatio_working_3-way'!U314/(3*'OddsRatio_working_3-way'!X314^(1/3))*COS(('OddsRatio_working_3-way'!Y314)/3)</f>
        <v>0.55959529076933567</v>
      </c>
      <c r="AG314" s="11">
        <f>-'OddsRatio_working_3-way'!U314/(3*'OddsRatio_working_3-way'!X314^(1/3))*COS(('OddsRatio_working_3-way'!Y314+2*PI())/3)</f>
        <v>-0.48622968141117001</v>
      </c>
      <c r="AH314" s="11">
        <f>-'OddsRatio_working_3-way'!U314/(3*'OddsRatio_working_3-way'!X314^(1/3))*COS(('OddsRatio_working_3-way'!Y314+4*PI())/3)</f>
        <v>-7.3365609358165773E-2</v>
      </c>
      <c r="AI314" s="11">
        <f>'OddsRatio_working_3-way'!U314/(3*'OddsRatio_working_3-way'!X314^(1/3))*SIN(('OddsRatio_working_3-way'!Y314)/3)</f>
        <v>-0.23836718313852709</v>
      </c>
      <c r="AJ314" s="11">
        <f>'OddsRatio_working_3-way'!U314/(3*'OddsRatio_working_3-way'!X314^(1/3))*SIN(('OddsRatio_working_3-way'!Y314+2*PI())/3)</f>
        <v>-0.36544014607512071</v>
      </c>
      <c r="AK314" s="11">
        <f>'OddsRatio_working_3-way'!U314/(3*'OddsRatio_working_3-way'!X314^(1/3))*SIN(('OddsRatio_working_3-way'!Y314+4*PI())/3)</f>
        <v>0.60380732921364777</v>
      </c>
      <c r="AL314" s="11">
        <f>'OddsRatio_working_3-way'!Z314+'OddsRatio_working_3-way'!AF314</f>
        <v>1.1191905815386716</v>
      </c>
      <c r="AM314" s="11">
        <f>'OddsRatio_working_3-way'!AA314+'OddsRatio_working_3-way'!AG314</f>
        <v>-0.97245936282234013</v>
      </c>
      <c r="AN314" s="11">
        <f>'OddsRatio_working_3-way'!AB314+'OddsRatio_working_3-way'!AH314</f>
        <v>-0.14673121871633155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1.1191905815386716</v>
      </c>
      <c r="AS314" s="11">
        <f>IF(('OddsRatio_working_3-way'!X314=0),IF(Q314&gt;0,-Q314^(1/3),(-Q314)^(1/3)),'OddsRatio_working_3-way'!AM314-'OddsRatio_working_3-way'!R314/3)</f>
        <v>-0.97245936282234013</v>
      </c>
      <c r="AT314" s="11">
        <f>IF(('OddsRatio_working_3-way'!X314=0),IF(Q314&gt;0,-Q314^(1/3),(-Q314)^(1/3)),'OddsRatio_working_3-way'!AN314-'OddsRatio_working_3-way'!R314/3)</f>
        <v>-0.14673121871633155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1.39</v>
      </c>
      <c r="B315" s="4">
        <f>IF('True_Odds_Calculator_3-way'!B316="","",'True_Odds_Calculator_3-way'!B316)</f>
        <v>4.91</v>
      </c>
      <c r="C315" s="4">
        <f>IF('True_Odds_Calculator_3-way'!C316="","",'True_Odds_Calculator_3-way'!C316)</f>
        <v>8.3800000000000008</v>
      </c>
      <c r="D315" s="9">
        <f t="shared" si="65"/>
        <v>0.70065213434096374</v>
      </c>
      <c r="E315" s="9">
        <f t="shared" si="66"/>
        <v>0.18927303671274068</v>
      </c>
      <c r="F315" s="9">
        <f t="shared" si="67"/>
        <v>0.11007482894629537</v>
      </c>
      <c r="G315" s="9">
        <f t="shared" si="68"/>
        <v>1.0954917458674891</v>
      </c>
      <c r="H315" s="9">
        <f t="shared" si="69"/>
        <v>1.4272417808883207</v>
      </c>
      <c r="I315" s="9">
        <f t="shared" si="70"/>
        <v>5.2833727263418826</v>
      </c>
      <c r="J315" s="9">
        <f t="shared" si="71"/>
        <v>9.0847290845020705</v>
      </c>
      <c r="K315" s="11">
        <f t="shared" si="72"/>
        <v>0.71942446043165476</v>
      </c>
      <c r="L315" s="11">
        <f t="shared" si="73"/>
        <v>0.20366598778004072</v>
      </c>
      <c r="M315" s="11">
        <f t="shared" si="74"/>
        <v>0.11933174224343675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-0.19676933380019968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0.20422200316537115</v>
      </c>
      <c r="Q315" s="11">
        <f>2*'OddsRatio_working_3-way'!K315*'OddsRatio_working_3-way'!L315*'OddsRatio_working_3-way'!M315</f>
        <v>3.4969521089960806E-2</v>
      </c>
      <c r="R315" s="11">
        <f t="shared" si="75"/>
        <v>0</v>
      </c>
      <c r="S315" s="11">
        <f t="shared" si="76"/>
        <v>-1.037875156769799</v>
      </c>
      <c r="T315" s="11">
        <f t="shared" si="77"/>
        <v>-0.17771834876195186</v>
      </c>
      <c r="U315" s="11">
        <f>'OddsRatio_working_3-way'!S315-'OddsRatio_working_3-way'!R315^2/3</f>
        <v>-1.037875156769799</v>
      </c>
      <c r="V315" s="11">
        <f>'OddsRatio_working_3-way'!S315*'OddsRatio_working_3-way'!R315/3-2*'OddsRatio_working_3-way'!R315^3/27-'OddsRatio_working_3-way'!T315</f>
        <v>0.17771834876195186</v>
      </c>
      <c r="W315" s="11">
        <f>'OddsRatio_working_3-way'!V315^2+4*'OddsRatio_working_3-way'!U315^3/27</f>
        <v>-0.13404335677471391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0.20348658939927017</v>
      </c>
      <c r="Y315" s="11">
        <f>IF('OddsRatio_working_3-way'!W315&gt;=0,IF('OddsRatio_working_3-way'!V315+SQRT('OddsRatio_working_3-way'!W315)&gt;0,0,PI()),ACOS('OddsRatio_working_3-way'!V315/(2*'OddsRatio_working_3-way'!X315)))</f>
        <v>1.1188878794067101</v>
      </c>
      <c r="Z315" s="11">
        <f>'OddsRatio_working_3-way'!X315^(1/3)*COS('OddsRatio_working_3-way'!Y315/3)</f>
        <v>0.54774587293374455</v>
      </c>
      <c r="AA315" s="11">
        <f>'OddsRatio_working_3-way'!X315^(1/3)*COS(('OddsRatio_working_3-way'!Y315+2*PI())/3)</f>
        <v>-0.4594790603030417</v>
      </c>
      <c r="AB315" s="11">
        <f>'OddsRatio_working_3-way'!X315^(1/3)*COS(('OddsRatio_working_3-way'!Y315+4*PI())/3)</f>
        <v>-8.8266812630702893E-2</v>
      </c>
      <c r="AC315" s="11">
        <f>'OddsRatio_working_3-way'!X315^(1/3)*SIN('OddsRatio_working_3-way'!Y315/3)</f>
        <v>0.21431949112011092</v>
      </c>
      <c r="AD315" s="11">
        <f>'OddsRatio_working_3-way'!X315^(1/3)*SIN(('OddsRatio_working_3-way'!Y315+2*PI())/3)</f>
        <v>0.36720209521865044</v>
      </c>
      <c r="AE315" s="11">
        <f>'OddsRatio_working_3-way'!X315^(1/3)*SIN(('OddsRatio_working_3-way'!Y315+4*PI())/3)</f>
        <v>-0.58152158633876139</v>
      </c>
      <c r="AF315" s="11">
        <f>-'OddsRatio_working_3-way'!U315/(3*'OddsRatio_working_3-way'!X315^(1/3))*COS(('OddsRatio_working_3-way'!Y315)/3)</f>
        <v>0.54774587293374444</v>
      </c>
      <c r="AG315" s="11">
        <f>-'OddsRatio_working_3-way'!U315/(3*'OddsRatio_working_3-way'!X315^(1/3))*COS(('OddsRatio_working_3-way'!Y315+2*PI())/3)</f>
        <v>-0.45947906030304164</v>
      </c>
      <c r="AH315" s="11">
        <f>-'OddsRatio_working_3-way'!U315/(3*'OddsRatio_working_3-way'!X315^(1/3))*COS(('OddsRatio_working_3-way'!Y315+4*PI())/3)</f>
        <v>-8.8266812630702865E-2</v>
      </c>
      <c r="AI315" s="11">
        <f>'OddsRatio_working_3-way'!U315/(3*'OddsRatio_working_3-way'!X315^(1/3))*SIN(('OddsRatio_working_3-way'!Y315)/3)</f>
        <v>-0.21431949112011089</v>
      </c>
      <c r="AJ315" s="11">
        <f>'OddsRatio_working_3-way'!U315/(3*'OddsRatio_working_3-way'!X315^(1/3))*SIN(('OddsRatio_working_3-way'!Y315+2*PI())/3)</f>
        <v>-0.36720209521865038</v>
      </c>
      <c r="AK315" s="11">
        <f>'OddsRatio_working_3-way'!U315/(3*'OddsRatio_working_3-way'!X315^(1/3))*SIN(('OddsRatio_working_3-way'!Y315+4*PI())/3)</f>
        <v>0.58152158633876128</v>
      </c>
      <c r="AL315" s="11">
        <f>'OddsRatio_working_3-way'!Z315+'OddsRatio_working_3-way'!AF315</f>
        <v>1.0954917458674891</v>
      </c>
      <c r="AM315" s="11">
        <f>'OddsRatio_working_3-way'!AA315+'OddsRatio_working_3-way'!AG315</f>
        <v>-0.91895812060608328</v>
      </c>
      <c r="AN315" s="11">
        <f>'OddsRatio_working_3-way'!AB315+'OddsRatio_working_3-way'!AH315</f>
        <v>-0.17653362526140576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1.0954917458674891</v>
      </c>
      <c r="AS315" s="11">
        <f>IF(('OddsRatio_working_3-way'!X315=0),IF(Q315&gt;0,-Q315^(1/3),(-Q315)^(1/3)),'OddsRatio_working_3-way'!AM315-'OddsRatio_working_3-way'!R315/3)</f>
        <v>-0.91895812060608328</v>
      </c>
      <c r="AT315" s="11">
        <f>IF(('OddsRatio_working_3-way'!X315=0),IF(Q315&gt;0,-Q315^(1/3),(-Q315)^(1/3)),'OddsRatio_working_3-way'!AN315-'OddsRatio_working_3-way'!R315/3)</f>
        <v>-0.17653362526140576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1.95</v>
      </c>
      <c r="B316" s="4">
        <f>IF('True_Odds_Calculator_3-way'!B317="","",'True_Odds_Calculator_3-way'!B317)</f>
        <v>3.53</v>
      </c>
      <c r="C316" s="4">
        <f>IF('True_Odds_Calculator_3-way'!C317="","",'True_Odds_Calculator_3-way'!C317)</f>
        <v>4.24</v>
      </c>
      <c r="D316" s="9">
        <f t="shared" si="65"/>
        <v>0.50011268429494238</v>
      </c>
      <c r="E316" s="9">
        <f t="shared" si="66"/>
        <v>0.27307797080804058</v>
      </c>
      <c r="F316" s="9">
        <f t="shared" si="67"/>
        <v>0.22680934489701704</v>
      </c>
      <c r="G316" s="9">
        <f t="shared" si="68"/>
        <v>1.0521572256624689</v>
      </c>
      <c r="H316" s="9">
        <f t="shared" si="69"/>
        <v>1.9995493643793449</v>
      </c>
      <c r="I316" s="9">
        <f t="shared" si="70"/>
        <v>3.6619577809260466</v>
      </c>
      <c r="J316" s="9">
        <f t="shared" si="71"/>
        <v>4.4089894111464005</v>
      </c>
      <c r="K316" s="11">
        <f t="shared" si="72"/>
        <v>0.51282051282051289</v>
      </c>
      <c r="L316" s="11">
        <f t="shared" si="73"/>
        <v>0.28328611898016998</v>
      </c>
      <c r="M316" s="11">
        <f t="shared" si="74"/>
        <v>0.23584905660377356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-0.26681728662058979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0.23024706332205397</v>
      </c>
      <c r="Q316" s="11">
        <f>2*'OddsRatio_working_3-way'!K316*'OddsRatio_working_3-way'!L316*'OddsRatio_working_3-way'!M316</f>
        <v>6.8525911702992257E-2</v>
      </c>
      <c r="R316" s="11">
        <f t="shared" si="75"/>
        <v>0</v>
      </c>
      <c r="S316" s="11">
        <f t="shared" si="76"/>
        <v>-0.86293907804205305</v>
      </c>
      <c r="T316" s="11">
        <f t="shared" si="77"/>
        <v>-0.25682710656013485</v>
      </c>
      <c r="U316" s="11">
        <f>'OddsRatio_working_3-way'!S316-'OddsRatio_working_3-way'!R316^2/3</f>
        <v>-0.86293907804205305</v>
      </c>
      <c r="V316" s="11">
        <f>'OddsRatio_working_3-way'!S316*'OddsRatio_working_3-way'!R316/3-2*'OddsRatio_working_3-way'!R316^3/27-'OddsRatio_working_3-way'!T316</f>
        <v>0.25682710656013485</v>
      </c>
      <c r="W316" s="11">
        <f>'OddsRatio_working_3-way'!V316^2+4*'OddsRatio_working_3-way'!U316^3/27</f>
        <v>-2.9239768928795651E-2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0.15427243077819067</v>
      </c>
      <c r="Y316" s="11">
        <f>IF('OddsRatio_working_3-way'!W316&gt;=0,IF('OddsRatio_working_3-way'!V316+SQRT('OddsRatio_working_3-way'!W316)&gt;0,0,PI()),ACOS('OddsRatio_working_3-way'!V316/(2*'OddsRatio_working_3-way'!X316)))</f>
        <v>0.58740482602378941</v>
      </c>
      <c r="Z316" s="11">
        <f>'OddsRatio_working_3-way'!X316^(1/3)*COS('OddsRatio_working_3-way'!Y316/3)</f>
        <v>0.52607861283123447</v>
      </c>
      <c r="AA316" s="11">
        <f>'OddsRatio_working_3-way'!X316^(1/3)*COS(('OddsRatio_working_3-way'!Y316+2*PI())/3)</f>
        <v>-0.35340378700221914</v>
      </c>
      <c r="AB316" s="11">
        <f>'OddsRatio_working_3-way'!X316^(1/3)*COS(('OddsRatio_working_3-way'!Y316+4*PI())/3)</f>
        <v>-0.17267482582901555</v>
      </c>
      <c r="AC316" s="11">
        <f>'OddsRatio_working_3-way'!X316^(1/3)*SIN('OddsRatio_working_3-way'!Y316/3)</f>
        <v>0.10434391438371074</v>
      </c>
      <c r="AD316" s="11">
        <f>'OddsRatio_working_3-way'!X316^(1/3)*SIN(('OddsRatio_working_3-way'!Y316+2*PI())/3)</f>
        <v>0.40342548590767202</v>
      </c>
      <c r="AE316" s="11">
        <f>'OddsRatio_working_3-way'!X316^(1/3)*SIN(('OddsRatio_working_3-way'!Y316+4*PI())/3)</f>
        <v>-0.50776940029138251</v>
      </c>
      <c r="AF316" s="11">
        <f>-'OddsRatio_working_3-way'!U316/(3*'OddsRatio_working_3-way'!X316^(1/3))*COS(('OddsRatio_working_3-way'!Y316)/3)</f>
        <v>0.52607861283123436</v>
      </c>
      <c r="AG316" s="11">
        <f>-'OddsRatio_working_3-way'!U316/(3*'OddsRatio_working_3-way'!X316^(1/3))*COS(('OddsRatio_working_3-way'!Y316+2*PI())/3)</f>
        <v>-0.35340378700221897</v>
      </c>
      <c r="AH316" s="11">
        <f>-'OddsRatio_working_3-way'!U316/(3*'OddsRatio_working_3-way'!X316^(1/3))*COS(('OddsRatio_working_3-way'!Y316+4*PI())/3)</f>
        <v>-0.1726748258290155</v>
      </c>
      <c r="AI316" s="11">
        <f>'OddsRatio_working_3-way'!U316/(3*'OddsRatio_working_3-way'!X316^(1/3))*SIN(('OddsRatio_working_3-way'!Y316)/3)</f>
        <v>-0.1043439143837107</v>
      </c>
      <c r="AJ316" s="11">
        <f>'OddsRatio_working_3-way'!U316/(3*'OddsRatio_working_3-way'!X316^(1/3))*SIN(('OddsRatio_working_3-way'!Y316+2*PI())/3)</f>
        <v>-0.40342548590767185</v>
      </c>
      <c r="AK316" s="11">
        <f>'OddsRatio_working_3-way'!U316/(3*'OddsRatio_working_3-way'!X316^(1/3))*SIN(('OddsRatio_working_3-way'!Y316+4*PI())/3)</f>
        <v>0.50776940029138229</v>
      </c>
      <c r="AL316" s="11">
        <f>'OddsRatio_working_3-way'!Z316+'OddsRatio_working_3-way'!AF316</f>
        <v>1.0521572256624689</v>
      </c>
      <c r="AM316" s="11">
        <f>'OddsRatio_working_3-way'!AA316+'OddsRatio_working_3-way'!AG316</f>
        <v>-0.70680757400443817</v>
      </c>
      <c r="AN316" s="11">
        <f>'OddsRatio_working_3-way'!AB316+'OddsRatio_working_3-way'!AH316</f>
        <v>-0.34534965165803105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1.0521572256624689</v>
      </c>
      <c r="AS316" s="11">
        <f>IF(('OddsRatio_working_3-way'!X316=0),IF(Q316&gt;0,-Q316^(1/3),(-Q316)^(1/3)),'OddsRatio_working_3-way'!AM316-'OddsRatio_working_3-way'!R316/3)</f>
        <v>-0.70680757400443817</v>
      </c>
      <c r="AT316" s="11">
        <f>IF(('OddsRatio_working_3-way'!X316=0),IF(Q316&gt;0,-Q316^(1/3),(-Q316)^(1/3)),'OddsRatio_working_3-way'!AN316-'OddsRatio_working_3-way'!R316/3)</f>
        <v>-0.34534965165803105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2.62</v>
      </c>
      <c r="B317" s="4">
        <f>IF('True_Odds_Calculator_3-way'!B318="","",'True_Odds_Calculator_3-way'!B318)</f>
        <v>3.19</v>
      </c>
      <c r="C317" s="4">
        <f>IF('True_Odds_Calculator_3-way'!C318="","",'True_Odds_Calculator_3-way'!C318)</f>
        <v>2.96</v>
      </c>
      <c r="D317" s="9">
        <f t="shared" si="65"/>
        <v>0.37012074897274561</v>
      </c>
      <c r="E317" s="9">
        <f t="shared" si="66"/>
        <v>0.30297431464963243</v>
      </c>
      <c r="F317" s="9">
        <f t="shared" si="67"/>
        <v>0.3269049363776218</v>
      </c>
      <c r="G317" s="9">
        <f t="shared" si="68"/>
        <v>1.0505067699260231</v>
      </c>
      <c r="H317" s="9">
        <f t="shared" si="69"/>
        <v>2.7018209672801579</v>
      </c>
      <c r="I317" s="9">
        <f t="shared" si="70"/>
        <v>3.3006098261379901</v>
      </c>
      <c r="J317" s="9">
        <f t="shared" si="71"/>
        <v>3.0589932690550059</v>
      </c>
      <c r="K317" s="11">
        <f t="shared" si="72"/>
        <v>0.38167938931297707</v>
      </c>
      <c r="L317" s="11">
        <f t="shared" si="73"/>
        <v>0.31347962382445144</v>
      </c>
      <c r="M317" s="11">
        <f t="shared" si="74"/>
        <v>0.33783783783783783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-0.28108101640610184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0.23323414347368018</v>
      </c>
      <c r="Q317" s="11">
        <f>2*'OddsRatio_working_3-way'!K317*'OddsRatio_working_3-way'!L317*'OddsRatio_working_3-way'!M317</f>
        <v>8.0843723907688111E-2</v>
      </c>
      <c r="R317" s="11">
        <f t="shared" si="75"/>
        <v>0</v>
      </c>
      <c r="S317" s="11">
        <f t="shared" si="76"/>
        <v>-0.8297755090536133</v>
      </c>
      <c r="T317" s="11">
        <f t="shared" si="77"/>
        <v>-0.28761716085047256</v>
      </c>
      <c r="U317" s="11">
        <f>'OddsRatio_working_3-way'!S317-'OddsRatio_working_3-way'!R317^2/3</f>
        <v>-0.8297755090536133</v>
      </c>
      <c r="V317" s="11">
        <f>'OddsRatio_working_3-way'!S317*'OddsRatio_working_3-way'!R317/3-2*'OddsRatio_working_3-way'!R317^3/27-'OddsRatio_working_3-way'!T317</f>
        <v>0.28761716085047256</v>
      </c>
      <c r="W317" s="11">
        <f>'OddsRatio_working_3-way'!V317^2+4*'OddsRatio_working_3-way'!U317^3/27</f>
        <v>-1.9168384193192778E-3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0.14546517593139421</v>
      </c>
      <c r="Y317" s="11">
        <f>IF('OddsRatio_working_3-way'!W317&gt;=0,IF('OddsRatio_working_3-way'!V317+SQRT('OddsRatio_working_3-way'!W317)&gt;0,0,PI()),ACOS('OddsRatio_working_3-way'!V317/(2*'OddsRatio_working_3-way'!X317)))</f>
        <v>0.1510625241505601</v>
      </c>
      <c r="Z317" s="11">
        <f>'OddsRatio_working_3-way'!X317^(1/3)*COS('OddsRatio_working_3-way'!Y317/3)</f>
        <v>0.52525338496301155</v>
      </c>
      <c r="AA317" s="11">
        <f>'OddsRatio_working_3-way'!X317^(1/3)*COS(('OddsRatio_working_3-way'!Y317+2*PI())/3)</f>
        <v>-0.28555131793269051</v>
      </c>
      <c r="AB317" s="11">
        <f>'OddsRatio_working_3-way'!X317^(1/3)*COS(('OddsRatio_working_3-way'!Y317+4*PI())/3)</f>
        <v>-0.23970206703032096</v>
      </c>
      <c r="AC317" s="11">
        <f>'OddsRatio_working_3-way'!X317^(1/3)*SIN('OddsRatio_working_3-way'!Y317/3)</f>
        <v>2.6471077350625784E-2</v>
      </c>
      <c r="AD317" s="11">
        <f>'OddsRatio_working_3-way'!X317^(1/3)*SIN(('OddsRatio_working_3-way'!Y317+2*PI())/3)</f>
        <v>0.44164723612642243</v>
      </c>
      <c r="AE317" s="11">
        <f>'OddsRatio_working_3-way'!X317^(1/3)*SIN(('OddsRatio_working_3-way'!Y317+4*PI())/3)</f>
        <v>-0.46811831347704819</v>
      </c>
      <c r="AF317" s="11">
        <f>-'OddsRatio_working_3-way'!U317/(3*'OddsRatio_working_3-way'!X317^(1/3))*COS(('OddsRatio_working_3-way'!Y317)/3)</f>
        <v>0.52525338496301155</v>
      </c>
      <c r="AG317" s="11">
        <f>-'OddsRatio_working_3-way'!U317/(3*'OddsRatio_working_3-way'!X317^(1/3))*COS(('OddsRatio_working_3-way'!Y317+2*PI())/3)</f>
        <v>-0.28555131793269051</v>
      </c>
      <c r="AH317" s="11">
        <f>-'OddsRatio_working_3-way'!U317/(3*'OddsRatio_working_3-way'!X317^(1/3))*COS(('OddsRatio_working_3-way'!Y317+4*PI())/3)</f>
        <v>-0.23970206703032096</v>
      </c>
      <c r="AI317" s="11">
        <f>'OddsRatio_working_3-way'!U317/(3*'OddsRatio_working_3-way'!X317^(1/3))*SIN(('OddsRatio_working_3-way'!Y317)/3)</f>
        <v>-2.6471077350625784E-2</v>
      </c>
      <c r="AJ317" s="11">
        <f>'OddsRatio_working_3-way'!U317/(3*'OddsRatio_working_3-way'!X317^(1/3))*SIN(('OddsRatio_working_3-way'!Y317+2*PI())/3)</f>
        <v>-0.44164723612642243</v>
      </c>
      <c r="AK317" s="11">
        <f>'OddsRatio_working_3-way'!U317/(3*'OddsRatio_working_3-way'!X317^(1/3))*SIN(('OddsRatio_working_3-way'!Y317+4*PI())/3)</f>
        <v>0.46811831347704819</v>
      </c>
      <c r="AL317" s="11">
        <f>'OddsRatio_working_3-way'!Z317+'OddsRatio_working_3-way'!AF317</f>
        <v>1.0505067699260231</v>
      </c>
      <c r="AM317" s="11">
        <f>'OddsRatio_working_3-way'!AA317+'OddsRatio_working_3-way'!AG317</f>
        <v>-0.57110263586538101</v>
      </c>
      <c r="AN317" s="11">
        <f>'OddsRatio_working_3-way'!AB317+'OddsRatio_working_3-way'!AH317</f>
        <v>-0.47940413406064192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1.0505067699260231</v>
      </c>
      <c r="AS317" s="11">
        <f>IF(('OddsRatio_working_3-way'!X317=0),IF(Q317&gt;0,-Q317^(1/3),(-Q317)^(1/3)),'OddsRatio_working_3-way'!AM317-'OddsRatio_working_3-way'!R317/3)</f>
        <v>-0.57110263586538101</v>
      </c>
      <c r="AT317" s="11">
        <f>IF(('OddsRatio_working_3-way'!X317=0),IF(Q317&gt;0,-Q317^(1/3),(-Q317)^(1/3)),'OddsRatio_working_3-way'!AN317-'OddsRatio_working_3-way'!R317/3)</f>
        <v>-0.47940413406064192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2.29</v>
      </c>
      <c r="B318" s="4">
        <f>IF('True_Odds_Calculator_3-way'!B319="","",'True_Odds_Calculator_3-way'!B319)</f>
        <v>3.39</v>
      </c>
      <c r="C318" s="4">
        <f>IF('True_Odds_Calculator_3-way'!C319="","",'True_Odds_Calculator_3-way'!C319)</f>
        <v>3.32</v>
      </c>
      <c r="D318" s="9">
        <f t="shared" si="65"/>
        <v>0.42445889603556647</v>
      </c>
      <c r="E318" s="9">
        <f t="shared" si="66"/>
        <v>0.28472431931450398</v>
      </c>
      <c r="F318" s="9">
        <f t="shared" si="67"/>
        <v>0.2908167846499296</v>
      </c>
      <c r="G318" s="9">
        <f t="shared" si="68"/>
        <v>1.0511168424390567</v>
      </c>
      <c r="H318" s="9">
        <f t="shared" si="69"/>
        <v>2.3559407267463834</v>
      </c>
      <c r="I318" s="9">
        <f t="shared" si="70"/>
        <v>3.5121692534293456</v>
      </c>
      <c r="J318" s="9">
        <f t="shared" si="71"/>
        <v>3.4385910744586115</v>
      </c>
      <c r="K318" s="11">
        <f t="shared" si="72"/>
        <v>0.4366812227074236</v>
      </c>
      <c r="L318" s="11">
        <f t="shared" si="73"/>
        <v>0.29498525073746312</v>
      </c>
      <c r="M318" s="11">
        <f t="shared" si="74"/>
        <v>0.30120481927710846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-0.27752514094714054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0.23279732525185182</v>
      </c>
      <c r="Q318" s="11">
        <f>2*'OddsRatio_working_3-way'!K318*'OddsRatio_working_3-way'!L318*'OddsRatio_working_3-way'!M318</f>
        <v>7.7599108417283943E-2</v>
      </c>
      <c r="R318" s="11">
        <f t="shared" si="75"/>
        <v>0</v>
      </c>
      <c r="S318" s="11">
        <f t="shared" si="76"/>
        <v>-0.83883328356255871</v>
      </c>
      <c r="T318" s="11">
        <f t="shared" si="77"/>
        <v>-0.27961109452085292</v>
      </c>
      <c r="U318" s="11">
        <f>'OddsRatio_working_3-way'!S318-'OddsRatio_working_3-way'!R318^2/3</f>
        <v>-0.83883328356255871</v>
      </c>
      <c r="V318" s="11">
        <f>'OddsRatio_working_3-way'!S318*'OddsRatio_working_3-way'!R318/3-2*'OddsRatio_working_3-way'!R318^3/27-'OddsRatio_working_3-way'!T318</f>
        <v>0.27961109452085292</v>
      </c>
      <c r="W318" s="11">
        <f>'OddsRatio_working_3-way'!V318^2+4*'OddsRatio_working_3-way'!U318^3/27</f>
        <v>-9.260261502290118E-3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0.14785349647661319</v>
      </c>
      <c r="Y318" s="11">
        <f>IF('OddsRatio_working_3-way'!W318&gt;=0,IF('OddsRatio_working_3-way'!V318+SQRT('OddsRatio_working_3-way'!W318)&gt;0,0,PI()),ACOS('OddsRatio_working_3-way'!V318/(2*'OddsRatio_working_3-way'!X318)))</f>
        <v>0.33146045898734977</v>
      </c>
      <c r="Z318" s="11">
        <f>'OddsRatio_working_3-way'!X318^(1/3)*COS('OddsRatio_working_3-way'!Y318/3)</f>
        <v>0.52555842121952845</v>
      </c>
      <c r="AA318" s="11">
        <f>'OddsRatio_working_3-way'!X318^(1/3)*COS(('OddsRatio_working_3-way'!Y318+2*PI())/3)</f>
        <v>-0.31327257952655563</v>
      </c>
      <c r="AB318" s="11">
        <f>'OddsRatio_working_3-way'!X318^(1/3)*COS(('OddsRatio_working_3-way'!Y318+4*PI())/3)</f>
        <v>-0.21228584169297293</v>
      </c>
      <c r="AC318" s="11">
        <f>'OddsRatio_working_3-way'!X318^(1/3)*SIN('OddsRatio_working_3-way'!Y318/3)</f>
        <v>5.8304720272801411E-2</v>
      </c>
      <c r="AD318" s="11">
        <f>'OddsRatio_working_3-way'!X318^(1/3)*SIN(('OddsRatio_working_3-way'!Y318+2*PI())/3)</f>
        <v>0.42599458381255362</v>
      </c>
      <c r="AE318" s="11">
        <f>'OddsRatio_working_3-way'!X318^(1/3)*SIN(('OddsRatio_working_3-way'!Y318+4*PI())/3)</f>
        <v>-0.48429930408535482</v>
      </c>
      <c r="AF318" s="11">
        <f>-'OddsRatio_working_3-way'!U318/(3*'OddsRatio_working_3-way'!X318^(1/3))*COS(('OddsRatio_working_3-way'!Y318)/3)</f>
        <v>0.52555842121952834</v>
      </c>
      <c r="AG318" s="11">
        <f>-'OddsRatio_working_3-way'!U318/(3*'OddsRatio_working_3-way'!X318^(1/3))*COS(('OddsRatio_working_3-way'!Y318+2*PI())/3)</f>
        <v>-0.31327257952655557</v>
      </c>
      <c r="AH318" s="11">
        <f>-'OddsRatio_working_3-way'!U318/(3*'OddsRatio_working_3-way'!X318^(1/3))*COS(('OddsRatio_working_3-way'!Y318+4*PI())/3)</f>
        <v>-0.2122858416929729</v>
      </c>
      <c r="AI318" s="11">
        <f>'OddsRatio_working_3-way'!U318/(3*'OddsRatio_working_3-way'!X318^(1/3))*SIN(('OddsRatio_working_3-way'!Y318)/3)</f>
        <v>-5.8304720272801404E-2</v>
      </c>
      <c r="AJ318" s="11">
        <f>'OddsRatio_working_3-way'!U318/(3*'OddsRatio_working_3-way'!X318^(1/3))*SIN(('OddsRatio_working_3-way'!Y318+2*PI())/3)</f>
        <v>-0.42599458381255356</v>
      </c>
      <c r="AK318" s="11">
        <f>'OddsRatio_working_3-way'!U318/(3*'OddsRatio_working_3-way'!X318^(1/3))*SIN(('OddsRatio_working_3-way'!Y318+4*PI())/3)</f>
        <v>0.48429930408535476</v>
      </c>
      <c r="AL318" s="11">
        <f>'OddsRatio_working_3-way'!Z318+'OddsRatio_working_3-way'!AF318</f>
        <v>1.0511168424390567</v>
      </c>
      <c r="AM318" s="11">
        <f>'OddsRatio_working_3-way'!AA318+'OddsRatio_working_3-way'!AG318</f>
        <v>-0.62654515905311126</v>
      </c>
      <c r="AN318" s="11">
        <f>'OddsRatio_working_3-way'!AB318+'OddsRatio_working_3-way'!AH318</f>
        <v>-0.42457168338594586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1.0511168424390567</v>
      </c>
      <c r="AS318" s="11">
        <f>IF(('OddsRatio_working_3-way'!X318=0),IF(Q318&gt;0,-Q318^(1/3),(-Q318)^(1/3)),'OddsRatio_working_3-way'!AM318-'OddsRatio_working_3-way'!R318/3)</f>
        <v>-0.62654515905311126</v>
      </c>
      <c r="AT318" s="11">
        <f>IF(('OddsRatio_working_3-way'!X318=0),IF(Q318&gt;0,-Q318^(1/3),(-Q318)^(1/3)),'OddsRatio_working_3-way'!AN318-'OddsRatio_working_3-way'!R318/3)</f>
        <v>-0.42457168338594586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2.0499999999999998</v>
      </c>
      <c r="B319" s="4">
        <f>IF('True_Odds_Calculator_3-way'!B320="","",'True_Odds_Calculator_3-way'!B320)</f>
        <v>3.36</v>
      </c>
      <c r="C319" s="4">
        <f>IF('True_Odds_Calculator_3-way'!C320="","",'True_Odds_Calculator_3-way'!C320)</f>
        <v>4.0599999999999996</v>
      </c>
      <c r="D319" s="9">
        <f t="shared" si="65"/>
        <v>0.47542543880106858</v>
      </c>
      <c r="E319" s="9">
        <f t="shared" si="66"/>
        <v>0.28735828666333657</v>
      </c>
      <c r="F319" s="9">
        <f t="shared" si="67"/>
        <v>0.2372162745355948</v>
      </c>
      <c r="G319" s="9">
        <f t="shared" si="68"/>
        <v>1.0508373751504352</v>
      </c>
      <c r="H319" s="9">
        <f t="shared" si="69"/>
        <v>2.1033792439079564</v>
      </c>
      <c r="I319" s="9">
        <f t="shared" si="70"/>
        <v>3.4799762053550269</v>
      </c>
      <c r="J319" s="9">
        <f t="shared" si="71"/>
        <v>4.2155623679603309</v>
      </c>
      <c r="K319" s="11">
        <f t="shared" si="72"/>
        <v>0.48780487804878053</v>
      </c>
      <c r="L319" s="11">
        <f t="shared" si="73"/>
        <v>0.29761904761904762</v>
      </c>
      <c r="M319" s="11">
        <f t="shared" si="74"/>
        <v>0.24630541871921185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-0.27114622131442967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0.23135831287939901</v>
      </c>
      <c r="Q319" s="11">
        <f>2*'OddsRatio_working_3-way'!K319*'OddsRatio_working_3-way'!L319*'OddsRatio_working_3-way'!M319</f>
        <v>7.1517252822070804E-2</v>
      </c>
      <c r="R319" s="11">
        <f t="shared" si="75"/>
        <v>0</v>
      </c>
      <c r="S319" s="11">
        <f t="shared" si="76"/>
        <v>-0.8532603248455698</v>
      </c>
      <c r="T319" s="11">
        <f t="shared" si="77"/>
        <v>-0.26375898758750227</v>
      </c>
      <c r="U319" s="11">
        <f>'OddsRatio_working_3-way'!S319-'OddsRatio_working_3-way'!R319^2/3</f>
        <v>-0.8532603248455698</v>
      </c>
      <c r="V319" s="11">
        <f>'OddsRatio_working_3-way'!S319*'OddsRatio_working_3-way'!R319/3-2*'OddsRatio_working_3-way'!R319^3/27-'OddsRatio_working_3-way'!T319</f>
        <v>0.26375898758750227</v>
      </c>
      <c r="W319" s="11">
        <f>'OddsRatio_working_3-way'!V319^2+4*'OddsRatio_working_3-way'!U319^3/27</f>
        <v>-2.246362528759481E-2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0.15168423519006433</v>
      </c>
      <c r="Y319" s="11">
        <f>IF('OddsRatio_working_3-way'!W319&gt;=0,IF('OddsRatio_working_3-way'!V319+SQRT('OddsRatio_working_3-way'!W319)&gt;0,0,PI()),ACOS('OddsRatio_working_3-way'!V319/(2*'OddsRatio_working_3-way'!X319)))</f>
        <v>0.51673996538295652</v>
      </c>
      <c r="Z319" s="11">
        <f>'OddsRatio_working_3-way'!X319^(1/3)*COS('OddsRatio_working_3-way'!Y319/3)</f>
        <v>0.52541868757521759</v>
      </c>
      <c r="AA319" s="11">
        <f>'OddsRatio_working_3-way'!X319^(1/3)*COS(('OddsRatio_working_3-way'!Y319+2*PI())/3)</f>
        <v>-0.34187046600959592</v>
      </c>
      <c r="AB319" s="11">
        <f>'OddsRatio_working_3-way'!X319^(1/3)*COS(('OddsRatio_working_3-way'!Y319+4*PI())/3)</f>
        <v>-0.18354822156562164</v>
      </c>
      <c r="AC319" s="11">
        <f>'OddsRatio_working_3-way'!X319^(1/3)*SIN('OddsRatio_working_3-way'!Y319/3)</f>
        <v>9.140739044843417E-2</v>
      </c>
      <c r="AD319" s="11">
        <f>'OddsRatio_working_3-way'!X319^(1/3)*SIN(('OddsRatio_working_3-way'!Y319+2*PI())/3)</f>
        <v>0.40932223583900051</v>
      </c>
      <c r="AE319" s="11">
        <f>'OddsRatio_working_3-way'!X319^(1/3)*SIN(('OddsRatio_working_3-way'!Y319+4*PI())/3)</f>
        <v>-0.50072962628743478</v>
      </c>
      <c r="AF319" s="11">
        <f>-'OddsRatio_working_3-way'!U319/(3*'OddsRatio_working_3-way'!X319^(1/3))*COS(('OddsRatio_working_3-way'!Y319)/3)</f>
        <v>0.52541868757521748</v>
      </c>
      <c r="AG319" s="11">
        <f>-'OddsRatio_working_3-way'!U319/(3*'OddsRatio_working_3-way'!X319^(1/3))*COS(('OddsRatio_working_3-way'!Y319+2*PI())/3)</f>
        <v>-0.34187046600959581</v>
      </c>
      <c r="AH319" s="11">
        <f>-'OddsRatio_working_3-way'!U319/(3*'OddsRatio_working_3-way'!X319^(1/3))*COS(('OddsRatio_working_3-way'!Y319+4*PI())/3)</f>
        <v>-0.18354822156562162</v>
      </c>
      <c r="AI319" s="11">
        <f>'OddsRatio_working_3-way'!U319/(3*'OddsRatio_working_3-way'!X319^(1/3))*SIN(('OddsRatio_working_3-way'!Y319)/3)</f>
        <v>-9.1407390448434142E-2</v>
      </c>
      <c r="AJ319" s="11">
        <f>'OddsRatio_working_3-way'!U319/(3*'OddsRatio_working_3-way'!X319^(1/3))*SIN(('OddsRatio_working_3-way'!Y319+2*PI())/3)</f>
        <v>-0.40932223583900046</v>
      </c>
      <c r="AK319" s="11">
        <f>'OddsRatio_working_3-way'!U319/(3*'OddsRatio_working_3-way'!X319^(1/3))*SIN(('OddsRatio_working_3-way'!Y319+4*PI())/3)</f>
        <v>0.50072962628743467</v>
      </c>
      <c r="AL319" s="11">
        <f>'OddsRatio_working_3-way'!Z319+'OddsRatio_working_3-way'!AF319</f>
        <v>1.0508373751504352</v>
      </c>
      <c r="AM319" s="11">
        <f>'OddsRatio_working_3-way'!AA319+'OddsRatio_working_3-way'!AG319</f>
        <v>-0.68374093201919173</v>
      </c>
      <c r="AN319" s="11">
        <f>'OddsRatio_working_3-way'!AB319+'OddsRatio_working_3-way'!AH319</f>
        <v>-0.36709644313124323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1.0508373751504352</v>
      </c>
      <c r="AS319" s="11">
        <f>IF(('OddsRatio_working_3-way'!X319=0),IF(Q319&gt;0,-Q319^(1/3),(-Q319)^(1/3)),'OddsRatio_working_3-way'!AM319-'OddsRatio_working_3-way'!R319/3)</f>
        <v>-0.68374093201919173</v>
      </c>
      <c r="AT319" s="11">
        <f>IF(('OddsRatio_working_3-way'!X319=0),IF(Q319&gt;0,-Q319^(1/3),(-Q319)^(1/3)),'OddsRatio_working_3-way'!AN319-'OddsRatio_working_3-way'!R319/3)</f>
        <v>-0.36709644313124323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>
        <f>IF('True_Odds_Calculator_3-way'!A322="","",'True_Odds_Calculator_3-way'!A322)</f>
        <v>3.03</v>
      </c>
      <c r="B321" s="4">
        <f>IF('True_Odds_Calculator_3-way'!B322="","",'True_Odds_Calculator_3-way'!B322)</f>
        <v>3.45</v>
      </c>
      <c r="C321" s="4">
        <f>IF('True_Odds_Calculator_3-way'!C322="","",'True_Odds_Calculator_3-way'!C322)</f>
        <v>2.38</v>
      </c>
      <c r="D321" s="9">
        <f t="shared" si="65"/>
        <v>0.31684141226132834</v>
      </c>
      <c r="E321" s="9">
        <f t="shared" si="66"/>
        <v>0.27760398839947809</v>
      </c>
      <c r="F321" s="9">
        <f t="shared" si="67"/>
        <v>0.40555459933919336</v>
      </c>
      <c r="G321" s="9">
        <f t="shared" si="68"/>
        <v>1.062144375658916</v>
      </c>
      <c r="H321" s="9">
        <f t="shared" si="69"/>
        <v>3.1561530825876001</v>
      </c>
      <c r="I321" s="9">
        <f t="shared" si="70"/>
        <v>3.6022537203643434</v>
      </c>
      <c r="J321" s="9">
        <f t="shared" si="71"/>
        <v>2.4657592384093046</v>
      </c>
      <c r="K321" s="11">
        <f t="shared" si="72"/>
        <v>0.33003300330033003</v>
      </c>
      <c r="L321" s="11">
        <f t="shared" si="73"/>
        <v>0.28985507246376813</v>
      </c>
      <c r="M321" s="11">
        <f t="shared" si="74"/>
        <v>0.42016806722689076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-0.2758687633469229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0.23553688945803605</v>
      </c>
      <c r="Q321" s="11">
        <f>2*'OddsRatio_working_3-way'!K321*'OddsRatio_working_3-way'!L321*'OddsRatio_working_3-way'!M321</f>
        <v>8.0388016879875776E-2</v>
      </c>
      <c r="R321" s="11">
        <f t="shared" si="75"/>
        <v>0</v>
      </c>
      <c r="S321" s="11">
        <f t="shared" si="76"/>
        <v>-0.8538005049953159</v>
      </c>
      <c r="T321" s="11">
        <f t="shared" si="77"/>
        <v>-0.29139948975949342</v>
      </c>
      <c r="U321" s="11">
        <f>'OddsRatio_working_3-way'!S321-'OddsRatio_working_3-way'!R321^2/3</f>
        <v>-0.8538005049953159</v>
      </c>
      <c r="V321" s="11">
        <f>'OddsRatio_working_3-way'!S321*'OddsRatio_working_3-way'!R321/3-2*'OddsRatio_working_3-way'!R321^3/27-'OddsRatio_working_3-way'!T321</f>
        <v>0.29139948975949342</v>
      </c>
      <c r="W321" s="11">
        <f>'OddsRatio_working_3-way'!V321^2+4*'OddsRatio_working_3-way'!U321^3/27</f>
        <v>-7.293667924749267E-3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0.15182829986274166</v>
      </c>
      <c r="Y321" s="11">
        <f>IF('OddsRatio_working_3-way'!W321&gt;=0,IF('OddsRatio_working_3-way'!V321+SQRT('OddsRatio_working_3-way'!W321)&gt;0,0,PI()),ACOS('OddsRatio_working_3-way'!V321/(2*'OddsRatio_working_3-way'!X321)))</f>
        <v>0.28509491339225224</v>
      </c>
      <c r="Z321" s="11">
        <f>'OddsRatio_working_3-way'!X321^(1/3)*COS('OddsRatio_working_3-way'!Y321/3)</f>
        <v>0.53107218782945798</v>
      </c>
      <c r="AA321" s="11">
        <f>'OddsRatio_working_3-way'!X321^(1/3)*COS(('OddsRatio_working_3-way'!Y321+2*PI())/3)</f>
        <v>-0.30937528567682387</v>
      </c>
      <c r="AB321" s="11">
        <f>'OddsRatio_working_3-way'!X321^(1/3)*COS(('OddsRatio_working_3-way'!Y321+4*PI())/3)</f>
        <v>-0.22169690215263441</v>
      </c>
      <c r="AC321" s="11">
        <f>'OddsRatio_working_3-way'!X321^(1/3)*SIN('OddsRatio_working_3-way'!Y321/3)</f>
        <v>5.0621138329802216E-2</v>
      </c>
      <c r="AD321" s="11">
        <f>'OddsRatio_working_3-way'!X321^(1/3)*SIN(('OddsRatio_working_3-way'!Y321+2*PI())/3)</f>
        <v>0.43461143673879044</v>
      </c>
      <c r="AE321" s="11">
        <f>'OddsRatio_working_3-way'!X321^(1/3)*SIN(('OddsRatio_working_3-way'!Y321+4*PI())/3)</f>
        <v>-0.48523257506859252</v>
      </c>
      <c r="AF321" s="11">
        <f>-'OddsRatio_working_3-way'!U321/(3*'OddsRatio_working_3-way'!X321^(1/3))*COS(('OddsRatio_working_3-way'!Y321)/3)</f>
        <v>0.53107218782945786</v>
      </c>
      <c r="AG321" s="11">
        <f>-'OddsRatio_working_3-way'!U321/(3*'OddsRatio_working_3-way'!X321^(1/3))*COS(('OddsRatio_working_3-way'!Y321+2*PI())/3)</f>
        <v>-0.30937528567682382</v>
      </c>
      <c r="AH321" s="11">
        <f>-'OddsRatio_working_3-way'!U321/(3*'OddsRatio_working_3-way'!X321^(1/3))*COS(('OddsRatio_working_3-way'!Y321+4*PI())/3)</f>
        <v>-0.22169690215263435</v>
      </c>
      <c r="AI321" s="11">
        <f>'OddsRatio_working_3-way'!U321/(3*'OddsRatio_working_3-way'!X321^(1/3))*SIN(('OddsRatio_working_3-way'!Y321)/3)</f>
        <v>-5.0621138329802209E-2</v>
      </c>
      <c r="AJ321" s="11">
        <f>'OddsRatio_working_3-way'!U321/(3*'OddsRatio_working_3-way'!X321^(1/3))*SIN(('OddsRatio_working_3-way'!Y321+2*PI())/3)</f>
        <v>-0.43461143673879032</v>
      </c>
      <c r="AK321" s="11">
        <f>'OddsRatio_working_3-way'!U321/(3*'OddsRatio_working_3-way'!X321^(1/3))*SIN(('OddsRatio_working_3-way'!Y321+4*PI())/3)</f>
        <v>0.48523257506859241</v>
      </c>
      <c r="AL321" s="11">
        <f>'OddsRatio_working_3-way'!Z321+'OddsRatio_working_3-way'!AF321</f>
        <v>1.062144375658916</v>
      </c>
      <c r="AM321" s="11">
        <f>'OddsRatio_working_3-way'!AA321+'OddsRatio_working_3-way'!AG321</f>
        <v>-0.61875057135364764</v>
      </c>
      <c r="AN321" s="11">
        <f>'OddsRatio_working_3-way'!AB321+'OddsRatio_working_3-way'!AH321</f>
        <v>-0.44339380430526876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1.062144375658916</v>
      </c>
      <c r="AS321" s="11">
        <f>IF(('OddsRatio_working_3-way'!X321=0),IF(Q321&gt;0,-Q321^(1/3),(-Q321)^(1/3)),'OddsRatio_working_3-way'!AM321-'OddsRatio_working_3-way'!R321/3)</f>
        <v>-0.61875057135364764</v>
      </c>
      <c r="AT321" s="11">
        <f>IF(('OddsRatio_working_3-way'!X321=0),IF(Q321&gt;0,-Q321^(1/3),(-Q321)^(1/3)),'OddsRatio_working_3-way'!AN321-'OddsRatio_working_3-way'!R321/3)</f>
        <v>-0.44339380430526876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2.08</v>
      </c>
      <c r="B322" s="4">
        <f>IF('True_Odds_Calculator_3-way'!B323="","",'True_Odds_Calculator_3-way'!B323)</f>
        <v>3.6</v>
      </c>
      <c r="C322" s="4">
        <f>IF('True_Odds_Calculator_3-way'!C323="","",'True_Odds_Calculator_3-way'!C323)</f>
        <v>3.56</v>
      </c>
      <c r="D322" s="9">
        <f t="shared" si="65"/>
        <v>0.46555841432756589</v>
      </c>
      <c r="E322" s="9">
        <f t="shared" si="66"/>
        <v>0.2657028382246015</v>
      </c>
      <c r="F322" s="9">
        <f t="shared" si="67"/>
        <v>0.26873874744783255</v>
      </c>
      <c r="G322" s="9">
        <f t="shared" si="68"/>
        <v>1.0629242321434891</v>
      </c>
      <c r="H322" s="9">
        <f t="shared" si="69"/>
        <v>2.1479581707149689</v>
      </c>
      <c r="I322" s="9">
        <f t="shared" si="70"/>
        <v>3.763603003573071</v>
      </c>
      <c r="J322" s="9">
        <f t="shared" si="71"/>
        <v>3.7210860342873318</v>
      </c>
      <c r="K322" s="11">
        <f t="shared" si="72"/>
        <v>0.48076923076923073</v>
      </c>
      <c r="L322" s="11">
        <f t="shared" si="73"/>
        <v>0.27777777777777779</v>
      </c>
      <c r="M322" s="11">
        <f t="shared" si="74"/>
        <v>0.2808988764044944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-0.2696629213483146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0.23408239700374533</v>
      </c>
      <c r="Q322" s="11">
        <f>2*'OddsRatio_working_3-way'!K322*'OddsRatio_working_3-way'!L322*'OddsRatio_working_3-way'!M322</f>
        <v>7.5026409296072225E-2</v>
      </c>
      <c r="R322" s="11">
        <f t="shared" si="75"/>
        <v>0</v>
      </c>
      <c r="S322" s="11">
        <f t="shared" si="76"/>
        <v>-0.86805555555555569</v>
      </c>
      <c r="T322" s="11">
        <f t="shared" si="77"/>
        <v>-0.2782229344729345</v>
      </c>
      <c r="U322" s="11">
        <f>'OddsRatio_working_3-way'!S322-'OddsRatio_working_3-way'!R322^2/3</f>
        <v>-0.86805555555555569</v>
      </c>
      <c r="V322" s="11">
        <f>'OddsRatio_working_3-way'!S322*'OddsRatio_working_3-way'!R322/3-2*'OddsRatio_working_3-way'!R322^3/27-'OddsRatio_working_3-way'!T322</f>
        <v>0.2782229344729345</v>
      </c>
      <c r="W322" s="11">
        <f>'OddsRatio_working_3-way'!V322^2+4*'OddsRatio_working_3-way'!U322^3/27</f>
        <v>-1.9495348467176668E-2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0.15564651436340252</v>
      </c>
      <c r="Y322" s="11">
        <f>IF('OddsRatio_working_3-way'!W322&gt;=0,IF('OddsRatio_working_3-way'!V322+SQRT('OddsRatio_working_3-way'!W322)&gt;0,0,PI()),ACOS('OddsRatio_working_3-way'!V322/(2*'OddsRatio_working_3-way'!X322)))</f>
        <v>0.46512526349665451</v>
      </c>
      <c r="Z322" s="11">
        <f>'OddsRatio_working_3-way'!X322^(1/3)*COS('OddsRatio_working_3-way'!Y322/3)</f>
        <v>0.53146211607174454</v>
      </c>
      <c r="AA322" s="11">
        <f>'OddsRatio_working_3-way'!X322^(1/3)*COS(('OddsRatio_working_3-way'!Y322+2*PI())/3)</f>
        <v>-0.33766785859230875</v>
      </c>
      <c r="AB322" s="11">
        <f>'OddsRatio_working_3-way'!X322^(1/3)*COS(('OddsRatio_working_3-way'!Y322+4*PI())/3)</f>
        <v>-0.19379425747943574</v>
      </c>
      <c r="AC322" s="11">
        <f>'OddsRatio_working_3-way'!X322^(1/3)*SIN('OddsRatio_working_3-way'!Y322/3)</f>
        <v>8.3065462331798082E-2</v>
      </c>
      <c r="AD322" s="11">
        <f>'OddsRatio_working_3-way'!X322^(1/3)*SIN(('OddsRatio_working_3-way'!Y322+2*PI())/3)</f>
        <v>0.41872696250126579</v>
      </c>
      <c r="AE322" s="11">
        <f>'OddsRatio_working_3-way'!X322^(1/3)*SIN(('OddsRatio_working_3-way'!Y322+4*PI())/3)</f>
        <v>-0.50179242483306385</v>
      </c>
      <c r="AF322" s="11">
        <f>-'OddsRatio_working_3-way'!U322/(3*'OddsRatio_working_3-way'!X322^(1/3))*COS(('OddsRatio_working_3-way'!Y322)/3)</f>
        <v>0.53146211607174454</v>
      </c>
      <c r="AG322" s="11">
        <f>-'OddsRatio_working_3-way'!U322/(3*'OddsRatio_working_3-way'!X322^(1/3))*COS(('OddsRatio_working_3-way'!Y322+2*PI())/3)</f>
        <v>-0.33766785859230875</v>
      </c>
      <c r="AH322" s="11">
        <f>-'OddsRatio_working_3-way'!U322/(3*'OddsRatio_working_3-way'!X322^(1/3))*COS(('OddsRatio_working_3-way'!Y322+4*PI())/3)</f>
        <v>-0.19379425747943574</v>
      </c>
      <c r="AI322" s="11">
        <f>'OddsRatio_working_3-way'!U322/(3*'OddsRatio_working_3-way'!X322^(1/3))*SIN(('OddsRatio_working_3-way'!Y322)/3)</f>
        <v>-8.3065462331798082E-2</v>
      </c>
      <c r="AJ322" s="11">
        <f>'OddsRatio_working_3-way'!U322/(3*'OddsRatio_working_3-way'!X322^(1/3))*SIN(('OddsRatio_working_3-way'!Y322+2*PI())/3)</f>
        <v>-0.41872696250126579</v>
      </c>
      <c r="AK322" s="11">
        <f>'OddsRatio_working_3-way'!U322/(3*'OddsRatio_working_3-way'!X322^(1/3))*SIN(('OddsRatio_working_3-way'!Y322+4*PI())/3)</f>
        <v>0.50179242483306385</v>
      </c>
      <c r="AL322" s="11">
        <f>'OddsRatio_working_3-way'!Z322+'OddsRatio_working_3-way'!AF322</f>
        <v>1.0629242321434891</v>
      </c>
      <c r="AM322" s="11">
        <f>'OddsRatio_working_3-way'!AA322+'OddsRatio_working_3-way'!AG322</f>
        <v>-0.67533571718461749</v>
      </c>
      <c r="AN322" s="11">
        <f>'OddsRatio_working_3-way'!AB322+'OddsRatio_working_3-way'!AH322</f>
        <v>-0.38758851495887148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1.0629242321434891</v>
      </c>
      <c r="AS322" s="11">
        <f>IF(('OddsRatio_working_3-way'!X322=0),IF(Q322&gt;0,-Q322^(1/3),(-Q322)^(1/3)),'OddsRatio_working_3-way'!AM322-'OddsRatio_working_3-way'!R322/3)</f>
        <v>-0.67533571718461749</v>
      </c>
      <c r="AT322" s="11">
        <f>IF(('OddsRatio_working_3-way'!X322=0),IF(Q322&gt;0,-Q322^(1/3),(-Q322)^(1/3)),'OddsRatio_working_3-way'!AN322-'OddsRatio_working_3-way'!R322/3)</f>
        <v>-0.38758851495887148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2.15</v>
      </c>
      <c r="B323" s="4">
        <f>IF('True_Odds_Calculator_3-way'!B324="","",'True_Odds_Calculator_3-way'!B324)</f>
        <v>3</v>
      </c>
      <c r="C323" s="4">
        <f>IF('True_Odds_Calculator_3-way'!C324="","",'True_Odds_Calculator_3-way'!C324)</f>
        <v>4.03</v>
      </c>
      <c r="D323" s="9">
        <f t="shared" si="65"/>
        <v>0.44735735087091288</v>
      </c>
      <c r="E323" s="9">
        <f t="shared" si="66"/>
        <v>0.31761823985863796</v>
      </c>
      <c r="F323" s="9">
        <f t="shared" si="67"/>
        <v>0.23502440927044918</v>
      </c>
      <c r="G323" s="9">
        <f t="shared" si="68"/>
        <v>1.0742168970602397</v>
      </c>
      <c r="H323" s="9">
        <f t="shared" si="69"/>
        <v>2.2353494316192757</v>
      </c>
      <c r="I323" s="9">
        <f t="shared" si="70"/>
        <v>3.1484337941204794</v>
      </c>
      <c r="J323" s="9">
        <f t="shared" si="71"/>
        <v>4.2548771980925268</v>
      </c>
      <c r="K323" s="11">
        <f t="shared" si="72"/>
        <v>0.46511627906976744</v>
      </c>
      <c r="L323" s="11">
        <f t="shared" si="73"/>
        <v>0.33333333333333331</v>
      </c>
      <c r="M323" s="11">
        <f t="shared" si="74"/>
        <v>0.24813895781637715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-0.2681054879104392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0.23775174562871487</v>
      </c>
      <c r="Q323" s="11">
        <f>2*'OddsRatio_working_3-way'!K323*'OddsRatio_working_3-way'!L323*'OddsRatio_working_3-way'!M323</f>
        <v>7.6942312501202217E-2</v>
      </c>
      <c r="R323" s="11">
        <f t="shared" si="75"/>
        <v>0</v>
      </c>
      <c r="S323" s="11">
        <f t="shared" si="76"/>
        <v>-0.88678433060697359</v>
      </c>
      <c r="T323" s="11">
        <f t="shared" si="77"/>
        <v>-0.28698522026115647</v>
      </c>
      <c r="U323" s="11">
        <f>'OddsRatio_working_3-way'!S323-'OddsRatio_working_3-way'!R323^2/3</f>
        <v>-0.88678433060697359</v>
      </c>
      <c r="V323" s="11">
        <f>'OddsRatio_working_3-way'!S323*'OddsRatio_working_3-way'!R323/3-2*'OddsRatio_working_3-way'!R323^3/27-'OddsRatio_working_3-way'!T323</f>
        <v>0.28698522026115647</v>
      </c>
      <c r="W323" s="11">
        <f>'OddsRatio_working_3-way'!V323^2+4*'OddsRatio_working_3-way'!U323^3/27</f>
        <v>-2.0951361986289496E-2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0.16071082620240149</v>
      </c>
      <c r="Y323" s="11">
        <f>IF('OddsRatio_working_3-way'!W323&gt;=0,IF('OddsRatio_working_3-way'!V323+SQRT('OddsRatio_working_3-way'!W323)&gt;0,0,PI()),ACOS('OddsRatio_working_3-way'!V323/(2*'OddsRatio_working_3-way'!X323)))</f>
        <v>0.46713504316149601</v>
      </c>
      <c r="Z323" s="11">
        <f>'OddsRatio_working_3-way'!X323^(1/3)*COS('OddsRatio_working_3-way'!Y323/3)</f>
        <v>0.53710844853011985</v>
      </c>
      <c r="AA323" s="11">
        <f>'OddsRatio_working_3-way'!X323^(1/3)*COS(('OddsRatio_working_3-way'!Y323+2*PI())/3)</f>
        <v>-0.34157455389947816</v>
      </c>
      <c r="AB323" s="11">
        <f>'OddsRatio_working_3-way'!X323^(1/3)*COS(('OddsRatio_working_3-way'!Y323+4*PI())/3)</f>
        <v>-0.1955338946306418</v>
      </c>
      <c r="AC323" s="11">
        <f>'OddsRatio_working_3-way'!X323^(1/3)*SIN('OddsRatio_working_3-way'!Y323/3)</f>
        <v>8.4316613941493201E-2</v>
      </c>
      <c r="AD323" s="11">
        <f>'OddsRatio_working_3-way'!X323^(1/3)*SIN(('OddsRatio_working_3-way'!Y323+2*PI())/3)</f>
        <v>0.4229912540435839</v>
      </c>
      <c r="AE323" s="11">
        <f>'OddsRatio_working_3-way'!X323^(1/3)*SIN(('OddsRatio_working_3-way'!Y323+4*PI())/3)</f>
        <v>-0.50730786798507699</v>
      </c>
      <c r="AF323" s="11">
        <f>-'OddsRatio_working_3-way'!U323/(3*'OddsRatio_working_3-way'!X323^(1/3))*COS(('OddsRatio_working_3-way'!Y323)/3)</f>
        <v>0.53710844853011974</v>
      </c>
      <c r="AG323" s="11">
        <f>-'OddsRatio_working_3-way'!U323/(3*'OddsRatio_working_3-way'!X323^(1/3))*COS(('OddsRatio_working_3-way'!Y323+2*PI())/3)</f>
        <v>-0.34157455389947811</v>
      </c>
      <c r="AH323" s="11">
        <f>-'OddsRatio_working_3-way'!U323/(3*'OddsRatio_working_3-way'!X323^(1/3))*COS(('OddsRatio_working_3-way'!Y323+4*PI())/3)</f>
        <v>-0.19553389463064177</v>
      </c>
      <c r="AI323" s="11">
        <f>'OddsRatio_working_3-way'!U323/(3*'OddsRatio_working_3-way'!X323^(1/3))*SIN(('OddsRatio_working_3-way'!Y323)/3)</f>
        <v>-8.4316613941493188E-2</v>
      </c>
      <c r="AJ323" s="11">
        <f>'OddsRatio_working_3-way'!U323/(3*'OddsRatio_working_3-way'!X323^(1/3))*SIN(('OddsRatio_working_3-way'!Y323+2*PI())/3)</f>
        <v>-0.42299125404358379</v>
      </c>
      <c r="AK323" s="11">
        <f>'OddsRatio_working_3-way'!U323/(3*'OddsRatio_working_3-way'!X323^(1/3))*SIN(('OddsRatio_working_3-way'!Y323+4*PI())/3)</f>
        <v>0.50730786798507688</v>
      </c>
      <c r="AL323" s="11">
        <f>'OddsRatio_working_3-way'!Z323+'OddsRatio_working_3-way'!AF323</f>
        <v>1.0742168970602397</v>
      </c>
      <c r="AM323" s="11">
        <f>'OddsRatio_working_3-way'!AA323+'OddsRatio_working_3-way'!AG323</f>
        <v>-0.68314910779895621</v>
      </c>
      <c r="AN323" s="11">
        <f>'OddsRatio_working_3-way'!AB323+'OddsRatio_working_3-way'!AH323</f>
        <v>-0.3910677892612836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1.0742168970602397</v>
      </c>
      <c r="AS323" s="11">
        <f>IF(('OddsRatio_working_3-way'!X323=0),IF(Q323&gt;0,-Q323^(1/3),(-Q323)^(1/3)),'OddsRatio_working_3-way'!AM323-'OddsRatio_working_3-way'!R323/3)</f>
        <v>-0.68314910779895621</v>
      </c>
      <c r="AT323" s="11">
        <f>IF(('OddsRatio_working_3-way'!X323=0),IF(Q323&gt;0,-Q323^(1/3),(-Q323)^(1/3)),'OddsRatio_working_3-way'!AN323-'OddsRatio_working_3-way'!R323/3)</f>
        <v>-0.3910677892612836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3.56</v>
      </c>
      <c r="B324" s="4">
        <f>IF('True_Odds_Calculator_3-way'!B325="","",'True_Odds_Calculator_3-way'!B325)</f>
        <v>3.77</v>
      </c>
      <c r="C324" s="4">
        <f>IF('True_Odds_Calculator_3-way'!C325="","",'True_Odds_Calculator_3-way'!C325)</f>
        <v>2.0099999999999998</v>
      </c>
      <c r="D324" s="9">
        <f t="shared" ref="D324:D387" si="78">(K324/(AR324+K324-(AR324*K324)))</f>
        <v>0.26733766968047606</v>
      </c>
      <c r="E324" s="9">
        <f t="shared" ref="E324:E387" si="79">(L324/(AR324+L324-(AR324*L324)))</f>
        <v>0.2521812709670288</v>
      </c>
      <c r="F324" s="9">
        <f t="shared" ref="F324:F387" si="80">(M324/(AR324+M324-(AR324*M324)))</f>
        <v>0.48048105935249497</v>
      </c>
      <c r="G324" s="9">
        <f t="shared" ref="G324:G387" si="81">AR324</f>
        <v>1.0705420718416818</v>
      </c>
      <c r="H324" s="9">
        <f t="shared" ref="H324:H387" si="82">IF(A324="","",1/D324)</f>
        <v>3.7405877039147057</v>
      </c>
      <c r="I324" s="9">
        <f t="shared" ref="I324:I387" si="83">IF(B324="","",1/E324)</f>
        <v>3.965401539001459</v>
      </c>
      <c r="J324" s="9">
        <f t="shared" ref="J324:J387" si="84">IF(C324="","",1/F324)</f>
        <v>2.0812474925600983</v>
      </c>
      <c r="K324" s="11">
        <f t="shared" ref="K324:K387" si="85">1/A324</f>
        <v>0.2808988764044944</v>
      </c>
      <c r="L324" s="11">
        <f t="shared" ref="L324:L387" si="86">1/B324</f>
        <v>0.26525198938992045</v>
      </c>
      <c r="M324" s="11">
        <f t="shared" ref="M324:M387" si="87">1/C324</f>
        <v>0.49751243781094534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-0.26549338367620068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0.23501839296943597</v>
      </c>
      <c r="Q324" s="11">
        <f>2*'OddsRatio_working_3-way'!K324*'OddsRatio_working_3-way'!L324*'OddsRatio_working_3-way'!M324</f>
        <v>7.4138294312124903E-2</v>
      </c>
      <c r="R324" s="11">
        <f t="shared" ref="R324:R387" si="88">O324/N324</f>
        <v>0</v>
      </c>
      <c r="S324" s="11">
        <f t="shared" ref="S324:S387" si="89">P324/N324</f>
        <v>-0.88521374700646993</v>
      </c>
      <c r="T324" s="11">
        <f t="shared" ref="T324:T387" si="90">Q324/N324</f>
        <v>-0.27924723880330282</v>
      </c>
      <c r="U324" s="11">
        <f>'OddsRatio_working_3-way'!S324-'OddsRatio_working_3-way'!R324^2/3</f>
        <v>-0.88521374700646993</v>
      </c>
      <c r="V324" s="11">
        <f>'OddsRatio_working_3-way'!S324*'OddsRatio_working_3-way'!R324/3-2*'OddsRatio_working_3-way'!R324^3/27-'OddsRatio_working_3-way'!T324</f>
        <v>0.27924723880330282</v>
      </c>
      <c r="W324" s="11">
        <f>'OddsRatio_working_3-way'!V324^2+4*'OddsRatio_working_3-way'!U324^3/27</f>
        <v>-2.4784902925657992E-2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0.16028406292027822</v>
      </c>
      <c r="Y324" s="11">
        <f>IF('OddsRatio_working_3-way'!W324&gt;=0,IF('OddsRatio_working_3-way'!V324+SQRT('OddsRatio_working_3-way'!W324)&gt;0,0,PI()),ACOS('OddsRatio_working_3-way'!V324/(2*'OddsRatio_working_3-way'!X324)))</f>
        <v>0.51335640490076262</v>
      </c>
      <c r="Z324" s="11">
        <f>'OddsRatio_working_3-way'!X324^(1/3)*COS('OddsRatio_working_3-way'!Y324/3)</f>
        <v>0.53527103592084091</v>
      </c>
      <c r="AA324" s="11">
        <f>'OddsRatio_working_3-way'!X324^(1/3)*COS(('OddsRatio_working_3-way'!Y324+2*PI())/3)</f>
        <v>-0.34774247976643263</v>
      </c>
      <c r="AB324" s="11">
        <f>'OddsRatio_working_3-way'!X324^(1/3)*COS(('OddsRatio_working_3-way'!Y324+4*PI())/3)</f>
        <v>-0.18752855615440836</v>
      </c>
      <c r="AC324" s="11">
        <f>'OddsRatio_working_3-way'!X324^(1/3)*SIN('OddsRatio_working_3-way'!Y324/3)</f>
        <v>9.2499551925328383E-2</v>
      </c>
      <c r="AD324" s="11">
        <f>'OddsRatio_working_3-way'!X324^(1/3)*SIN(('OddsRatio_working_3-way'!Y324+2*PI())/3)</f>
        <v>0.41730853905479676</v>
      </c>
      <c r="AE324" s="11">
        <f>'OddsRatio_working_3-way'!X324^(1/3)*SIN(('OddsRatio_working_3-way'!Y324+4*PI())/3)</f>
        <v>-0.50980809098012514</v>
      </c>
      <c r="AF324" s="11">
        <f>-'OddsRatio_working_3-way'!U324/(3*'OddsRatio_working_3-way'!X324^(1/3))*COS(('OddsRatio_working_3-way'!Y324)/3)</f>
        <v>0.53527103592084091</v>
      </c>
      <c r="AG324" s="11">
        <f>-'OddsRatio_working_3-way'!U324/(3*'OddsRatio_working_3-way'!X324^(1/3))*COS(('OddsRatio_working_3-way'!Y324+2*PI())/3)</f>
        <v>-0.34774247976643263</v>
      </c>
      <c r="AH324" s="11">
        <f>-'OddsRatio_working_3-way'!U324/(3*'OddsRatio_working_3-way'!X324^(1/3))*COS(('OddsRatio_working_3-way'!Y324+4*PI())/3)</f>
        <v>-0.18752855615440836</v>
      </c>
      <c r="AI324" s="11">
        <f>'OddsRatio_working_3-way'!U324/(3*'OddsRatio_working_3-way'!X324^(1/3))*SIN(('OddsRatio_working_3-way'!Y324)/3)</f>
        <v>-9.2499551925328383E-2</v>
      </c>
      <c r="AJ324" s="11">
        <f>'OddsRatio_working_3-way'!U324/(3*'OddsRatio_working_3-way'!X324^(1/3))*SIN(('OddsRatio_working_3-way'!Y324+2*PI())/3)</f>
        <v>-0.41730853905479676</v>
      </c>
      <c r="AK324" s="11">
        <f>'OddsRatio_working_3-way'!U324/(3*'OddsRatio_working_3-way'!X324^(1/3))*SIN(('OddsRatio_working_3-way'!Y324+4*PI())/3)</f>
        <v>0.50980809098012514</v>
      </c>
      <c r="AL324" s="11">
        <f>'OddsRatio_working_3-way'!Z324+'OddsRatio_working_3-way'!AF324</f>
        <v>1.0705420718416818</v>
      </c>
      <c r="AM324" s="11">
        <f>'OddsRatio_working_3-way'!AA324+'OddsRatio_working_3-way'!AG324</f>
        <v>-0.69548495953286527</v>
      </c>
      <c r="AN324" s="11">
        <f>'OddsRatio_working_3-way'!AB324+'OddsRatio_working_3-way'!AH324</f>
        <v>-0.37505711230881672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1.0705420718416818</v>
      </c>
      <c r="AS324" s="11">
        <f>IF(('OddsRatio_working_3-way'!X324=0),IF(Q324&gt;0,-Q324^(1/3),(-Q324)^(1/3)),'OddsRatio_working_3-way'!AM324-'OddsRatio_working_3-way'!R324/3)</f>
        <v>-0.69548495953286527</v>
      </c>
      <c r="AT324" s="11">
        <f>IF(('OddsRatio_working_3-way'!X324=0),IF(Q324&gt;0,-Q324^(1/3),(-Q324)^(1/3)),'OddsRatio_working_3-way'!AN324-'OddsRatio_working_3-way'!R324/3)</f>
        <v>-0.37505711230881672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2.0099999999999998</v>
      </c>
      <c r="B325" s="4">
        <f>IF('True_Odds_Calculator_3-way'!B326="","",'True_Odds_Calculator_3-way'!B326)</f>
        <v>3.64</v>
      </c>
      <c r="C325" s="4">
        <f>IF('True_Odds_Calculator_3-way'!C326="","",'True_Odds_Calculator_3-way'!C326)</f>
        <v>3.7</v>
      </c>
      <c r="D325" s="9">
        <f t="shared" si="78"/>
        <v>0.48092468407183186</v>
      </c>
      <c r="E325" s="9">
        <f t="shared" si="79"/>
        <v>0.26169701217614266</v>
      </c>
      <c r="F325" s="9">
        <f t="shared" si="80"/>
        <v>0.25737830375202547</v>
      </c>
      <c r="G325" s="9">
        <f t="shared" si="81"/>
        <v>1.0686412517095101</v>
      </c>
      <c r="H325" s="9">
        <f t="shared" si="82"/>
        <v>2.079327664226605</v>
      </c>
      <c r="I325" s="9">
        <f t="shared" si="83"/>
        <v>3.8212129045131067</v>
      </c>
      <c r="J325" s="9">
        <f t="shared" si="84"/>
        <v>3.8853313796156774</v>
      </c>
      <c r="K325" s="11">
        <f t="shared" si="85"/>
        <v>0.49751243781094534</v>
      </c>
      <c r="L325" s="11">
        <f t="shared" si="86"/>
        <v>0.27472527472527469</v>
      </c>
      <c r="M325" s="11">
        <f t="shared" si="87"/>
        <v>0.27027027027027023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-0.26594381818262414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0.23457113009351818</v>
      </c>
      <c r="Q325" s="11">
        <f>2*'OddsRatio_working_3-way'!K325*'OddsRatio_working_3-way'!L325*'OddsRatio_working_3-way'!M325</f>
        <v>7.3880670895596259E-2</v>
      </c>
      <c r="R325" s="11">
        <f t="shared" si="88"/>
        <v>0</v>
      </c>
      <c r="S325" s="11">
        <f t="shared" si="89"/>
        <v>-0.88203264770921552</v>
      </c>
      <c r="T325" s="11">
        <f t="shared" si="90"/>
        <v>-0.27780555833361115</v>
      </c>
      <c r="U325" s="11">
        <f>'OddsRatio_working_3-way'!S325-'OddsRatio_working_3-way'!R325^2/3</f>
        <v>-0.88203264770921552</v>
      </c>
      <c r="V325" s="11">
        <f>'OddsRatio_working_3-way'!S325*'OddsRatio_working_3-way'!R325/3-2*'OddsRatio_working_3-way'!R325^3/27-'OddsRatio_working_3-way'!T325</f>
        <v>0.27780555833361115</v>
      </c>
      <c r="W325" s="11">
        <f>'OddsRatio_working_3-way'!V325^2+4*'OddsRatio_working_3-way'!U325^3/27</f>
        <v>-2.4484095926352922E-2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0.15942084569418952</v>
      </c>
      <c r="Y325" s="11">
        <f>IF('OddsRatio_working_3-way'!W325&gt;=0,IF('OddsRatio_working_3-way'!V325+SQRT('OddsRatio_working_3-way'!W325)&gt;0,0,PI()),ACOS('OddsRatio_working_3-way'!V325/(2*'OddsRatio_working_3-way'!X325)))</f>
        <v>0.51295891705587282</v>
      </c>
      <c r="Z325" s="11">
        <f>'OddsRatio_working_3-way'!X325^(1/3)*COS('OddsRatio_working_3-way'!Y325/3)</f>
        <v>0.53432062585475515</v>
      </c>
      <c r="AA325" s="11">
        <f>'OddsRatio_working_3-way'!X325^(1/3)*COS(('OddsRatio_working_3-way'!Y325+2*PI())/3)</f>
        <v>-0.34706189937558923</v>
      </c>
      <c r="AB325" s="11">
        <f>'OddsRatio_working_3-way'!X325^(1/3)*COS(('OddsRatio_working_3-way'!Y325+4*PI())/3)</f>
        <v>-0.18725872647916583</v>
      </c>
      <c r="AC325" s="11">
        <f>'OddsRatio_working_3-way'!X325^(1/3)*SIN('OddsRatio_working_3-way'!Y325/3)</f>
        <v>9.2262404889106406E-2</v>
      </c>
      <c r="AD325" s="11">
        <f>'OddsRatio_working_3-way'!X325^(1/3)*SIN(('OddsRatio_working_3-way'!Y325+2*PI())/3)</f>
        <v>0.41660403331166518</v>
      </c>
      <c r="AE325" s="11">
        <f>'OddsRatio_working_3-way'!X325^(1/3)*SIN(('OddsRatio_working_3-way'!Y325+4*PI())/3)</f>
        <v>-0.50886643820077149</v>
      </c>
      <c r="AF325" s="11">
        <f>-'OddsRatio_working_3-way'!U325/(3*'OddsRatio_working_3-way'!X325^(1/3))*COS(('OddsRatio_working_3-way'!Y325)/3)</f>
        <v>0.53432062585475493</v>
      </c>
      <c r="AG325" s="11">
        <f>-'OddsRatio_working_3-way'!U325/(3*'OddsRatio_working_3-way'!X325^(1/3))*COS(('OddsRatio_working_3-way'!Y325+2*PI())/3)</f>
        <v>-0.34706189937558907</v>
      </c>
      <c r="AH325" s="11">
        <f>-'OddsRatio_working_3-way'!U325/(3*'OddsRatio_working_3-way'!X325^(1/3))*COS(('OddsRatio_working_3-way'!Y325+4*PI())/3)</f>
        <v>-0.18725872647916575</v>
      </c>
      <c r="AI325" s="11">
        <f>'OddsRatio_working_3-way'!U325/(3*'OddsRatio_working_3-way'!X325^(1/3))*SIN(('OddsRatio_working_3-way'!Y325)/3)</f>
        <v>-9.2262404889106378E-2</v>
      </c>
      <c r="AJ325" s="11">
        <f>'OddsRatio_working_3-way'!U325/(3*'OddsRatio_working_3-way'!X325^(1/3))*SIN(('OddsRatio_working_3-way'!Y325+2*PI())/3)</f>
        <v>-0.41660403331166501</v>
      </c>
      <c r="AK325" s="11">
        <f>'OddsRatio_working_3-way'!U325/(3*'OddsRatio_working_3-way'!X325^(1/3))*SIN(('OddsRatio_working_3-way'!Y325+4*PI())/3)</f>
        <v>0.50886643820077126</v>
      </c>
      <c r="AL325" s="11">
        <f>'OddsRatio_working_3-way'!Z325+'OddsRatio_working_3-way'!AF325</f>
        <v>1.0686412517095101</v>
      </c>
      <c r="AM325" s="11">
        <f>'OddsRatio_working_3-way'!AA325+'OddsRatio_working_3-way'!AG325</f>
        <v>-0.69412379875117836</v>
      </c>
      <c r="AN325" s="11">
        <f>'OddsRatio_working_3-way'!AB325+'OddsRatio_working_3-way'!AH325</f>
        <v>-0.37451745295833161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1.0686412517095101</v>
      </c>
      <c r="AS325" s="11">
        <f>IF(('OddsRatio_working_3-way'!X325=0),IF(Q325&gt;0,-Q325^(1/3),(-Q325)^(1/3)),'OddsRatio_working_3-way'!AM325-'OddsRatio_working_3-way'!R325/3)</f>
        <v>-0.69412379875117836</v>
      </c>
      <c r="AT325" s="11">
        <f>IF(('OddsRatio_working_3-way'!X325=0),IF(Q325&gt;0,-Q325^(1/3),(-Q325)^(1/3)),'OddsRatio_working_3-way'!AN325-'OddsRatio_working_3-way'!R325/3)</f>
        <v>-0.37451745295833161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2.31</v>
      </c>
      <c r="B326" s="4">
        <f>IF('True_Odds_Calculator_3-way'!B327="","",'True_Odds_Calculator_3-way'!B327)</f>
        <v>3.48</v>
      </c>
      <c r="C326" s="4">
        <f>IF('True_Odds_Calculator_3-way'!C327="","",'True_Odds_Calculator_3-way'!C327)</f>
        <v>3.09</v>
      </c>
      <c r="D326" s="9">
        <f t="shared" si="78"/>
        <v>0.41671685251399954</v>
      </c>
      <c r="E326" s="9">
        <f t="shared" si="79"/>
        <v>0.27398502609437791</v>
      </c>
      <c r="F326" s="9">
        <f t="shared" si="80"/>
        <v>0.3092981213916226</v>
      </c>
      <c r="G326" s="9">
        <f t="shared" si="81"/>
        <v>1.0684816521622613</v>
      </c>
      <c r="H326" s="9">
        <f t="shared" si="82"/>
        <v>2.3997109643325625</v>
      </c>
      <c r="I326" s="9">
        <f t="shared" si="83"/>
        <v>3.6498344973624079</v>
      </c>
      <c r="J326" s="9">
        <f t="shared" si="84"/>
        <v>3.2331266530191254</v>
      </c>
      <c r="K326" s="11">
        <f t="shared" si="85"/>
        <v>0.4329004329004329</v>
      </c>
      <c r="L326" s="11">
        <f t="shared" si="86"/>
        <v>0.28735632183908044</v>
      </c>
      <c r="M326" s="11">
        <f t="shared" si="87"/>
        <v>0.3236245954692557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-0.27335030281130057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0.23671600504543258</v>
      </c>
      <c r="Q326" s="11">
        <f>2*'OddsRatio_working_3-way'!K326*'OddsRatio_working_3-way'!L326*'OddsRatio_working_3-way'!M326</f>
        <v>8.0515647974636922E-2</v>
      </c>
      <c r="R326" s="11">
        <f t="shared" si="88"/>
        <v>0</v>
      </c>
      <c r="S326" s="11">
        <f t="shared" si="89"/>
        <v>-0.86598040174421387</v>
      </c>
      <c r="T326" s="11">
        <f t="shared" si="90"/>
        <v>-0.294551157055855</v>
      </c>
      <c r="U326" s="11">
        <f>'OddsRatio_working_3-way'!S326-'OddsRatio_working_3-way'!R326^2/3</f>
        <v>-0.86598040174421387</v>
      </c>
      <c r="V326" s="11">
        <f>'OddsRatio_working_3-way'!S326*'OddsRatio_working_3-way'!R326/3-2*'OddsRatio_working_3-way'!R326^3/27-'OddsRatio_working_3-way'!T326</f>
        <v>0.294551157055855</v>
      </c>
      <c r="W326" s="11">
        <f>'OddsRatio_working_3-way'!V326^2+4*'OddsRatio_working_3-way'!U326^3/27</f>
        <v>-9.4496608413997679E-3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0.15508872054758102</v>
      </c>
      <c r="Y326" s="11">
        <f>IF('OddsRatio_working_3-way'!W326&gt;=0,IF('OddsRatio_working_3-way'!V326+SQRT('OddsRatio_working_3-way'!W326)&gt;0,0,PI()),ACOS('OddsRatio_working_3-way'!V326/(2*'OddsRatio_working_3-way'!X326)))</f>
        <v>0.31877047375606127</v>
      </c>
      <c r="Z326" s="11">
        <f>'OddsRatio_working_3-way'!X326^(1/3)*COS('OddsRatio_working_3-way'!Y326/3)</f>
        <v>0.53424082608113066</v>
      </c>
      <c r="AA326" s="11">
        <f>'OddsRatio_working_3-way'!X326^(1/3)*COS(('OddsRatio_working_3-way'!Y326+2*PI())/3)</f>
        <v>-0.3164677052374717</v>
      </c>
      <c r="AB326" s="11">
        <f>'OddsRatio_working_3-way'!X326^(1/3)*COS(('OddsRatio_working_3-way'!Y326+4*PI())/3)</f>
        <v>-0.21777312084365902</v>
      </c>
      <c r="AC326" s="11">
        <f>'OddsRatio_working_3-way'!X326^(1/3)*SIN('OddsRatio_working_3-way'!Y326/3)</f>
        <v>5.6981344867326117E-2</v>
      </c>
      <c r="AD326" s="11">
        <f>'OddsRatio_working_3-way'!X326^(1/3)*SIN(('OddsRatio_working_3-way'!Y326+2*PI())/3)</f>
        <v>0.43417545469138014</v>
      </c>
      <c r="AE326" s="11">
        <f>'OddsRatio_working_3-way'!X326^(1/3)*SIN(('OddsRatio_working_3-way'!Y326+4*PI())/3)</f>
        <v>-0.49115679955870623</v>
      </c>
      <c r="AF326" s="11">
        <f>-'OddsRatio_working_3-way'!U326/(3*'OddsRatio_working_3-way'!X326^(1/3))*COS(('OddsRatio_working_3-way'!Y326)/3)</f>
        <v>0.53424082608113055</v>
      </c>
      <c r="AG326" s="11">
        <f>-'OddsRatio_working_3-way'!U326/(3*'OddsRatio_working_3-way'!X326^(1/3))*COS(('OddsRatio_working_3-way'!Y326+2*PI())/3)</f>
        <v>-0.31646770523747164</v>
      </c>
      <c r="AH326" s="11">
        <f>-'OddsRatio_working_3-way'!U326/(3*'OddsRatio_working_3-way'!X326^(1/3))*COS(('OddsRatio_working_3-way'!Y326+4*PI())/3)</f>
        <v>-0.21777312084365896</v>
      </c>
      <c r="AI326" s="11">
        <f>'OddsRatio_working_3-way'!U326/(3*'OddsRatio_working_3-way'!X326^(1/3))*SIN(('OddsRatio_working_3-way'!Y326)/3)</f>
        <v>-5.698134486732611E-2</v>
      </c>
      <c r="AJ326" s="11">
        <f>'OddsRatio_working_3-way'!U326/(3*'OddsRatio_working_3-way'!X326^(1/3))*SIN(('OddsRatio_working_3-way'!Y326+2*PI())/3)</f>
        <v>-0.43417545469138008</v>
      </c>
      <c r="AK326" s="11">
        <f>'OddsRatio_working_3-way'!U326/(3*'OddsRatio_working_3-way'!X326^(1/3))*SIN(('OddsRatio_working_3-way'!Y326+4*PI())/3)</f>
        <v>0.49115679955870611</v>
      </c>
      <c r="AL326" s="11">
        <f>'OddsRatio_working_3-way'!Z326+'OddsRatio_working_3-way'!AF326</f>
        <v>1.0684816521622613</v>
      </c>
      <c r="AM326" s="11">
        <f>'OddsRatio_working_3-way'!AA326+'OddsRatio_working_3-way'!AG326</f>
        <v>-0.63293541047494339</v>
      </c>
      <c r="AN326" s="11">
        <f>'OddsRatio_working_3-way'!AB326+'OddsRatio_working_3-way'!AH326</f>
        <v>-0.43554624168731798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1.0684816521622613</v>
      </c>
      <c r="AS326" s="11">
        <f>IF(('OddsRatio_working_3-way'!X326=0),IF(Q326&gt;0,-Q326^(1/3),(-Q326)^(1/3)),'OddsRatio_working_3-way'!AM326-'OddsRatio_working_3-way'!R326/3)</f>
        <v>-0.63293541047494339</v>
      </c>
      <c r="AT326" s="11">
        <f>IF(('OddsRatio_working_3-way'!X326=0),IF(Q326&gt;0,-Q326^(1/3),(-Q326)^(1/3)),'OddsRatio_working_3-way'!AN326-'OddsRatio_working_3-way'!R326/3)</f>
        <v>-0.43554624168731798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2.66</v>
      </c>
      <c r="B327" s="4">
        <f>IF('True_Odds_Calculator_3-way'!B328="","",'True_Odds_Calculator_3-way'!B328)</f>
        <v>3.56</v>
      </c>
      <c r="C327" s="4">
        <f>IF('True_Odds_Calculator_3-way'!C328="","",'True_Odds_Calculator_3-way'!C328)</f>
        <v>2.58</v>
      </c>
      <c r="D327" s="9">
        <f t="shared" si="78"/>
        <v>0.36044702761885394</v>
      </c>
      <c r="E327" s="9">
        <f t="shared" si="79"/>
        <v>0.26764299878287195</v>
      </c>
      <c r="F327" s="9">
        <f t="shared" si="80"/>
        <v>0.37190997359827421</v>
      </c>
      <c r="G327" s="9">
        <f t="shared" si="81"/>
        <v>1.0688751616944909</v>
      </c>
      <c r="H327" s="9">
        <f t="shared" si="82"/>
        <v>2.7743327684128554</v>
      </c>
      <c r="I327" s="9">
        <f t="shared" si="83"/>
        <v>3.736320413937896</v>
      </c>
      <c r="J327" s="9">
        <f t="shared" si="84"/>
        <v>2.6888227554772959</v>
      </c>
      <c r="K327" s="11">
        <f t="shared" si="85"/>
        <v>0.37593984962406013</v>
      </c>
      <c r="L327" s="11">
        <f t="shared" si="86"/>
        <v>0.2808988764044944</v>
      </c>
      <c r="M327" s="11">
        <f t="shared" si="87"/>
        <v>0.38759689922480617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-0.27482345791313945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0.23739777979047433</v>
      </c>
      <c r="Q327" s="11">
        <f>2*'OddsRatio_working_3-way'!K327*'OddsRatio_working_3-way'!L327*'OddsRatio_working_3-way'!M327</f>
        <v>8.1861303376025638E-2</v>
      </c>
      <c r="R327" s="11">
        <f t="shared" si="88"/>
        <v>0</v>
      </c>
      <c r="S327" s="11">
        <f t="shared" si="89"/>
        <v>-0.8638192008540484</v>
      </c>
      <c r="T327" s="11">
        <f t="shared" si="90"/>
        <v>-0.29786868994967192</v>
      </c>
      <c r="U327" s="11">
        <f>'OddsRatio_working_3-way'!S327-'OddsRatio_working_3-way'!R327^2/3</f>
        <v>-0.8638192008540484</v>
      </c>
      <c r="V327" s="11">
        <f>'OddsRatio_working_3-way'!S327*'OddsRatio_working_3-way'!R327/3-2*'OddsRatio_working_3-way'!R327^3/27-'OddsRatio_working_3-way'!T327</f>
        <v>0.29786868994967192</v>
      </c>
      <c r="W327" s="11">
        <f>'OddsRatio_working_3-way'!V327^2+4*'OddsRatio_working_3-way'!U327^3/27</f>
        <v>-6.7657592816625922E-3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0.15450850764116225</v>
      </c>
      <c r="Y327" s="11">
        <f>IF('OddsRatio_working_3-way'!W327&gt;=0,IF('OddsRatio_working_3-way'!V327+SQRT('OddsRatio_working_3-way'!W327)&gt;0,0,PI()),ACOS('OddsRatio_working_3-way'!V327/(2*'OddsRatio_working_3-way'!X327)))</f>
        <v>0.26942816997894958</v>
      </c>
      <c r="Z327" s="11">
        <f>'OddsRatio_working_3-way'!X327^(1/3)*COS('OddsRatio_working_3-way'!Y327/3)</f>
        <v>0.53443758084724546</v>
      </c>
      <c r="AA327" s="11">
        <f>'OddsRatio_working_3-way'!X327^(1/3)*COS(('OddsRatio_working_3-way'!Y327+2*PI())/3)</f>
        <v>-0.30889797404230857</v>
      </c>
      <c r="AB327" s="11">
        <f>'OddsRatio_working_3-way'!X327^(1/3)*COS(('OddsRatio_working_3-way'!Y327+4*PI())/3)</f>
        <v>-0.22553960680493701</v>
      </c>
      <c r="AC327" s="11">
        <f>'OddsRatio_working_3-way'!X327^(1/3)*SIN('OddsRatio_working_3-way'!Y327/3)</f>
        <v>4.8126975763704165E-2</v>
      </c>
      <c r="AD327" s="11">
        <f>'OddsRatio_working_3-way'!X327^(1/3)*SIN(('OddsRatio_working_3-way'!Y327+2*PI())/3)</f>
        <v>0.43877303386896216</v>
      </c>
      <c r="AE327" s="11">
        <f>'OddsRatio_working_3-way'!X327^(1/3)*SIN(('OddsRatio_working_3-way'!Y327+4*PI())/3)</f>
        <v>-0.48690000963266633</v>
      </c>
      <c r="AF327" s="11">
        <f>-'OddsRatio_working_3-way'!U327/(3*'OddsRatio_working_3-way'!X327^(1/3))*COS(('OddsRatio_working_3-way'!Y327)/3)</f>
        <v>0.53443758084724546</v>
      </c>
      <c r="AG327" s="11">
        <f>-'OddsRatio_working_3-way'!U327/(3*'OddsRatio_working_3-way'!X327^(1/3))*COS(('OddsRatio_working_3-way'!Y327+2*PI())/3)</f>
        <v>-0.30889797404230857</v>
      </c>
      <c r="AH327" s="11">
        <f>-'OddsRatio_working_3-way'!U327/(3*'OddsRatio_working_3-way'!X327^(1/3))*COS(('OddsRatio_working_3-way'!Y327+4*PI())/3)</f>
        <v>-0.22553960680493701</v>
      </c>
      <c r="AI327" s="11">
        <f>'OddsRatio_working_3-way'!U327/(3*'OddsRatio_working_3-way'!X327^(1/3))*SIN(('OddsRatio_working_3-way'!Y327)/3)</f>
        <v>-4.8126975763704165E-2</v>
      </c>
      <c r="AJ327" s="11">
        <f>'OddsRatio_working_3-way'!U327/(3*'OddsRatio_working_3-way'!X327^(1/3))*SIN(('OddsRatio_working_3-way'!Y327+2*PI())/3)</f>
        <v>-0.43877303386896216</v>
      </c>
      <c r="AK327" s="11">
        <f>'OddsRatio_working_3-way'!U327/(3*'OddsRatio_working_3-way'!X327^(1/3))*SIN(('OddsRatio_working_3-way'!Y327+4*PI())/3)</f>
        <v>0.48690000963266633</v>
      </c>
      <c r="AL327" s="11">
        <f>'OddsRatio_working_3-way'!Z327+'OddsRatio_working_3-way'!AF327</f>
        <v>1.0688751616944909</v>
      </c>
      <c r="AM327" s="11">
        <f>'OddsRatio_working_3-way'!AA327+'OddsRatio_working_3-way'!AG327</f>
        <v>-0.61779594808461713</v>
      </c>
      <c r="AN327" s="11">
        <f>'OddsRatio_working_3-way'!AB327+'OddsRatio_working_3-way'!AH327</f>
        <v>-0.45107921360987402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1.0688751616944909</v>
      </c>
      <c r="AS327" s="11">
        <f>IF(('OddsRatio_working_3-way'!X327=0),IF(Q327&gt;0,-Q327^(1/3),(-Q327)^(1/3)),'OddsRatio_working_3-way'!AM327-'OddsRatio_working_3-way'!R327/3)</f>
        <v>-0.61779594808461713</v>
      </c>
      <c r="AT327" s="11">
        <f>IF(('OddsRatio_working_3-way'!X327=0),IF(Q327&gt;0,-Q327^(1/3),(-Q327)^(1/3)),'OddsRatio_working_3-way'!AN327-'OddsRatio_working_3-way'!R327/3)</f>
        <v>-0.45107921360987402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2.8</v>
      </c>
      <c r="B328" s="4">
        <f>IF('True_Odds_Calculator_3-way'!B329="","",'True_Odds_Calculator_3-way'!B329)</f>
        <v>3.47</v>
      </c>
      <c r="C328" s="4">
        <f>IF('True_Odds_Calculator_3-way'!C329="","",'True_Odds_Calculator_3-way'!C329)</f>
        <v>2.5</v>
      </c>
      <c r="D328" s="9">
        <f t="shared" si="78"/>
        <v>0.3417133628620711</v>
      </c>
      <c r="E328" s="9">
        <f t="shared" si="79"/>
        <v>0.27446219020543855</v>
      </c>
      <c r="F328" s="9">
        <f t="shared" si="80"/>
        <v>0.38382444693249018</v>
      </c>
      <c r="G328" s="9">
        <f t="shared" si="81"/>
        <v>1.0702385044203768</v>
      </c>
      <c r="H328" s="9">
        <f t="shared" si="82"/>
        <v>2.9264293079566781</v>
      </c>
      <c r="I328" s="9">
        <f t="shared" si="83"/>
        <v>3.6434891059183303</v>
      </c>
      <c r="J328" s="9">
        <f t="shared" si="84"/>
        <v>2.605357756630565</v>
      </c>
      <c r="K328" s="11">
        <f t="shared" si="85"/>
        <v>0.35714285714285715</v>
      </c>
      <c r="L328" s="11">
        <f t="shared" si="86"/>
        <v>0.28818443804034583</v>
      </c>
      <c r="M328" s="11">
        <f t="shared" si="87"/>
        <v>0.4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-0.27455743104158081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0.23754631535611367</v>
      </c>
      <c r="Q328" s="11">
        <f>2*'OddsRatio_working_3-way'!K328*'OddsRatio_working_3-way'!L328*'OddsRatio_working_3-way'!M328</f>
        <v>8.2338410868670248E-2</v>
      </c>
      <c r="R328" s="11">
        <f t="shared" si="88"/>
        <v>0</v>
      </c>
      <c r="S328" s="11">
        <f t="shared" si="89"/>
        <v>-0.8651971809866551</v>
      </c>
      <c r="T328" s="11">
        <f t="shared" si="90"/>
        <v>-0.29989503673714213</v>
      </c>
      <c r="U328" s="11">
        <f>'OddsRatio_working_3-way'!S328-'OddsRatio_working_3-way'!R328^2/3</f>
        <v>-0.8651971809866551</v>
      </c>
      <c r="V328" s="11">
        <f>'OddsRatio_working_3-way'!S328*'OddsRatio_working_3-way'!R328/3-2*'OddsRatio_working_3-way'!R328^3/27-'OddsRatio_working_3-way'!T328</f>
        <v>0.29989503673714213</v>
      </c>
      <c r="W328" s="11">
        <f>'OddsRatio_working_3-way'!V328^2+4*'OddsRatio_working_3-way'!U328^3/27</f>
        <v>-6.0122014787055977E-3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0.15487836722592785</v>
      </c>
      <c r="Y328" s="11">
        <f>IF('OddsRatio_working_3-way'!W328&gt;=0,IF('OddsRatio_working_3-way'!V328+SQRT('OddsRatio_working_3-way'!W328)&gt;0,0,PI()),ACOS('OddsRatio_working_3-way'!V328/(2*'OddsRatio_working_3-way'!X328)))</f>
        <v>0.25301103513054923</v>
      </c>
      <c r="Z328" s="11">
        <f>'OddsRatio_working_3-way'!X328^(1/3)*COS('OddsRatio_working_3-way'!Y328/3)</f>
        <v>0.53511925221018841</v>
      </c>
      <c r="AA328" s="11">
        <f>'OddsRatio_working_3-way'!X328^(1/3)*COS(('OddsRatio_working_3-way'!Y328+2*PI())/3)</f>
        <v>-0.30673659232467798</v>
      </c>
      <c r="AB328" s="11">
        <f>'OddsRatio_working_3-way'!X328^(1/3)*COS(('OddsRatio_working_3-way'!Y328+4*PI())/3)</f>
        <v>-0.22838265988551032</v>
      </c>
      <c r="AC328" s="11">
        <f>'OddsRatio_working_3-way'!X328^(1/3)*SIN('OddsRatio_working_3-way'!Y328/3)</f>
        <v>4.5237663985819229E-2</v>
      </c>
      <c r="AD328" s="11">
        <f>'OddsRatio_working_3-way'!X328^(1/3)*SIN(('OddsRatio_working_3-way'!Y328+2*PI())/3)</f>
        <v>0.44080803447524569</v>
      </c>
      <c r="AE328" s="11">
        <f>'OddsRatio_working_3-way'!X328^(1/3)*SIN(('OddsRatio_working_3-way'!Y328+4*PI())/3)</f>
        <v>-0.48604569846106493</v>
      </c>
      <c r="AF328" s="11">
        <f>-'OddsRatio_working_3-way'!U328/(3*'OddsRatio_working_3-way'!X328^(1/3))*COS(('OddsRatio_working_3-way'!Y328)/3)</f>
        <v>0.5351192522101883</v>
      </c>
      <c r="AG328" s="11">
        <f>-'OddsRatio_working_3-way'!U328/(3*'OddsRatio_working_3-way'!X328^(1/3))*COS(('OddsRatio_working_3-way'!Y328+2*PI())/3)</f>
        <v>-0.30673659232467793</v>
      </c>
      <c r="AH328" s="11">
        <f>-'OddsRatio_working_3-way'!U328/(3*'OddsRatio_working_3-way'!X328^(1/3))*COS(('OddsRatio_working_3-way'!Y328+4*PI())/3)</f>
        <v>-0.22838265988551029</v>
      </c>
      <c r="AI328" s="11">
        <f>'OddsRatio_working_3-way'!U328/(3*'OddsRatio_working_3-way'!X328^(1/3))*SIN(('OddsRatio_working_3-way'!Y328)/3)</f>
        <v>-4.5237663985819215E-2</v>
      </c>
      <c r="AJ328" s="11">
        <f>'OddsRatio_working_3-way'!U328/(3*'OddsRatio_working_3-way'!X328^(1/3))*SIN(('OddsRatio_working_3-way'!Y328+2*PI())/3)</f>
        <v>-0.44080803447524564</v>
      </c>
      <c r="AK328" s="11">
        <f>'OddsRatio_working_3-way'!U328/(3*'OddsRatio_working_3-way'!X328^(1/3))*SIN(('OddsRatio_working_3-way'!Y328+4*PI())/3)</f>
        <v>0.48604569846106482</v>
      </c>
      <c r="AL328" s="11">
        <f>'OddsRatio_working_3-way'!Z328+'OddsRatio_working_3-way'!AF328</f>
        <v>1.0702385044203768</v>
      </c>
      <c r="AM328" s="11">
        <f>'OddsRatio_working_3-way'!AA328+'OddsRatio_working_3-way'!AG328</f>
        <v>-0.61347318464935596</v>
      </c>
      <c r="AN328" s="11">
        <f>'OddsRatio_working_3-way'!AB328+'OddsRatio_working_3-way'!AH328</f>
        <v>-0.45676531977102064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1.0702385044203768</v>
      </c>
      <c r="AS328" s="11">
        <f>IF(('OddsRatio_working_3-way'!X328=0),IF(Q328&gt;0,-Q328^(1/3),(-Q328)^(1/3)),'OddsRatio_working_3-way'!AM328-'OddsRatio_working_3-way'!R328/3)</f>
        <v>-0.61347318464935596</v>
      </c>
      <c r="AT328" s="11">
        <f>IF(('OddsRatio_working_3-way'!X328=0),IF(Q328&gt;0,-Q328^(1/3),(-Q328)^(1/3)),'OddsRatio_working_3-way'!AN328-'OddsRatio_working_3-way'!R328/3)</f>
        <v>-0.45676531977102064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3.25</v>
      </c>
      <c r="B329" s="4">
        <f>IF('True_Odds_Calculator_3-way'!B330="","",'True_Odds_Calculator_3-way'!B330)</f>
        <v>3.45</v>
      </c>
      <c r="C329" s="4">
        <f>IF('True_Odds_Calculator_3-way'!C330="","",'True_Odds_Calculator_3-way'!C330)</f>
        <v>2.23</v>
      </c>
      <c r="D329" s="9">
        <f t="shared" si="78"/>
        <v>0.2930384451240769</v>
      </c>
      <c r="E329" s="9">
        <f t="shared" si="79"/>
        <v>0.27571239503580341</v>
      </c>
      <c r="F329" s="9">
        <f t="shared" si="80"/>
        <v>0.43124915984011986</v>
      </c>
      <c r="G329" s="9">
        <f t="shared" si="81"/>
        <v>1.0722317864039006</v>
      </c>
      <c r="H329" s="9">
        <f t="shared" si="82"/>
        <v>3.4125215194087755</v>
      </c>
      <c r="I329" s="9">
        <f t="shared" si="83"/>
        <v>3.6269678766895561</v>
      </c>
      <c r="J329" s="9">
        <f t="shared" si="84"/>
        <v>2.3188450972767978</v>
      </c>
      <c r="K329" s="11">
        <f t="shared" si="85"/>
        <v>0.30769230769230771</v>
      </c>
      <c r="L329" s="11">
        <f t="shared" si="86"/>
        <v>0.28985507246376813</v>
      </c>
      <c r="M329" s="11">
        <f t="shared" si="87"/>
        <v>0.44843049327354262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-0.27117296818993064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0.23716323969784681</v>
      </c>
      <c r="Q329" s="11">
        <f>2*'OddsRatio_working_3-way'!K329*'OddsRatio_working_3-way'!L329*'OddsRatio_working_3-way'!M329</f>
        <v>7.9987601921702151E-2</v>
      </c>
      <c r="R329" s="11">
        <f t="shared" si="88"/>
        <v>0</v>
      </c>
      <c r="S329" s="11">
        <f t="shared" si="89"/>
        <v>-0.87458289548881851</v>
      </c>
      <c r="T329" s="11">
        <f t="shared" si="90"/>
        <v>-0.29496893608391861</v>
      </c>
      <c r="U329" s="11">
        <f>'OddsRatio_working_3-way'!S329-'OddsRatio_working_3-way'!R329^2/3</f>
        <v>-0.87458289548881851</v>
      </c>
      <c r="V329" s="11">
        <f>'OddsRatio_working_3-way'!S329*'OddsRatio_working_3-way'!R329/3-2*'OddsRatio_working_3-way'!R329^3/27-'OddsRatio_working_3-way'!T329</f>
        <v>0.29496893608391861</v>
      </c>
      <c r="W329" s="11">
        <f>'OddsRatio_working_3-way'!V329^2+4*'OddsRatio_working_3-way'!U329^3/27</f>
        <v>-1.2099148181190553E-2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0.15740538541904261</v>
      </c>
      <c r="Y329" s="11">
        <f>IF('OddsRatio_working_3-way'!W329&gt;=0,IF('OddsRatio_working_3-way'!V329+SQRT('OddsRatio_working_3-way'!W329)&gt;0,0,PI()),ACOS('OddsRatio_working_3-way'!V329/(2*'OddsRatio_working_3-way'!X329)))</f>
        <v>0.35693488736478529</v>
      </c>
      <c r="Z329" s="11">
        <f>'OddsRatio_working_3-way'!X329^(1/3)*COS('OddsRatio_working_3-way'!Y329/3)</f>
        <v>0.5361158932019503</v>
      </c>
      <c r="AA329" s="11">
        <f>'OddsRatio_working_3-way'!X329^(1/3)*COS(('OddsRatio_working_3-way'!Y329+2*PI())/3)</f>
        <v>-0.32356052009456099</v>
      </c>
      <c r="AB329" s="11">
        <f>'OddsRatio_working_3-way'!X329^(1/3)*COS(('OddsRatio_working_3-way'!Y329+4*PI())/3)</f>
        <v>-0.21255537310738942</v>
      </c>
      <c r="AC329" s="11">
        <f>'OddsRatio_working_3-way'!X329^(1/3)*SIN('OddsRatio_working_3-way'!Y329/3)</f>
        <v>6.4088851494477725E-2</v>
      </c>
      <c r="AD329" s="11">
        <f>'OddsRatio_working_3-way'!X329^(1/3)*SIN(('OddsRatio_working_3-way'!Y329+2*PI())/3)</f>
        <v>0.43224555713823526</v>
      </c>
      <c r="AE329" s="11">
        <f>'OddsRatio_working_3-way'!X329^(1/3)*SIN(('OddsRatio_working_3-way'!Y329+4*PI())/3)</f>
        <v>-0.49633440863271278</v>
      </c>
      <c r="AF329" s="11">
        <f>-'OddsRatio_working_3-way'!U329/(3*'OddsRatio_working_3-way'!X329^(1/3))*COS(('OddsRatio_working_3-way'!Y329)/3)</f>
        <v>0.5361158932019503</v>
      </c>
      <c r="AG329" s="11">
        <f>-'OddsRatio_working_3-way'!U329/(3*'OddsRatio_working_3-way'!X329^(1/3))*COS(('OddsRatio_working_3-way'!Y329+2*PI())/3)</f>
        <v>-0.32356052009456099</v>
      </c>
      <c r="AH329" s="11">
        <f>-'OddsRatio_working_3-way'!U329/(3*'OddsRatio_working_3-way'!X329^(1/3))*COS(('OddsRatio_working_3-way'!Y329+4*PI())/3)</f>
        <v>-0.21255537310738942</v>
      </c>
      <c r="AI329" s="11">
        <f>'OddsRatio_working_3-way'!U329/(3*'OddsRatio_working_3-way'!X329^(1/3))*SIN(('OddsRatio_working_3-way'!Y329)/3)</f>
        <v>-6.4088851494477725E-2</v>
      </c>
      <c r="AJ329" s="11">
        <f>'OddsRatio_working_3-way'!U329/(3*'OddsRatio_working_3-way'!X329^(1/3))*SIN(('OddsRatio_working_3-way'!Y329+2*PI())/3)</f>
        <v>-0.43224555713823526</v>
      </c>
      <c r="AK329" s="11">
        <f>'OddsRatio_working_3-way'!U329/(3*'OddsRatio_working_3-way'!X329^(1/3))*SIN(('OddsRatio_working_3-way'!Y329+4*PI())/3)</f>
        <v>0.49633440863271278</v>
      </c>
      <c r="AL329" s="11">
        <f>'OddsRatio_working_3-way'!Z329+'OddsRatio_working_3-way'!AF329</f>
        <v>1.0722317864039006</v>
      </c>
      <c r="AM329" s="11">
        <f>'OddsRatio_working_3-way'!AA329+'OddsRatio_working_3-way'!AG329</f>
        <v>-0.64712104018912198</v>
      </c>
      <c r="AN329" s="11">
        <f>'OddsRatio_working_3-way'!AB329+'OddsRatio_working_3-way'!AH329</f>
        <v>-0.42511074621477885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1.0722317864039006</v>
      </c>
      <c r="AS329" s="11">
        <f>IF(('OddsRatio_working_3-way'!X329=0),IF(Q329&gt;0,-Q329^(1/3),(-Q329)^(1/3)),'OddsRatio_working_3-way'!AM329-'OddsRatio_working_3-way'!R329/3)</f>
        <v>-0.64712104018912198</v>
      </c>
      <c r="AT329" s="11">
        <f>IF(('OddsRatio_working_3-way'!X329=0),IF(Q329&gt;0,-Q329^(1/3),(-Q329)^(1/3)),'OddsRatio_working_3-way'!AN329-'OddsRatio_working_3-way'!R329/3)</f>
        <v>-0.42511074621477885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3.02</v>
      </c>
      <c r="B330" s="4">
        <f>IF('True_Odds_Calculator_3-way'!B331="","",'True_Odds_Calculator_3-way'!B331)</f>
        <v>3.46</v>
      </c>
      <c r="C330" s="4">
        <f>IF('True_Odds_Calculator_3-way'!C331="","",'True_Odds_Calculator_3-way'!C331)</f>
        <v>2.35</v>
      </c>
      <c r="D330" s="9">
        <f t="shared" si="78"/>
        <v>0.3160812470044661</v>
      </c>
      <c r="E330" s="9">
        <f t="shared" si="79"/>
        <v>0.27509907683821705</v>
      </c>
      <c r="F330" s="9">
        <f t="shared" si="80"/>
        <v>0.4088196761573169</v>
      </c>
      <c r="G330" s="9">
        <f t="shared" si="81"/>
        <v>1.071160163108364</v>
      </c>
      <c r="H330" s="9">
        <f t="shared" si="82"/>
        <v>3.1637435294788951</v>
      </c>
      <c r="I330" s="9">
        <f t="shared" si="83"/>
        <v>3.6350540012465755</v>
      </c>
      <c r="J330" s="9">
        <f t="shared" si="84"/>
        <v>2.4460662201962911</v>
      </c>
      <c r="K330" s="11">
        <f t="shared" si="85"/>
        <v>0.33112582781456956</v>
      </c>
      <c r="L330" s="11">
        <f t="shared" si="86"/>
        <v>0.28901734104046245</v>
      </c>
      <c r="M330" s="11">
        <f t="shared" si="87"/>
        <v>0.42553191489361702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-0.27319285768390289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0.23742019138592307</v>
      </c>
      <c r="Q330" s="11">
        <f>2*'OddsRatio_working_3-way'!K330*'OddsRatio_working_3-way'!L330*'OddsRatio_working_3-way'!M330</f>
        <v>8.1447750046628853E-2</v>
      </c>
      <c r="R330" s="11">
        <f t="shared" si="88"/>
        <v>0</v>
      </c>
      <c r="S330" s="11">
        <f t="shared" si="89"/>
        <v>-0.86905709541143827</v>
      </c>
      <c r="T330" s="11">
        <f t="shared" si="90"/>
        <v>-0.29813279430924128</v>
      </c>
      <c r="U330" s="11">
        <f>'OddsRatio_working_3-way'!S330-'OddsRatio_working_3-way'!R330^2/3</f>
        <v>-0.86905709541143827</v>
      </c>
      <c r="V330" s="11">
        <f>'OddsRatio_working_3-way'!S330*'OddsRatio_working_3-way'!R330/3-2*'OddsRatio_working_3-way'!R330^3/27-'OddsRatio_working_3-way'!T330</f>
        <v>0.29813279430924128</v>
      </c>
      <c r="W330" s="11">
        <f>'OddsRatio_working_3-way'!V330^2+4*'OddsRatio_working_3-way'!U330^3/27</f>
        <v>-8.3559875029488723E-3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0.15591596337898281</v>
      </c>
      <c r="Y330" s="11">
        <f>IF('OddsRatio_working_3-way'!W330&gt;=0,IF('OddsRatio_working_3-way'!V330+SQRT('OddsRatio_working_3-way'!W330)&gt;0,0,PI()),ACOS('OddsRatio_working_3-way'!V330/(2*'OddsRatio_working_3-way'!X330)))</f>
        <v>0.29751175147741371</v>
      </c>
      <c r="Z330" s="11">
        <f>'OddsRatio_working_3-way'!X330^(1/3)*COS('OddsRatio_working_3-way'!Y330/3)</f>
        <v>0.53558008155418213</v>
      </c>
      <c r="AA330" s="11">
        <f>'OddsRatio_working_3-way'!X330^(1/3)*COS(('OddsRatio_working_3-way'!Y330+2*PI())/3)</f>
        <v>-0.31393932067040409</v>
      </c>
      <c r="AB330" s="11">
        <f>'OddsRatio_working_3-way'!X330^(1/3)*COS(('OddsRatio_working_3-way'!Y330+4*PI())/3)</f>
        <v>-0.22164076088377815</v>
      </c>
      <c r="AC330" s="11">
        <f>'OddsRatio_working_3-way'!X330^(1/3)*SIN('OddsRatio_working_3-way'!Y330/3)</f>
        <v>5.3288598338623434E-2</v>
      </c>
      <c r="AD330" s="11">
        <f>'OddsRatio_working_3-way'!X330^(1/3)*SIN(('OddsRatio_working_3-way'!Y330+2*PI())/3)</f>
        <v>0.43718165721755148</v>
      </c>
      <c r="AE330" s="11">
        <f>'OddsRatio_working_3-way'!X330^(1/3)*SIN(('OddsRatio_working_3-way'!Y330+4*PI())/3)</f>
        <v>-0.49047025555617479</v>
      </c>
      <c r="AF330" s="11">
        <f>-'OddsRatio_working_3-way'!U330/(3*'OddsRatio_working_3-way'!X330^(1/3))*COS(('OddsRatio_working_3-way'!Y330)/3)</f>
        <v>0.53558008155418202</v>
      </c>
      <c r="AG330" s="11">
        <f>-'OddsRatio_working_3-way'!U330/(3*'OddsRatio_working_3-way'!X330^(1/3))*COS(('OddsRatio_working_3-way'!Y330+2*PI())/3)</f>
        <v>-0.31393932067040398</v>
      </c>
      <c r="AH330" s="11">
        <f>-'OddsRatio_working_3-way'!U330/(3*'OddsRatio_working_3-way'!X330^(1/3))*COS(('OddsRatio_working_3-way'!Y330+4*PI())/3)</f>
        <v>-0.2216407608837781</v>
      </c>
      <c r="AI330" s="11">
        <f>'OddsRatio_working_3-way'!U330/(3*'OddsRatio_working_3-way'!X330^(1/3))*SIN(('OddsRatio_working_3-way'!Y330)/3)</f>
        <v>-5.3288598338623427E-2</v>
      </c>
      <c r="AJ330" s="11">
        <f>'OddsRatio_working_3-way'!U330/(3*'OddsRatio_working_3-way'!X330^(1/3))*SIN(('OddsRatio_working_3-way'!Y330+2*PI())/3)</f>
        <v>-0.43718165721755137</v>
      </c>
      <c r="AK330" s="11">
        <f>'OddsRatio_working_3-way'!U330/(3*'OddsRatio_working_3-way'!X330^(1/3))*SIN(('OddsRatio_working_3-way'!Y330+4*PI())/3)</f>
        <v>0.49047025555617468</v>
      </c>
      <c r="AL330" s="11">
        <f>'OddsRatio_working_3-way'!Z330+'OddsRatio_working_3-way'!AF330</f>
        <v>1.071160163108364</v>
      </c>
      <c r="AM330" s="11">
        <f>'OddsRatio_working_3-way'!AA330+'OddsRatio_working_3-way'!AG330</f>
        <v>-0.62787864134080806</v>
      </c>
      <c r="AN330" s="11">
        <f>'OddsRatio_working_3-way'!AB330+'OddsRatio_working_3-way'!AH330</f>
        <v>-0.44328152176755625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1.071160163108364</v>
      </c>
      <c r="AS330" s="11">
        <f>IF(('OddsRatio_working_3-way'!X330=0),IF(Q330&gt;0,-Q330^(1/3),(-Q330)^(1/3)),'OddsRatio_working_3-way'!AM330-'OddsRatio_working_3-way'!R330/3)</f>
        <v>-0.62787864134080806</v>
      </c>
      <c r="AT330" s="11">
        <f>IF(('OddsRatio_working_3-way'!X330=0),IF(Q330&gt;0,-Q330^(1/3),(-Q330)^(1/3)),'OddsRatio_working_3-way'!AN330-'OddsRatio_working_3-way'!R330/3)</f>
        <v>-0.44328152176755625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2.19</v>
      </c>
      <c r="B331" s="4">
        <f>IF('True_Odds_Calculator_3-way'!B332="","",'True_Odds_Calculator_3-way'!B332)</f>
        <v>3.49</v>
      </c>
      <c r="C331" s="4">
        <f>IF('True_Odds_Calculator_3-way'!C332="","",'True_Odds_Calculator_3-way'!C332)</f>
        <v>3.32</v>
      </c>
      <c r="D331" s="9">
        <f t="shared" si="78"/>
        <v>0.43990779276678188</v>
      </c>
      <c r="E331" s="9">
        <f t="shared" si="79"/>
        <v>0.27291843525678744</v>
      </c>
      <c r="F331" s="9">
        <f t="shared" si="80"/>
        <v>0.28717377197643074</v>
      </c>
      <c r="G331" s="9">
        <f t="shared" si="81"/>
        <v>1.0699190332678956</v>
      </c>
      <c r="H331" s="9">
        <f t="shared" si="82"/>
        <v>2.2732036495887953</v>
      </c>
      <c r="I331" s="9">
        <f t="shared" si="83"/>
        <v>3.6640983928370598</v>
      </c>
      <c r="J331" s="9">
        <f t="shared" si="84"/>
        <v>3.4822121571815172</v>
      </c>
      <c r="K331" s="11">
        <f t="shared" si="85"/>
        <v>0.45662100456621008</v>
      </c>
      <c r="L331" s="11">
        <f t="shared" si="86"/>
        <v>0.28653295128939826</v>
      </c>
      <c r="M331" s="11">
        <f t="shared" si="87"/>
        <v>0.30120481927710846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-0.27091101778074334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0.23645234468509518</v>
      </c>
      <c r="Q331" s="11">
        <f>2*'OddsRatio_working_3-way'!K331*'OddsRatio_working_3-way'!L331*'OddsRatio_working_3-way'!M331</f>
        <v>7.8817448228365061E-2</v>
      </c>
      <c r="R331" s="11">
        <f t="shared" si="88"/>
        <v>0</v>
      </c>
      <c r="S331" s="11">
        <f t="shared" si="89"/>
        <v>-0.87280446037991477</v>
      </c>
      <c r="T331" s="11">
        <f t="shared" si="90"/>
        <v>-0.29093482012663824</v>
      </c>
      <c r="U331" s="11">
        <f>'OddsRatio_working_3-way'!S331-'OddsRatio_working_3-way'!R331^2/3</f>
        <v>-0.87280446037991477</v>
      </c>
      <c r="V331" s="11">
        <f>'OddsRatio_working_3-way'!S331*'OddsRatio_working_3-way'!R331/3-2*'OddsRatio_working_3-way'!R331^3/27-'OddsRatio_working_3-way'!T331</f>
        <v>0.29093482012663824</v>
      </c>
      <c r="W331" s="11">
        <f>'OddsRatio_working_3-way'!V331^2+4*'OddsRatio_working_3-way'!U331^3/27</f>
        <v>-1.3859395309967548E-2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0.15692551168634666</v>
      </c>
      <c r="Y331" s="11">
        <f>IF('OddsRatio_working_3-way'!W331&gt;=0,IF('OddsRatio_working_3-way'!V331+SQRT('OddsRatio_working_3-way'!W331)&gt;0,0,PI()),ACOS('OddsRatio_working_3-way'!V331/(2*'OddsRatio_working_3-way'!X331)))</f>
        <v>0.38450607241805357</v>
      </c>
      <c r="Z331" s="11">
        <f>'OddsRatio_working_3-way'!X331^(1/3)*COS('OddsRatio_working_3-way'!Y331/3)</f>
        <v>0.53495951663394781</v>
      </c>
      <c r="AA331" s="11">
        <f>'OddsRatio_working_3-way'!X331^(1/3)*COS(('OddsRatio_working_3-way'!Y331+2*PI())/3)</f>
        <v>-0.32718613793471979</v>
      </c>
      <c r="AB331" s="11">
        <f>'OddsRatio_working_3-way'!X331^(1/3)*COS(('OddsRatio_working_3-way'!Y331+4*PI())/3)</f>
        <v>-0.20777337869922818</v>
      </c>
      <c r="AC331" s="11">
        <f>'OddsRatio_working_3-way'!X331^(1/3)*SIN('OddsRatio_working_3-way'!Y331/3)</f>
        <v>6.8942988689287013E-2</v>
      </c>
      <c r="AD331" s="11">
        <f>'OddsRatio_working_3-way'!X331^(1/3)*SIN(('OddsRatio_working_3-way'!Y331+2*PI())/3)</f>
        <v>0.42881703705659924</v>
      </c>
      <c r="AE331" s="11">
        <f>'OddsRatio_working_3-way'!X331^(1/3)*SIN(('OddsRatio_working_3-way'!Y331+4*PI())/3)</f>
        <v>-0.49776002574588629</v>
      </c>
      <c r="AF331" s="11">
        <f>-'OddsRatio_working_3-way'!U331/(3*'OddsRatio_working_3-way'!X331^(1/3))*COS(('OddsRatio_working_3-way'!Y331)/3)</f>
        <v>0.53495951663394781</v>
      </c>
      <c r="AG331" s="11">
        <f>-'OddsRatio_working_3-way'!U331/(3*'OddsRatio_working_3-way'!X331^(1/3))*COS(('OddsRatio_working_3-way'!Y331+2*PI())/3)</f>
        <v>-0.32718613793471979</v>
      </c>
      <c r="AH331" s="11">
        <f>-'OddsRatio_working_3-way'!U331/(3*'OddsRatio_working_3-way'!X331^(1/3))*COS(('OddsRatio_working_3-way'!Y331+4*PI())/3)</f>
        <v>-0.20777337869922818</v>
      </c>
      <c r="AI331" s="11">
        <f>'OddsRatio_working_3-way'!U331/(3*'OddsRatio_working_3-way'!X331^(1/3))*SIN(('OddsRatio_working_3-way'!Y331)/3)</f>
        <v>-6.8942988689287013E-2</v>
      </c>
      <c r="AJ331" s="11">
        <f>'OddsRatio_working_3-way'!U331/(3*'OddsRatio_working_3-way'!X331^(1/3))*SIN(('OddsRatio_working_3-way'!Y331+2*PI())/3)</f>
        <v>-0.42881703705659924</v>
      </c>
      <c r="AK331" s="11">
        <f>'OddsRatio_working_3-way'!U331/(3*'OddsRatio_working_3-way'!X331^(1/3))*SIN(('OddsRatio_working_3-way'!Y331+4*PI())/3)</f>
        <v>0.49776002574588629</v>
      </c>
      <c r="AL331" s="11">
        <f>'OddsRatio_working_3-way'!Z331+'OddsRatio_working_3-way'!AF331</f>
        <v>1.0699190332678956</v>
      </c>
      <c r="AM331" s="11">
        <f>'OddsRatio_working_3-way'!AA331+'OddsRatio_working_3-way'!AG331</f>
        <v>-0.65437227586943958</v>
      </c>
      <c r="AN331" s="11">
        <f>'OddsRatio_working_3-way'!AB331+'OddsRatio_working_3-way'!AH331</f>
        <v>-0.41554675739845637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1.0699190332678956</v>
      </c>
      <c r="AS331" s="11">
        <f>IF(('OddsRatio_working_3-way'!X331=0),IF(Q331&gt;0,-Q331^(1/3),(-Q331)^(1/3)),'OddsRatio_working_3-way'!AM331-'OddsRatio_working_3-way'!R331/3)</f>
        <v>-0.65437227586943958</v>
      </c>
      <c r="AT331" s="11">
        <f>IF(('OddsRatio_working_3-way'!X331=0),IF(Q331&gt;0,-Q331^(1/3),(-Q331)^(1/3)),'OddsRatio_working_3-way'!AN331-'OddsRatio_working_3-way'!R331/3)</f>
        <v>-0.41554675739845637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1.78</v>
      </c>
      <c r="B332" s="4">
        <f>IF('True_Odds_Calculator_3-way'!B333="","",'True_Odds_Calculator_3-way'!B333)</f>
        <v>3.97</v>
      </c>
      <c r="C332" s="4">
        <f>IF('True_Odds_Calculator_3-way'!C333="","",'True_Odds_Calculator_3-way'!C333)</f>
        <v>4.37</v>
      </c>
      <c r="D332" s="9">
        <f t="shared" si="78"/>
        <v>0.54443893225680551</v>
      </c>
      <c r="E332" s="9">
        <f t="shared" si="79"/>
        <v>0.23888588978268108</v>
      </c>
      <c r="F332" s="9">
        <f t="shared" si="80"/>
        <v>0.21667517796051333</v>
      </c>
      <c r="G332" s="9">
        <f t="shared" si="81"/>
        <v>1.0727606281420792</v>
      </c>
      <c r="H332" s="9">
        <f t="shared" si="82"/>
        <v>1.8367532899508217</v>
      </c>
      <c r="I332" s="9">
        <f t="shared" si="83"/>
        <v>4.186099065581975</v>
      </c>
      <c r="J332" s="9">
        <f t="shared" si="84"/>
        <v>4.6152033168388078</v>
      </c>
      <c r="K332" s="11">
        <f t="shared" si="85"/>
        <v>0.5617977528089888</v>
      </c>
      <c r="L332" s="11">
        <f t="shared" si="86"/>
        <v>0.25188916876574308</v>
      </c>
      <c r="M332" s="11">
        <f t="shared" si="87"/>
        <v>0.22883295194508008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-0.25280694867744413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0.23056216820662984</v>
      </c>
      <c r="Q332" s="11">
        <f>2*'OddsRatio_working_3-way'!K332*'OddsRatio_working_3-way'!L332*'OddsRatio_working_3-way'!M332</f>
        <v>6.476465399062635E-2</v>
      </c>
      <c r="R332" s="11">
        <f t="shared" si="88"/>
        <v>0</v>
      </c>
      <c r="S332" s="11">
        <f t="shared" si="89"/>
        <v>-0.91200882496629332</v>
      </c>
      <c r="T332" s="11">
        <f t="shared" si="90"/>
        <v>-0.25618225420401491</v>
      </c>
      <c r="U332" s="11">
        <f>'OddsRatio_working_3-way'!S332-'OddsRatio_working_3-way'!R332^2/3</f>
        <v>-0.91200882496629332</v>
      </c>
      <c r="V332" s="11">
        <f>'OddsRatio_working_3-way'!S332*'OddsRatio_working_3-way'!R332/3-2*'OddsRatio_working_3-way'!R332^3/27-'OddsRatio_working_3-way'!T332</f>
        <v>0.25618225420401491</v>
      </c>
      <c r="W332" s="11">
        <f>'OddsRatio_working_3-way'!V332^2+4*'OddsRatio_working_3-way'!U332^3/27</f>
        <v>-4.6751770934856815E-2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0.16761646570661498</v>
      </c>
      <c r="Y332" s="11">
        <f>IF('OddsRatio_working_3-way'!W332&gt;=0,IF('OddsRatio_working_3-way'!V332+SQRT('OddsRatio_working_3-way'!W332)&gt;0,0,PI()),ACOS('OddsRatio_working_3-way'!V332/(2*'OddsRatio_working_3-way'!X332)))</f>
        <v>0.70100898693983482</v>
      </c>
      <c r="Z332" s="11">
        <f>'OddsRatio_working_3-way'!X332^(1/3)*COS('OddsRatio_working_3-way'!Y332/3)</f>
        <v>0.53638031407103959</v>
      </c>
      <c r="AA332" s="11">
        <f>'OddsRatio_working_3-way'!X332^(1/3)*COS(('OddsRatio_working_3-way'!Y332+2*PI())/3)</f>
        <v>-0.37875382760303933</v>
      </c>
      <c r="AB332" s="11">
        <f>'OddsRatio_working_3-way'!X332^(1/3)*COS(('OddsRatio_working_3-way'!Y332+4*PI())/3)</f>
        <v>-0.15762648646800015</v>
      </c>
      <c r="AC332" s="11">
        <f>'OddsRatio_working_3-way'!X332^(1/3)*SIN('OddsRatio_working_3-way'!Y332/3)</f>
        <v>0.1276679299295011</v>
      </c>
      <c r="AD332" s="11">
        <f>'OddsRatio_working_3-way'!X332^(1/3)*SIN(('OddsRatio_working_3-way'!Y332+2*PI())/3)</f>
        <v>0.40068501311064564</v>
      </c>
      <c r="AE332" s="11">
        <f>'OddsRatio_working_3-way'!X332^(1/3)*SIN(('OddsRatio_working_3-way'!Y332+4*PI())/3)</f>
        <v>-0.52835294304014668</v>
      </c>
      <c r="AF332" s="11">
        <f>-'OddsRatio_working_3-way'!U332/(3*'OddsRatio_working_3-way'!X332^(1/3))*COS(('OddsRatio_working_3-way'!Y332)/3)</f>
        <v>0.53638031407103959</v>
      </c>
      <c r="AG332" s="11">
        <f>-'OddsRatio_working_3-way'!U332/(3*'OddsRatio_working_3-way'!X332^(1/3))*COS(('OddsRatio_working_3-way'!Y332+2*PI())/3)</f>
        <v>-0.37875382760303933</v>
      </c>
      <c r="AH332" s="11">
        <f>-'OddsRatio_working_3-way'!U332/(3*'OddsRatio_working_3-way'!X332^(1/3))*COS(('OddsRatio_working_3-way'!Y332+4*PI())/3)</f>
        <v>-0.15762648646800015</v>
      </c>
      <c r="AI332" s="11">
        <f>'OddsRatio_working_3-way'!U332/(3*'OddsRatio_working_3-way'!X332^(1/3))*SIN(('OddsRatio_working_3-way'!Y332)/3)</f>
        <v>-0.1276679299295011</v>
      </c>
      <c r="AJ332" s="11">
        <f>'OddsRatio_working_3-way'!U332/(3*'OddsRatio_working_3-way'!X332^(1/3))*SIN(('OddsRatio_working_3-way'!Y332+2*PI())/3)</f>
        <v>-0.40068501311064564</v>
      </c>
      <c r="AK332" s="11">
        <f>'OddsRatio_working_3-way'!U332/(3*'OddsRatio_working_3-way'!X332^(1/3))*SIN(('OddsRatio_working_3-way'!Y332+4*PI())/3)</f>
        <v>0.52835294304014668</v>
      </c>
      <c r="AL332" s="11">
        <f>'OddsRatio_working_3-way'!Z332+'OddsRatio_working_3-way'!AF332</f>
        <v>1.0727606281420792</v>
      </c>
      <c r="AM332" s="11">
        <f>'OddsRatio_working_3-way'!AA332+'OddsRatio_working_3-way'!AG332</f>
        <v>-0.75750765520607866</v>
      </c>
      <c r="AN332" s="11">
        <f>'OddsRatio_working_3-way'!AB332+'OddsRatio_working_3-way'!AH332</f>
        <v>-0.3152529729360003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1.0727606281420792</v>
      </c>
      <c r="AS332" s="11">
        <f>IF(('OddsRatio_working_3-way'!X332=0),IF(Q332&gt;0,-Q332^(1/3),(-Q332)^(1/3)),'OddsRatio_working_3-way'!AM332-'OddsRatio_working_3-way'!R332/3)</f>
        <v>-0.75750765520607866</v>
      </c>
      <c r="AT332" s="11">
        <f>IF(('OddsRatio_working_3-way'!X332=0),IF(Q332&gt;0,-Q332^(1/3),(-Q332)^(1/3)),'OddsRatio_working_3-way'!AN332-'OddsRatio_working_3-way'!R332/3)</f>
        <v>-0.3152529729360003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1.31</v>
      </c>
      <c r="B333" s="4">
        <f>IF('True_Odds_Calculator_3-way'!B334="","",'True_Odds_Calculator_3-way'!B334)</f>
        <v>5.68</v>
      </c>
      <c r="C333" s="4">
        <f>IF('True_Odds_Calculator_3-way'!C334="","",'True_Odds_Calculator_3-way'!C334)</f>
        <v>10.210000000000001</v>
      </c>
      <c r="D333" s="9">
        <f t="shared" si="78"/>
        <v>0.74654564891339126</v>
      </c>
      <c r="E333" s="9">
        <f t="shared" si="79"/>
        <v>0.16325471464675206</v>
      </c>
      <c r="F333" s="9">
        <f t="shared" si="80"/>
        <v>9.0199636439856637E-2</v>
      </c>
      <c r="G333" s="9">
        <f t="shared" si="81"/>
        <v>1.0951703785489415</v>
      </c>
      <c r="H333" s="9">
        <f t="shared" si="82"/>
        <v>1.339502817350172</v>
      </c>
      <c r="I333" s="9">
        <f t="shared" si="83"/>
        <v>6.1253973716090462</v>
      </c>
      <c r="J333" s="9">
        <f t="shared" si="84"/>
        <v>11.086519186435751</v>
      </c>
      <c r="K333" s="11">
        <f t="shared" si="85"/>
        <v>0.76335877862595414</v>
      </c>
      <c r="L333" s="11">
        <f t="shared" si="86"/>
        <v>0.17605633802816903</v>
      </c>
      <c r="M333" s="11">
        <f t="shared" si="87"/>
        <v>9.7943192948090105E-2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-0.17588216531433598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0.18691449035895058</v>
      </c>
      <c r="Q333" s="11">
        <f>2*'OddsRatio_working_3-way'!K333*'OddsRatio_working_3-way'!L333*'OddsRatio_working_3-way'!M333</f>
        <v>2.6325984557598676E-2</v>
      </c>
      <c r="R333" s="11">
        <f t="shared" si="88"/>
        <v>0</v>
      </c>
      <c r="S333" s="11">
        <f t="shared" si="89"/>
        <v>-1.0627256608132931</v>
      </c>
      <c r="T333" s="11">
        <f t="shared" si="90"/>
        <v>-0.14967967053708356</v>
      </c>
      <c r="U333" s="11">
        <f>'OddsRatio_working_3-way'!S333-'OddsRatio_working_3-way'!R333^2/3</f>
        <v>-1.0627256608132931</v>
      </c>
      <c r="V333" s="11">
        <f>'OddsRatio_working_3-way'!S333*'OddsRatio_working_3-way'!R333/3-2*'OddsRatio_working_3-way'!R333^3/27-'OddsRatio_working_3-way'!T333</f>
        <v>0.14967967053708356</v>
      </c>
      <c r="W333" s="11">
        <f>'OddsRatio_working_3-way'!V333^2+4*'OddsRatio_working_3-way'!U333^3/27</f>
        <v>-0.15540744847390192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0.21083847623595164</v>
      </c>
      <c r="Y333" s="11">
        <f>IF('OddsRatio_working_3-way'!W333&gt;=0,IF('OddsRatio_working_3-way'!V333+SQRT('OddsRatio_working_3-way'!W333)&gt;0,0,PI()),ACOS('OddsRatio_working_3-way'!V333/(2*'OddsRatio_working_3-way'!X333)))</f>
        <v>1.2079219526066267</v>
      </c>
      <c r="Z333" s="11">
        <f>'OddsRatio_working_3-way'!X333^(1/3)*COS('OddsRatio_working_3-way'!Y333/3)</f>
        <v>0.54758518927447075</v>
      </c>
      <c r="AA333" s="11">
        <f>'OddsRatio_working_3-way'!X333^(1/3)*COS(('OddsRatio_working_3-way'!Y333+2*PI())/3)</f>
        <v>-0.47576848569543773</v>
      </c>
      <c r="AB333" s="11">
        <f>'OddsRatio_working_3-way'!X333^(1/3)*COS(('OddsRatio_working_3-way'!Y333+4*PI())/3)</f>
        <v>-7.1816703579033137E-2</v>
      </c>
      <c r="AC333" s="11">
        <f>'OddsRatio_working_3-way'!X333^(1/3)*SIN('OddsRatio_working_3-way'!Y333/3)</f>
        <v>0.23322167014453521</v>
      </c>
      <c r="AD333" s="11">
        <f>'OddsRatio_working_3-way'!X333^(1/3)*SIN(('OddsRatio_working_3-way'!Y333+2*PI())/3)</f>
        <v>0.3576118495755341</v>
      </c>
      <c r="AE333" s="11">
        <f>'OddsRatio_working_3-way'!X333^(1/3)*SIN(('OddsRatio_working_3-way'!Y333+4*PI())/3)</f>
        <v>-0.59083351972006937</v>
      </c>
      <c r="AF333" s="11">
        <f>-'OddsRatio_working_3-way'!U333/(3*'OddsRatio_working_3-way'!X333^(1/3))*COS(('OddsRatio_working_3-way'!Y333)/3)</f>
        <v>0.54758518927447075</v>
      </c>
      <c r="AG333" s="11">
        <f>-'OddsRatio_working_3-way'!U333/(3*'OddsRatio_working_3-way'!X333^(1/3))*COS(('OddsRatio_working_3-way'!Y333+2*PI())/3)</f>
        <v>-0.47576848569543773</v>
      </c>
      <c r="AH333" s="11">
        <f>-'OddsRatio_working_3-way'!U333/(3*'OddsRatio_working_3-way'!X333^(1/3))*COS(('OddsRatio_working_3-way'!Y333+4*PI())/3)</f>
        <v>-7.1816703579033137E-2</v>
      </c>
      <c r="AI333" s="11">
        <f>'OddsRatio_working_3-way'!U333/(3*'OddsRatio_working_3-way'!X333^(1/3))*SIN(('OddsRatio_working_3-way'!Y333)/3)</f>
        <v>-0.23322167014453521</v>
      </c>
      <c r="AJ333" s="11">
        <f>'OddsRatio_working_3-way'!U333/(3*'OddsRatio_working_3-way'!X333^(1/3))*SIN(('OddsRatio_working_3-way'!Y333+2*PI())/3)</f>
        <v>-0.3576118495755341</v>
      </c>
      <c r="AK333" s="11">
        <f>'OddsRatio_working_3-way'!U333/(3*'OddsRatio_working_3-way'!X333^(1/3))*SIN(('OddsRatio_working_3-way'!Y333+4*PI())/3)</f>
        <v>0.59083351972006937</v>
      </c>
      <c r="AL333" s="11">
        <f>'OddsRatio_working_3-way'!Z333+'OddsRatio_working_3-way'!AF333</f>
        <v>1.0951703785489415</v>
      </c>
      <c r="AM333" s="11">
        <f>'OddsRatio_working_3-way'!AA333+'OddsRatio_working_3-way'!AG333</f>
        <v>-0.95153697139087545</v>
      </c>
      <c r="AN333" s="11">
        <f>'OddsRatio_working_3-way'!AB333+'OddsRatio_working_3-way'!AH333</f>
        <v>-0.14363340715806627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1.0951703785489415</v>
      </c>
      <c r="AS333" s="11">
        <f>IF(('OddsRatio_working_3-way'!X333=0),IF(Q333&gt;0,-Q333^(1/3),(-Q333)^(1/3)),'OddsRatio_working_3-way'!AM333-'OddsRatio_working_3-way'!R333/3)</f>
        <v>-0.95153697139087545</v>
      </c>
      <c r="AT333" s="11">
        <f>IF(('OddsRatio_working_3-way'!X333=0),IF(Q333&gt;0,-Q333^(1/3),(-Q333)^(1/3)),'OddsRatio_working_3-way'!AN333-'OddsRatio_working_3-way'!R333/3)</f>
        <v>-0.14363340715806627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2.0699999999999998</v>
      </c>
      <c r="B334" s="4">
        <f>IF('True_Odds_Calculator_3-way'!B335="","",'True_Odds_Calculator_3-way'!B335)</f>
        <v>3.31</v>
      </c>
      <c r="C334" s="4">
        <f>IF('True_Odds_Calculator_3-way'!C335="","",'True_Odds_Calculator_3-way'!C335)</f>
        <v>3.97</v>
      </c>
      <c r="D334" s="9">
        <f t="shared" si="78"/>
        <v>0.46871547690952159</v>
      </c>
      <c r="E334" s="9">
        <f t="shared" si="79"/>
        <v>0.29010160025479914</v>
      </c>
      <c r="F334" s="9">
        <f t="shared" si="80"/>
        <v>0.24118292283567941</v>
      </c>
      <c r="G334" s="9">
        <f t="shared" si="81"/>
        <v>1.0593368816135584</v>
      </c>
      <c r="H334" s="9">
        <f t="shared" si="82"/>
        <v>2.133490463326507</v>
      </c>
      <c r="I334" s="9">
        <f t="shared" si="83"/>
        <v>3.44706819652732</v>
      </c>
      <c r="J334" s="9">
        <f t="shared" si="84"/>
        <v>4.1462305383922686</v>
      </c>
      <c r="K334" s="11">
        <f t="shared" si="85"/>
        <v>0.48309178743961356</v>
      </c>
      <c r="L334" s="11">
        <f t="shared" si="86"/>
        <v>0.30211480362537763</v>
      </c>
      <c r="M334" s="11">
        <f t="shared" si="87"/>
        <v>0.25188916876574308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-0.26987543844034523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0.23344516275704841</v>
      </c>
      <c r="Q334" s="11">
        <f>2*'OddsRatio_working_3-way'!K334*'OddsRatio_working_3-way'!L334*'OddsRatio_working_3-way'!M334</f>
        <v>7.3526035514030988E-2</v>
      </c>
      <c r="R334" s="11">
        <f t="shared" si="88"/>
        <v>0</v>
      </c>
      <c r="S334" s="11">
        <f t="shared" si="89"/>
        <v>-0.86501077721695085</v>
      </c>
      <c r="T334" s="11">
        <f t="shared" si="90"/>
        <v>-0.27244433928092937</v>
      </c>
      <c r="U334" s="11">
        <f>'OddsRatio_working_3-way'!S334-'OddsRatio_working_3-way'!R334^2/3</f>
        <v>-0.86501077721695085</v>
      </c>
      <c r="V334" s="11">
        <f>'OddsRatio_working_3-way'!S334*'OddsRatio_working_3-way'!R334/3-2*'OddsRatio_working_3-way'!R334^3/27-'OddsRatio_working_3-way'!T334</f>
        <v>0.27244433928092937</v>
      </c>
      <c r="W334" s="11">
        <f>'OddsRatio_working_3-way'!V334^2+4*'OddsRatio_working_3-way'!U334^3/27</f>
        <v>-2.1661314090202374E-2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0.15482831790117121</v>
      </c>
      <c r="Y334" s="11">
        <f>IF('OddsRatio_working_3-way'!W334&gt;=0,IF('OddsRatio_working_3-way'!V334+SQRT('OddsRatio_working_3-way'!W334)&gt;0,0,PI()),ACOS('OddsRatio_working_3-way'!V334/(2*'OddsRatio_working_3-way'!X334)))</f>
        <v>0.49529775609378235</v>
      </c>
      <c r="Z334" s="11">
        <f>'OddsRatio_working_3-way'!X334^(1/3)*COS('OddsRatio_working_3-way'!Y334/3)</f>
        <v>0.52966844080677922</v>
      </c>
      <c r="AA334" s="11">
        <f>'OddsRatio_working_3-way'!X334^(1/3)*COS(('OddsRatio_working_3-way'!Y334+2*PI())/3)</f>
        <v>-0.34126197330915209</v>
      </c>
      <c r="AB334" s="11">
        <f>'OddsRatio_working_3-way'!X334^(1/3)*COS(('OddsRatio_working_3-way'!Y334+4*PI())/3)</f>
        <v>-0.18840646749762702</v>
      </c>
      <c r="AC334" s="11">
        <f>'OddsRatio_working_3-way'!X334^(1/3)*SIN('OddsRatio_working_3-way'!Y334/3)</f>
        <v>8.8251167427400412E-2</v>
      </c>
      <c r="AD334" s="11">
        <f>'OddsRatio_working_3-way'!X334^(1/3)*SIN(('OddsRatio_working_3-way'!Y334+2*PI())/3)</f>
        <v>0.41458074160786484</v>
      </c>
      <c r="AE334" s="11">
        <f>'OddsRatio_working_3-way'!X334^(1/3)*SIN(('OddsRatio_working_3-way'!Y334+4*PI())/3)</f>
        <v>-0.5028319090352652</v>
      </c>
      <c r="AF334" s="11">
        <f>-'OddsRatio_working_3-way'!U334/(3*'OddsRatio_working_3-way'!X334^(1/3))*COS(('OddsRatio_working_3-way'!Y334)/3)</f>
        <v>0.52966844080677922</v>
      </c>
      <c r="AG334" s="11">
        <f>-'OddsRatio_working_3-way'!U334/(3*'OddsRatio_working_3-way'!X334^(1/3))*COS(('OddsRatio_working_3-way'!Y334+2*PI())/3)</f>
        <v>-0.34126197330915209</v>
      </c>
      <c r="AH334" s="11">
        <f>-'OddsRatio_working_3-way'!U334/(3*'OddsRatio_working_3-way'!X334^(1/3))*COS(('OddsRatio_working_3-way'!Y334+4*PI())/3)</f>
        <v>-0.18840646749762702</v>
      </c>
      <c r="AI334" s="11">
        <f>'OddsRatio_working_3-way'!U334/(3*'OddsRatio_working_3-way'!X334^(1/3))*SIN(('OddsRatio_working_3-way'!Y334)/3)</f>
        <v>-8.8251167427400412E-2</v>
      </c>
      <c r="AJ334" s="11">
        <f>'OddsRatio_working_3-way'!U334/(3*'OddsRatio_working_3-way'!X334^(1/3))*SIN(('OddsRatio_working_3-way'!Y334+2*PI())/3)</f>
        <v>-0.41458074160786484</v>
      </c>
      <c r="AK334" s="11">
        <f>'OddsRatio_working_3-way'!U334/(3*'OddsRatio_working_3-way'!X334^(1/3))*SIN(('OddsRatio_working_3-way'!Y334+4*PI())/3)</f>
        <v>0.5028319090352652</v>
      </c>
      <c r="AL334" s="11">
        <f>'OddsRatio_working_3-way'!Z334+'OddsRatio_working_3-way'!AF334</f>
        <v>1.0593368816135584</v>
      </c>
      <c r="AM334" s="11">
        <f>'OddsRatio_working_3-way'!AA334+'OddsRatio_working_3-way'!AG334</f>
        <v>-0.68252394661830418</v>
      </c>
      <c r="AN334" s="11">
        <f>'OddsRatio_working_3-way'!AB334+'OddsRatio_working_3-way'!AH334</f>
        <v>-0.37681293499525403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1.0593368816135584</v>
      </c>
      <c r="AS334" s="11">
        <f>IF(('OddsRatio_working_3-way'!X334=0),IF(Q334&gt;0,-Q334^(1/3),(-Q334)^(1/3)),'OddsRatio_working_3-way'!AM334-'OddsRatio_working_3-way'!R334/3)</f>
        <v>-0.68252394661830418</v>
      </c>
      <c r="AT334" s="11">
        <f>IF(('OddsRatio_working_3-way'!X334=0),IF(Q334&gt;0,-Q334^(1/3),(-Q334)^(1/3)),'OddsRatio_working_3-way'!AN334-'OddsRatio_working_3-way'!R334/3)</f>
        <v>-0.37681293499525403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2.2799999999999998</v>
      </c>
      <c r="B335" s="4">
        <f>IF('True_Odds_Calculator_3-way'!B336="","",'True_Odds_Calculator_3-way'!B336)</f>
        <v>3.35</v>
      </c>
      <c r="C335" s="4">
        <f>IF('True_Odds_Calculator_3-way'!C336="","",'True_Odds_Calculator_3-way'!C336)</f>
        <v>3.32</v>
      </c>
      <c r="D335" s="9">
        <f t="shared" si="78"/>
        <v>0.42436418378898599</v>
      </c>
      <c r="E335" s="9">
        <f t="shared" si="79"/>
        <v>0.28650111692466146</v>
      </c>
      <c r="F335" s="9">
        <f t="shared" si="80"/>
        <v>0.2891346992863526</v>
      </c>
      <c r="G335" s="9">
        <f t="shared" si="81"/>
        <v>1.0597394846085189</v>
      </c>
      <c r="H335" s="9">
        <f t="shared" si="82"/>
        <v>2.356466540298904</v>
      </c>
      <c r="I335" s="9">
        <f t="shared" si="83"/>
        <v>3.4903877888300197</v>
      </c>
      <c r="J335" s="9">
        <f t="shared" si="84"/>
        <v>3.4585956042917636</v>
      </c>
      <c r="K335" s="11">
        <f t="shared" si="85"/>
        <v>0.43859649122807021</v>
      </c>
      <c r="L335" s="11">
        <f t="shared" si="86"/>
        <v>0.29850746268656714</v>
      </c>
      <c r="M335" s="11">
        <f t="shared" si="87"/>
        <v>0.30120481927710846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-0.27519977790186678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0.23463847534679175</v>
      </c>
      <c r="Q335" s="11">
        <f>2*'OddsRatio_working_3-way'!K335*'OddsRatio_working_3-way'!L335*'OddsRatio_working_3-way'!M335</f>
        <v>7.8870075746820742E-2</v>
      </c>
      <c r="R335" s="11">
        <f t="shared" si="88"/>
        <v>0</v>
      </c>
      <c r="S335" s="11">
        <f t="shared" si="89"/>
        <v>-0.85261142699926618</v>
      </c>
      <c r="T335" s="11">
        <f t="shared" si="90"/>
        <v>-0.28659207630227429</v>
      </c>
      <c r="U335" s="11">
        <f>'OddsRatio_working_3-way'!S335-'OddsRatio_working_3-way'!R335^2/3</f>
        <v>-0.85261142699926618</v>
      </c>
      <c r="V335" s="11">
        <f>'OddsRatio_working_3-way'!S335*'OddsRatio_working_3-way'!R335/3-2*'OddsRatio_working_3-way'!R335^3/27-'OddsRatio_working_3-way'!T335</f>
        <v>0.28659207630227429</v>
      </c>
      <c r="W335" s="11">
        <f>'OddsRatio_working_3-way'!V335^2+4*'OddsRatio_working_3-way'!U335^3/27</f>
        <v>-9.6876004206993688E-3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0.15151123606844144</v>
      </c>
      <c r="Y335" s="11">
        <f>IF('OddsRatio_working_3-way'!W335&gt;=0,IF('OddsRatio_working_3-way'!V335+SQRT('OddsRatio_working_3-way'!W335)&gt;0,0,PI()),ACOS('OddsRatio_working_3-way'!V335/(2*'OddsRatio_working_3-way'!X335)))</f>
        <v>0.33081389704613606</v>
      </c>
      <c r="Z335" s="11">
        <f>'OddsRatio_working_3-way'!X335^(1/3)*COS('OddsRatio_working_3-way'!Y335/3)</f>
        <v>0.52986974230425943</v>
      </c>
      <c r="AA335" s="11">
        <f>'OddsRatio_working_3-way'!X335^(1/3)*COS(('OddsRatio_working_3-way'!Y335+2*PI())/3)</f>
        <v>-0.31574234001872303</v>
      </c>
      <c r="AB335" s="11">
        <f>'OddsRatio_working_3-way'!X335^(1/3)*COS(('OddsRatio_working_3-way'!Y335+4*PI())/3)</f>
        <v>-0.21412740228553651</v>
      </c>
      <c r="AC335" s="11">
        <f>'OddsRatio_working_3-way'!X335^(1/3)*SIN('OddsRatio_working_3-way'!Y335/3)</f>
        <v>5.8667411653942472E-2</v>
      </c>
      <c r="AD335" s="11">
        <f>'OddsRatio_working_3-way'!X335^(1/3)*SIN(('OddsRatio_working_3-way'!Y335+2*PI())/3)</f>
        <v>0.42954695170523155</v>
      </c>
      <c r="AE335" s="11">
        <f>'OddsRatio_working_3-way'!X335^(1/3)*SIN(('OddsRatio_working_3-way'!Y335+4*PI())/3)</f>
        <v>-0.48821436335917384</v>
      </c>
      <c r="AF335" s="11">
        <f>-'OddsRatio_working_3-way'!U335/(3*'OddsRatio_working_3-way'!X335^(1/3))*COS(('OddsRatio_working_3-way'!Y335)/3)</f>
        <v>0.52986974230425943</v>
      </c>
      <c r="AG335" s="11">
        <f>-'OddsRatio_working_3-way'!U335/(3*'OddsRatio_working_3-way'!X335^(1/3))*COS(('OddsRatio_working_3-way'!Y335+2*PI())/3)</f>
        <v>-0.31574234001872303</v>
      </c>
      <c r="AH335" s="11">
        <f>-'OddsRatio_working_3-way'!U335/(3*'OddsRatio_working_3-way'!X335^(1/3))*COS(('OddsRatio_working_3-way'!Y335+4*PI())/3)</f>
        <v>-0.21412740228553651</v>
      </c>
      <c r="AI335" s="11">
        <f>'OddsRatio_working_3-way'!U335/(3*'OddsRatio_working_3-way'!X335^(1/3))*SIN(('OddsRatio_working_3-way'!Y335)/3)</f>
        <v>-5.8667411653942472E-2</v>
      </c>
      <c r="AJ335" s="11">
        <f>'OddsRatio_working_3-way'!U335/(3*'OddsRatio_working_3-way'!X335^(1/3))*SIN(('OddsRatio_working_3-way'!Y335+2*PI())/3)</f>
        <v>-0.42954695170523155</v>
      </c>
      <c r="AK335" s="11">
        <f>'OddsRatio_working_3-way'!U335/(3*'OddsRatio_working_3-way'!X335^(1/3))*SIN(('OddsRatio_working_3-way'!Y335+4*PI())/3)</f>
        <v>0.48821436335917384</v>
      </c>
      <c r="AL335" s="11">
        <f>'OddsRatio_working_3-way'!Z335+'OddsRatio_working_3-way'!AF335</f>
        <v>1.0597394846085189</v>
      </c>
      <c r="AM335" s="11">
        <f>'OddsRatio_working_3-way'!AA335+'OddsRatio_working_3-way'!AG335</f>
        <v>-0.63148468003744607</v>
      </c>
      <c r="AN335" s="11">
        <f>'OddsRatio_working_3-way'!AB335+'OddsRatio_working_3-way'!AH335</f>
        <v>-0.42825480457107301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1.0597394846085189</v>
      </c>
      <c r="AS335" s="11">
        <f>IF(('OddsRatio_working_3-way'!X335=0),IF(Q335&gt;0,-Q335^(1/3),(-Q335)^(1/3)),'OddsRatio_working_3-way'!AM335-'OddsRatio_working_3-way'!R335/3)</f>
        <v>-0.63148468003744607</v>
      </c>
      <c r="AT335" s="11">
        <f>IF(('OddsRatio_working_3-way'!X335=0),IF(Q335&gt;0,-Q335^(1/3),(-Q335)^(1/3)),'OddsRatio_working_3-way'!AN335-'OddsRatio_working_3-way'!R335/3)</f>
        <v>-0.42825480457107301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3.07</v>
      </c>
      <c r="B336" s="4">
        <f>IF('True_Odds_Calculator_3-way'!B337="","",'True_Odds_Calculator_3-way'!B337)</f>
        <v>2.99</v>
      </c>
      <c r="C336" s="4">
        <f>IF('True_Odds_Calculator_3-way'!C337="","",'True_Odds_Calculator_3-way'!C337)</f>
        <v>2.64</v>
      </c>
      <c r="D336" s="9">
        <f t="shared" si="78"/>
        <v>0.31311605804290549</v>
      </c>
      <c r="E336" s="9">
        <f t="shared" si="79"/>
        <v>0.32165478288214966</v>
      </c>
      <c r="F336" s="9">
        <f t="shared" si="80"/>
        <v>0.36522915907494469</v>
      </c>
      <c r="G336" s="9">
        <f t="shared" si="81"/>
        <v>1.0597603756181391</v>
      </c>
      <c r="H336" s="9">
        <f t="shared" si="82"/>
        <v>3.1937039775295477</v>
      </c>
      <c r="I336" s="9">
        <f t="shared" si="83"/>
        <v>3.1089231474800973</v>
      </c>
      <c r="J336" s="9">
        <f t="shared" si="84"/>
        <v>2.7380070160137486</v>
      </c>
      <c r="K336" s="11">
        <f t="shared" si="85"/>
        <v>0.32573289902280134</v>
      </c>
      <c r="L336" s="11">
        <f t="shared" si="86"/>
        <v>0.33444816053511706</v>
      </c>
      <c r="M336" s="11">
        <f t="shared" si="87"/>
        <v>0.37878787878787878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-0.27877497095738146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0.2352130237698854</v>
      </c>
      <c r="Q336" s="11">
        <f>2*'OddsRatio_working_3-way'!K336*'OddsRatio_working_3-way'!L336*'OddsRatio_working_3-way'!M336</f>
        <v>8.253088553329313E-2</v>
      </c>
      <c r="R336" s="11">
        <f t="shared" si="88"/>
        <v>0</v>
      </c>
      <c r="S336" s="11">
        <f t="shared" si="89"/>
        <v>-0.84373795453051725</v>
      </c>
      <c r="T336" s="11">
        <f t="shared" si="90"/>
        <v>-0.29604840509842717</v>
      </c>
      <c r="U336" s="11">
        <f>'OddsRatio_working_3-way'!S336-'OddsRatio_working_3-way'!R336^2/3</f>
        <v>-0.84373795453051725</v>
      </c>
      <c r="V336" s="11">
        <f>'OddsRatio_working_3-way'!S336*'OddsRatio_working_3-way'!R336/3-2*'OddsRatio_working_3-way'!R336^3/27-'OddsRatio_working_3-way'!T336</f>
        <v>0.29604840509842717</v>
      </c>
      <c r="W336" s="11">
        <f>'OddsRatio_working_3-way'!V336^2+4*'OddsRatio_working_3-way'!U336^3/27</f>
        <v>-1.3407884437587753E-3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0.14915214263050433</v>
      </c>
      <c r="Y336" s="11">
        <f>IF('OddsRatio_working_3-way'!W336&gt;=0,IF('OddsRatio_working_3-way'!V336+SQRT('OddsRatio_working_3-way'!W336)&gt;0,0,PI()),ACOS('OddsRatio_working_3-way'!V336/(2*'OddsRatio_working_3-way'!X336)))</f>
        <v>0.12306012021363766</v>
      </c>
      <c r="Z336" s="11">
        <f>'OddsRatio_working_3-way'!X336^(1/3)*COS('OddsRatio_working_3-way'!Y336/3)</f>
        <v>0.52988018780906943</v>
      </c>
      <c r="AA336" s="11">
        <f>'OddsRatio_working_3-way'!X336^(1/3)*COS(('OddsRatio_working_3-way'!Y336+2*PI())/3)</f>
        <v>-0.28377433289097409</v>
      </c>
      <c r="AB336" s="11">
        <f>'OddsRatio_working_3-way'!X336^(1/3)*COS(('OddsRatio_working_3-way'!Y336+4*PI())/3)</f>
        <v>-0.24610585491809536</v>
      </c>
      <c r="AC336" s="11">
        <f>'OddsRatio_working_3-way'!X336^(1/3)*SIN('OddsRatio_working_3-way'!Y336/3)</f>
        <v>2.1747905897605186E-2</v>
      </c>
      <c r="AD336" s="11">
        <f>'OddsRatio_working_3-way'!X336^(1/3)*SIN(('OddsRatio_working_3-way'!Y336+2*PI())/3)</f>
        <v>0.44801575065592092</v>
      </c>
      <c r="AE336" s="11">
        <f>'OddsRatio_working_3-way'!X336^(1/3)*SIN(('OddsRatio_working_3-way'!Y336+4*PI())/3)</f>
        <v>-0.46976365655352598</v>
      </c>
      <c r="AF336" s="11">
        <f>-'OddsRatio_working_3-way'!U336/(3*'OddsRatio_working_3-way'!X336^(1/3))*COS(('OddsRatio_working_3-way'!Y336)/3)</f>
        <v>0.52988018780906954</v>
      </c>
      <c r="AG336" s="11">
        <f>-'OddsRatio_working_3-way'!U336/(3*'OddsRatio_working_3-way'!X336^(1/3))*COS(('OddsRatio_working_3-way'!Y336+2*PI())/3)</f>
        <v>-0.2837743328909742</v>
      </c>
      <c r="AH336" s="11">
        <f>-'OddsRatio_working_3-way'!U336/(3*'OddsRatio_working_3-way'!X336^(1/3))*COS(('OddsRatio_working_3-way'!Y336+4*PI())/3)</f>
        <v>-0.24610585491809542</v>
      </c>
      <c r="AI336" s="11">
        <f>'OddsRatio_working_3-way'!U336/(3*'OddsRatio_working_3-way'!X336^(1/3))*SIN(('OddsRatio_working_3-way'!Y336)/3)</f>
        <v>-2.1747905897605189E-2</v>
      </c>
      <c r="AJ336" s="11">
        <f>'OddsRatio_working_3-way'!U336/(3*'OddsRatio_working_3-way'!X336^(1/3))*SIN(('OddsRatio_working_3-way'!Y336+2*PI())/3)</f>
        <v>-0.44801575065592103</v>
      </c>
      <c r="AK336" s="11">
        <f>'OddsRatio_working_3-way'!U336/(3*'OddsRatio_working_3-way'!X336^(1/3))*SIN(('OddsRatio_working_3-way'!Y336+4*PI())/3)</f>
        <v>0.46976365655352609</v>
      </c>
      <c r="AL336" s="11">
        <f>'OddsRatio_working_3-way'!Z336+'OddsRatio_working_3-way'!AF336</f>
        <v>1.0597603756181391</v>
      </c>
      <c r="AM336" s="11">
        <f>'OddsRatio_working_3-way'!AA336+'OddsRatio_working_3-way'!AG336</f>
        <v>-0.56754866578194829</v>
      </c>
      <c r="AN336" s="11">
        <f>'OddsRatio_working_3-way'!AB336+'OddsRatio_working_3-way'!AH336</f>
        <v>-0.49221170983619078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1.0597603756181391</v>
      </c>
      <c r="AS336" s="11">
        <f>IF(('OddsRatio_working_3-way'!X336=0),IF(Q336&gt;0,-Q336^(1/3),(-Q336)^(1/3)),'OddsRatio_working_3-way'!AM336-'OddsRatio_working_3-way'!R336/3)</f>
        <v>-0.56754866578194829</v>
      </c>
      <c r="AT336" s="11">
        <f>IF(('OddsRatio_working_3-way'!X336=0),IF(Q336&gt;0,-Q336^(1/3),(-Q336)^(1/3)),'OddsRatio_working_3-way'!AN336-'OddsRatio_working_3-way'!R336/3)</f>
        <v>-0.49221170983619078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2.3199999999999998</v>
      </c>
      <c r="B337" s="4">
        <f>IF('True_Odds_Calculator_3-way'!B338="","",'True_Odds_Calculator_3-way'!B338)</f>
        <v>3.13</v>
      </c>
      <c r="C337" s="4">
        <f>IF('True_Odds_Calculator_3-way'!C338="","",'True_Odds_Calculator_3-way'!C338)</f>
        <v>3.47</v>
      </c>
      <c r="D337" s="9">
        <f t="shared" si="78"/>
        <v>0.41675306540019164</v>
      </c>
      <c r="E337" s="9">
        <f t="shared" si="79"/>
        <v>0.30690963725381587</v>
      </c>
      <c r="F337" s="9">
        <f t="shared" si="80"/>
        <v>0.27633729734599261</v>
      </c>
      <c r="G337" s="9">
        <f t="shared" si="81"/>
        <v>1.06022912611067</v>
      </c>
      <c r="H337" s="9">
        <f t="shared" si="82"/>
        <v>2.3995024464660846</v>
      </c>
      <c r="I337" s="9">
        <f t="shared" si="83"/>
        <v>3.2582880386157269</v>
      </c>
      <c r="J337" s="9">
        <f t="shared" si="84"/>
        <v>3.6187659414933546</v>
      </c>
      <c r="K337" s="11">
        <f t="shared" si="85"/>
        <v>0.43103448275862072</v>
      </c>
      <c r="L337" s="11">
        <f t="shared" si="86"/>
        <v>0.31948881789137379</v>
      </c>
      <c r="M337" s="11">
        <f t="shared" si="87"/>
        <v>0.28818443804034583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-0.27560601437779064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0.23494159320244129</v>
      </c>
      <c r="Q337" s="11">
        <f>2*'OddsRatio_working_3-way'!K337*'OddsRatio_working_3-way'!L337*'OddsRatio_working_3-way'!M337</f>
        <v>7.9372159865689615E-2</v>
      </c>
      <c r="R337" s="11">
        <f t="shared" si="88"/>
        <v>0</v>
      </c>
      <c r="S337" s="11">
        <f t="shared" si="89"/>
        <v>-0.85245452183925108</v>
      </c>
      <c r="T337" s="11">
        <f t="shared" si="90"/>
        <v>-0.2879913925132605</v>
      </c>
      <c r="U337" s="11">
        <f>'OddsRatio_working_3-way'!S337-'OddsRatio_working_3-way'!R337^2/3</f>
        <v>-0.85245452183925108</v>
      </c>
      <c r="V337" s="11">
        <f>'OddsRatio_working_3-way'!S337*'OddsRatio_working_3-way'!R337/3-2*'OddsRatio_working_3-way'!R337^3/27-'OddsRatio_working_3-way'!T337</f>
        <v>0.2879913925132605</v>
      </c>
      <c r="W337" s="11">
        <f>'OddsRatio_working_3-way'!V337^2+4*'OddsRatio_working_3-way'!U337^3/27</f>
        <v>-8.8328917348361596E-3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0.1514694143189996</v>
      </c>
      <c r="Y337" s="11">
        <f>IF('OddsRatio_working_3-way'!W337&gt;=0,IF('OddsRatio_working_3-way'!V337+SQRT('OddsRatio_working_3-way'!W337)&gt;0,0,PI()),ACOS('OddsRatio_working_3-way'!V337/(2*'OddsRatio_working_3-way'!X337)))</f>
        <v>0.31544451694099362</v>
      </c>
      <c r="Z337" s="11">
        <f>'OddsRatio_working_3-way'!X337^(1/3)*COS('OddsRatio_working_3-way'!Y337/3)</f>
        <v>0.53011456305533511</v>
      </c>
      <c r="AA337" s="11">
        <f>'OddsRatio_working_3-way'!X337^(1/3)*COS(('OddsRatio_working_3-way'!Y337+2*PI())/3)</f>
        <v>-0.31350873132332546</v>
      </c>
      <c r="AB337" s="11">
        <f>'OddsRatio_working_3-way'!X337^(1/3)*COS(('OddsRatio_working_3-way'!Y337+4*PI())/3)</f>
        <v>-0.21660583173200934</v>
      </c>
      <c r="AC337" s="11">
        <f>'OddsRatio_working_3-way'!X337^(1/3)*SIN('OddsRatio_working_3-way'!Y337/3)</f>
        <v>5.5946915164301621E-2</v>
      </c>
      <c r="AD337" s="11">
        <f>'OddsRatio_working_3-way'!X337^(1/3)*SIN(('OddsRatio_working_3-way'!Y337+2*PI())/3)</f>
        <v>0.43111922093985711</v>
      </c>
      <c r="AE337" s="11">
        <f>'OddsRatio_working_3-way'!X337^(1/3)*SIN(('OddsRatio_working_3-way'!Y337+4*PI())/3)</f>
        <v>-0.48706613610415878</v>
      </c>
      <c r="AF337" s="11">
        <f>-'OddsRatio_working_3-way'!U337/(3*'OddsRatio_working_3-way'!X337^(1/3))*COS(('OddsRatio_working_3-way'!Y337)/3)</f>
        <v>0.530114563055335</v>
      </c>
      <c r="AG337" s="11">
        <f>-'OddsRatio_working_3-way'!U337/(3*'OddsRatio_working_3-way'!X337^(1/3))*COS(('OddsRatio_working_3-way'!Y337+2*PI())/3)</f>
        <v>-0.31350873132332541</v>
      </c>
      <c r="AH337" s="11">
        <f>-'OddsRatio_working_3-way'!U337/(3*'OddsRatio_working_3-way'!X337^(1/3))*COS(('OddsRatio_working_3-way'!Y337+4*PI())/3)</f>
        <v>-0.21660583173200929</v>
      </c>
      <c r="AI337" s="11">
        <f>'OddsRatio_working_3-way'!U337/(3*'OddsRatio_working_3-way'!X337^(1/3))*SIN(('OddsRatio_working_3-way'!Y337)/3)</f>
        <v>-5.5946915164301614E-2</v>
      </c>
      <c r="AJ337" s="11">
        <f>'OddsRatio_working_3-way'!U337/(3*'OddsRatio_working_3-way'!X337^(1/3))*SIN(('OddsRatio_working_3-way'!Y337+2*PI())/3)</f>
        <v>-0.43111922093985705</v>
      </c>
      <c r="AK337" s="11">
        <f>'OddsRatio_working_3-way'!U337/(3*'OddsRatio_working_3-way'!X337^(1/3))*SIN(('OddsRatio_working_3-way'!Y337+4*PI())/3)</f>
        <v>0.48706613610415866</v>
      </c>
      <c r="AL337" s="11">
        <f>'OddsRatio_working_3-way'!Z337+'OddsRatio_working_3-way'!AF337</f>
        <v>1.06022912611067</v>
      </c>
      <c r="AM337" s="11">
        <f>'OddsRatio_working_3-way'!AA337+'OddsRatio_working_3-way'!AG337</f>
        <v>-0.62701746264665092</v>
      </c>
      <c r="AN337" s="11">
        <f>'OddsRatio_working_3-way'!AB337+'OddsRatio_working_3-way'!AH337</f>
        <v>-0.43321166346401863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1.06022912611067</v>
      </c>
      <c r="AS337" s="11">
        <f>IF(('OddsRatio_working_3-way'!X337=0),IF(Q337&gt;0,-Q337^(1/3),(-Q337)^(1/3)),'OddsRatio_working_3-way'!AM337-'OddsRatio_working_3-way'!R337/3)</f>
        <v>-0.62701746264665092</v>
      </c>
      <c r="AT337" s="11">
        <f>IF(('OddsRatio_working_3-way'!X337=0),IF(Q337&gt;0,-Q337^(1/3),(-Q337)^(1/3)),'OddsRatio_working_3-way'!AN337-'OddsRatio_working_3-way'!R337/3)</f>
        <v>-0.43321166346401863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3.81</v>
      </c>
      <c r="B338" s="4">
        <f>IF('True_Odds_Calculator_3-way'!B339="","",'True_Odds_Calculator_3-way'!B339)</f>
        <v>3.61</v>
      </c>
      <c r="C338" s="4">
        <f>IF('True_Odds_Calculator_3-way'!C339="","",'True_Odds_Calculator_3-way'!C339)</f>
        <v>2.02</v>
      </c>
      <c r="D338" s="9">
        <f t="shared" si="78"/>
        <v>0.25213952562531178</v>
      </c>
      <c r="E338" s="9">
        <f t="shared" si="79"/>
        <v>0.26631507872934457</v>
      </c>
      <c r="F338" s="9">
        <f t="shared" si="80"/>
        <v>0.48154539564534371</v>
      </c>
      <c r="G338" s="9">
        <f t="shared" si="81"/>
        <v>1.0555366791899203</v>
      </c>
      <c r="H338" s="9">
        <f t="shared" si="82"/>
        <v>3.9660580685236764</v>
      </c>
      <c r="I338" s="9">
        <f t="shared" si="83"/>
        <v>3.7549507326856917</v>
      </c>
      <c r="J338" s="9">
        <f t="shared" si="84"/>
        <v>2.0766474127737191</v>
      </c>
      <c r="K338" s="11">
        <f t="shared" si="85"/>
        <v>0.26246719160104987</v>
      </c>
      <c r="L338" s="11">
        <f t="shared" si="86"/>
        <v>0.2770083102493075</v>
      </c>
      <c r="M338" s="11">
        <f t="shared" si="87"/>
        <v>0.49504950495049505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-0.26925479862314328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0.2317940695415322</v>
      </c>
      <c r="Q338" s="11">
        <f>2*'OddsRatio_working_3-way'!K338*'OddsRatio_working_3-way'!L338*'OddsRatio_working_3-way'!M338</f>
        <v>7.1985735882463417E-2</v>
      </c>
      <c r="R338" s="11">
        <f t="shared" si="88"/>
        <v>0</v>
      </c>
      <c r="S338" s="11">
        <f t="shared" si="89"/>
        <v>-0.86087256653114586</v>
      </c>
      <c r="T338" s="11">
        <f t="shared" si="90"/>
        <v>-0.26735172873638069</v>
      </c>
      <c r="U338" s="11">
        <f>'OddsRatio_working_3-way'!S338-'OddsRatio_working_3-way'!R338^2/3</f>
        <v>-0.86087256653114586</v>
      </c>
      <c r="V338" s="11">
        <f>'OddsRatio_working_3-way'!S338*'OddsRatio_working_3-way'!R338/3-2*'OddsRatio_working_3-way'!R338^3/27-'OddsRatio_working_3-way'!T338</f>
        <v>0.26735172873638069</v>
      </c>
      <c r="W338" s="11">
        <f>'OddsRatio_working_3-way'!V338^2+4*'OddsRatio_working_3-way'!U338^3/27</f>
        <v>-2.3040685086012536E-2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0.15371860000040968</v>
      </c>
      <c r="Y338" s="11">
        <f>IF('OddsRatio_working_3-way'!W338&gt;=0,IF('OddsRatio_working_3-way'!V338+SQRT('OddsRatio_working_3-way'!W338)&gt;0,0,PI()),ACOS('OddsRatio_working_3-way'!V338/(2*'OddsRatio_working_3-way'!X338)))</f>
        <v>0.51637611182194276</v>
      </c>
      <c r="Z338" s="11">
        <f>'OddsRatio_working_3-way'!X338^(1/3)*COS('OddsRatio_working_3-way'!Y338/3)</f>
        <v>0.52776833959496017</v>
      </c>
      <c r="AA338" s="11">
        <f>'OddsRatio_working_3-way'!X338^(1/3)*COS(('OddsRatio_working_3-way'!Y338+2*PI())/3)</f>
        <v>-0.34334218653380777</v>
      </c>
      <c r="AB338" s="11">
        <f>'OddsRatio_working_3-way'!X338^(1/3)*COS(('OddsRatio_working_3-way'!Y338+4*PI())/3)</f>
        <v>-0.18442615306115231</v>
      </c>
      <c r="AC338" s="11">
        <f>'OddsRatio_working_3-way'!X338^(1/3)*SIN('OddsRatio_working_3-way'!Y338/3)</f>
        <v>9.1750214703985158E-2</v>
      </c>
      <c r="AD338" s="11">
        <f>'OddsRatio_working_3-way'!X338^(1/3)*SIN(('OddsRatio_working_3-way'!Y338+2*PI())/3)</f>
        <v>0.41118568205037559</v>
      </c>
      <c r="AE338" s="11">
        <f>'OddsRatio_working_3-way'!X338^(1/3)*SIN(('OddsRatio_working_3-way'!Y338+4*PI())/3)</f>
        <v>-0.50293589675436079</v>
      </c>
      <c r="AF338" s="11">
        <f>-'OddsRatio_working_3-way'!U338/(3*'OddsRatio_working_3-way'!X338^(1/3))*COS(('OddsRatio_working_3-way'!Y338)/3)</f>
        <v>0.52776833959496017</v>
      </c>
      <c r="AG338" s="11">
        <f>-'OddsRatio_working_3-way'!U338/(3*'OddsRatio_working_3-way'!X338^(1/3))*COS(('OddsRatio_working_3-way'!Y338+2*PI())/3)</f>
        <v>-0.34334218653380777</v>
      </c>
      <c r="AH338" s="11">
        <f>-'OddsRatio_working_3-way'!U338/(3*'OddsRatio_working_3-way'!X338^(1/3))*COS(('OddsRatio_working_3-way'!Y338+4*PI())/3)</f>
        <v>-0.18442615306115231</v>
      </c>
      <c r="AI338" s="11">
        <f>'OddsRatio_working_3-way'!U338/(3*'OddsRatio_working_3-way'!X338^(1/3))*SIN(('OddsRatio_working_3-way'!Y338)/3)</f>
        <v>-9.1750214703985158E-2</v>
      </c>
      <c r="AJ338" s="11">
        <f>'OddsRatio_working_3-way'!U338/(3*'OddsRatio_working_3-way'!X338^(1/3))*SIN(('OddsRatio_working_3-way'!Y338+2*PI())/3)</f>
        <v>-0.41118568205037559</v>
      </c>
      <c r="AK338" s="11">
        <f>'OddsRatio_working_3-way'!U338/(3*'OddsRatio_working_3-way'!X338^(1/3))*SIN(('OddsRatio_working_3-way'!Y338+4*PI())/3)</f>
        <v>0.50293589675436079</v>
      </c>
      <c r="AL338" s="11">
        <f>'OddsRatio_working_3-way'!Z338+'OddsRatio_working_3-way'!AF338</f>
        <v>1.0555366791899203</v>
      </c>
      <c r="AM338" s="11">
        <f>'OddsRatio_working_3-way'!AA338+'OddsRatio_working_3-way'!AG338</f>
        <v>-0.68668437306761554</v>
      </c>
      <c r="AN338" s="11">
        <f>'OddsRatio_working_3-way'!AB338+'OddsRatio_working_3-way'!AH338</f>
        <v>-0.36885230612230463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1.0555366791899203</v>
      </c>
      <c r="AS338" s="11">
        <f>IF(('OddsRatio_working_3-way'!X338=0),IF(Q338&gt;0,-Q338^(1/3),(-Q338)^(1/3)),'OddsRatio_working_3-way'!AM338-'OddsRatio_working_3-way'!R338/3)</f>
        <v>-0.68668437306761554</v>
      </c>
      <c r="AT338" s="11">
        <f>IF(('OddsRatio_working_3-way'!X338=0),IF(Q338&gt;0,-Q338^(1/3),(-Q338)^(1/3)),'OddsRatio_working_3-way'!AN338-'OddsRatio_working_3-way'!R338/3)</f>
        <v>-0.36885230612230463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1.99</v>
      </c>
      <c r="B339" s="4">
        <f>IF('True_Odds_Calculator_3-way'!B340="","",'True_Odds_Calculator_3-way'!B340)</f>
        <v>3.27</v>
      </c>
      <c r="C339" s="4">
        <f>IF('True_Odds_Calculator_3-way'!C340="","",'True_Odds_Calculator_3-way'!C340)</f>
        <v>4.42</v>
      </c>
      <c r="D339" s="9">
        <f t="shared" si="78"/>
        <v>0.48884951154747958</v>
      </c>
      <c r="E339" s="9">
        <f t="shared" si="79"/>
        <v>0.29433137121496478</v>
      </c>
      <c r="F339" s="9">
        <f t="shared" si="80"/>
        <v>0.21681911723755565</v>
      </c>
      <c r="G339" s="9">
        <f t="shared" si="81"/>
        <v>1.0561811201674249</v>
      </c>
      <c r="H339" s="9">
        <f t="shared" si="82"/>
        <v>2.0456193089657506</v>
      </c>
      <c r="I339" s="9">
        <f t="shared" si="83"/>
        <v>3.3975311427800556</v>
      </c>
      <c r="J339" s="9">
        <f t="shared" si="84"/>
        <v>4.6121394309725936</v>
      </c>
      <c r="K339" s="11">
        <f t="shared" si="85"/>
        <v>0.50251256281407031</v>
      </c>
      <c r="L339" s="11">
        <f t="shared" si="86"/>
        <v>0.3058103975535168</v>
      </c>
      <c r="M339" s="11">
        <f t="shared" si="87"/>
        <v>0.22624434389140272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-0.26721698492045109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0.23224873867726553</v>
      </c>
      <c r="Q339" s="11">
        <f>2*'OddsRatio_working_3-way'!K339*'OddsRatio_working_3-way'!L339*'OddsRatio_working_3-way'!M339</f>
        <v>6.9535550502175303E-2</v>
      </c>
      <c r="R339" s="11">
        <f t="shared" si="88"/>
        <v>0</v>
      </c>
      <c r="S339" s="11">
        <f t="shared" si="89"/>
        <v>-0.86913913330174197</v>
      </c>
      <c r="T339" s="11">
        <f t="shared" si="90"/>
        <v>-0.26022129739573113</v>
      </c>
      <c r="U339" s="11">
        <f>'OddsRatio_working_3-way'!S339-'OddsRatio_working_3-way'!R339^2/3</f>
        <v>-0.86913913330174197</v>
      </c>
      <c r="V339" s="11">
        <f>'OddsRatio_working_3-way'!S339*'OddsRatio_working_3-way'!R339/3-2*'OddsRatio_working_3-way'!R339^3/27-'OddsRatio_working_3-way'!T339</f>
        <v>0.26022129739573113</v>
      </c>
      <c r="W339" s="11">
        <f>'OddsRatio_working_3-way'!V339^2+4*'OddsRatio_working_3-way'!U339^3/27</f>
        <v>-2.9551567285241997E-2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0.15593804130451905</v>
      </c>
      <c r="Y339" s="11">
        <f>IF('OddsRatio_working_3-way'!W339&gt;=0,IF('OddsRatio_working_3-way'!V339+SQRT('OddsRatio_working_3-way'!W339)&gt;0,0,PI()),ACOS('OddsRatio_working_3-way'!V339/(2*'OddsRatio_working_3-way'!X339)))</f>
        <v>0.58380020971076929</v>
      </c>
      <c r="Z339" s="11">
        <f>'OddsRatio_working_3-way'!X339^(1/3)*COS('OddsRatio_working_3-way'!Y339/3)</f>
        <v>0.52809056008371247</v>
      </c>
      <c r="AA339" s="11">
        <f>'OddsRatio_working_3-way'!X339^(1/3)*COS(('OddsRatio_working_3-way'!Y339+2*PI())/3)</f>
        <v>-0.35418435918230823</v>
      </c>
      <c r="AB339" s="11">
        <f>'OddsRatio_working_3-way'!X339^(1/3)*COS(('OddsRatio_working_3-way'!Y339+4*PI())/3)</f>
        <v>-0.17390620090140438</v>
      </c>
      <c r="AC339" s="11">
        <f>'OddsRatio_working_3-way'!X339^(1/3)*SIN('OddsRatio_working_3-way'!Y339/3)</f>
        <v>0.10408364321248989</v>
      </c>
      <c r="AD339" s="11">
        <f>'OddsRatio_working_3-way'!X339^(1/3)*SIN(('OddsRatio_working_3-way'!Y339+2*PI())/3)</f>
        <v>0.4052980189250025</v>
      </c>
      <c r="AE339" s="11">
        <f>'OddsRatio_working_3-way'!X339^(1/3)*SIN(('OddsRatio_working_3-way'!Y339+4*PI())/3)</f>
        <v>-0.50938166213749225</v>
      </c>
      <c r="AF339" s="11">
        <f>-'OddsRatio_working_3-way'!U339/(3*'OddsRatio_working_3-way'!X339^(1/3))*COS(('OddsRatio_working_3-way'!Y339)/3)</f>
        <v>0.52809056008371247</v>
      </c>
      <c r="AG339" s="11">
        <f>-'OddsRatio_working_3-way'!U339/(3*'OddsRatio_working_3-way'!X339^(1/3))*COS(('OddsRatio_working_3-way'!Y339+2*PI())/3)</f>
        <v>-0.35418435918230823</v>
      </c>
      <c r="AH339" s="11">
        <f>-'OddsRatio_working_3-way'!U339/(3*'OddsRatio_working_3-way'!X339^(1/3))*COS(('OddsRatio_working_3-way'!Y339+4*PI())/3)</f>
        <v>-0.17390620090140438</v>
      </c>
      <c r="AI339" s="11">
        <f>'OddsRatio_working_3-way'!U339/(3*'OddsRatio_working_3-way'!X339^(1/3))*SIN(('OddsRatio_working_3-way'!Y339)/3)</f>
        <v>-0.10408364321248989</v>
      </c>
      <c r="AJ339" s="11">
        <f>'OddsRatio_working_3-way'!U339/(3*'OddsRatio_working_3-way'!X339^(1/3))*SIN(('OddsRatio_working_3-way'!Y339+2*PI())/3)</f>
        <v>-0.4052980189250025</v>
      </c>
      <c r="AK339" s="11">
        <f>'OddsRatio_working_3-way'!U339/(3*'OddsRatio_working_3-way'!X339^(1/3))*SIN(('OddsRatio_working_3-way'!Y339+4*PI())/3)</f>
        <v>0.50938166213749225</v>
      </c>
      <c r="AL339" s="11">
        <f>'OddsRatio_working_3-way'!Z339+'OddsRatio_working_3-way'!AF339</f>
        <v>1.0561811201674249</v>
      </c>
      <c r="AM339" s="11">
        <f>'OddsRatio_working_3-way'!AA339+'OddsRatio_working_3-way'!AG339</f>
        <v>-0.70836871836461646</v>
      </c>
      <c r="AN339" s="11">
        <f>'OddsRatio_working_3-way'!AB339+'OddsRatio_working_3-way'!AH339</f>
        <v>-0.34781240180280876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1.0561811201674249</v>
      </c>
      <c r="AS339" s="11">
        <f>IF(('OddsRatio_working_3-way'!X339=0),IF(Q339&gt;0,-Q339^(1/3),(-Q339)^(1/3)),'OddsRatio_working_3-way'!AM339-'OddsRatio_working_3-way'!R339/3)</f>
        <v>-0.70836871836461646</v>
      </c>
      <c r="AT339" s="11">
        <f>IF(('OddsRatio_working_3-way'!X339=0),IF(Q339&gt;0,-Q339^(1/3),(-Q339)^(1/3)),'OddsRatio_working_3-way'!AN339-'OddsRatio_working_3-way'!R339/3)</f>
        <v>-0.34781240180280876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2.2999999999999998</v>
      </c>
      <c r="B340" s="4">
        <f>IF('True_Odds_Calculator_3-way'!B341="","",'True_Odds_Calculator_3-way'!B341)</f>
        <v>3.28</v>
      </c>
      <c r="C340" s="4">
        <f>IF('True_Odds_Calculator_3-way'!C341="","",'True_Odds_Calculator_3-way'!C341)</f>
        <v>3.35</v>
      </c>
      <c r="D340" s="9">
        <f t="shared" si="78"/>
        <v>0.42065393089615766</v>
      </c>
      <c r="E340" s="9">
        <f t="shared" si="79"/>
        <v>0.29278406203071516</v>
      </c>
      <c r="F340" s="9">
        <f t="shared" si="80"/>
        <v>0.28656200707312707</v>
      </c>
      <c r="G340" s="9">
        <f t="shared" si="81"/>
        <v>1.0594238866094989</v>
      </c>
      <c r="H340" s="9">
        <f t="shared" si="82"/>
        <v>2.3772510525923489</v>
      </c>
      <c r="I340" s="9">
        <f t="shared" si="83"/>
        <v>3.4154864614696572</v>
      </c>
      <c r="J340" s="9">
        <f t="shared" si="84"/>
        <v>3.4896461335323226</v>
      </c>
      <c r="K340" s="11">
        <f t="shared" si="85"/>
        <v>0.43478260869565222</v>
      </c>
      <c r="L340" s="11">
        <f t="shared" si="86"/>
        <v>0.3048780487804878</v>
      </c>
      <c r="M340" s="11">
        <f t="shared" si="87"/>
        <v>0.29850746268656714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-0.27561292160617912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0.23464332631645585</v>
      </c>
      <c r="Q340" s="11">
        <f>2*'OddsRatio_working_3-way'!K340*'OddsRatio_working_3-way'!L340*'OddsRatio_working_3-way'!M340</f>
        <v>7.9137715452430313E-2</v>
      </c>
      <c r="R340" s="11">
        <f t="shared" si="88"/>
        <v>0</v>
      </c>
      <c r="S340" s="11">
        <f t="shared" si="89"/>
        <v>-0.85135096333304583</v>
      </c>
      <c r="T340" s="11">
        <f t="shared" si="90"/>
        <v>-0.28713354581215716</v>
      </c>
      <c r="U340" s="11">
        <f>'OddsRatio_working_3-way'!S340-'OddsRatio_working_3-way'!R340^2/3</f>
        <v>-0.85135096333304583</v>
      </c>
      <c r="V340" s="11">
        <f>'OddsRatio_working_3-way'!S340*'OddsRatio_working_3-way'!R340/3-2*'OddsRatio_working_3-way'!R340^3/27-'OddsRatio_working_3-way'!T340</f>
        <v>0.28713354581215716</v>
      </c>
      <c r="W340" s="11">
        <f>'OddsRatio_working_3-way'!V340^2+4*'OddsRatio_working_3-way'!U340^3/27</f>
        <v>-8.9703075359951756E-3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0.15117537883750889</v>
      </c>
      <c r="Y340" s="11">
        <f>IF('OddsRatio_working_3-way'!W340&gt;=0,IF('OddsRatio_working_3-way'!V340+SQRT('OddsRatio_working_3-way'!W340)&gt;0,0,PI()),ACOS('OddsRatio_working_3-way'!V340/(2*'OddsRatio_working_3-way'!X340)))</f>
        <v>0.31861450712844874</v>
      </c>
      <c r="Z340" s="11">
        <f>'OddsRatio_working_3-way'!X340^(1/3)*COS('OddsRatio_working_3-way'!Y340/3)</f>
        <v>0.52971194330474936</v>
      </c>
      <c r="AA340" s="11">
        <f>'OddsRatio_working_3-way'!X340^(1/3)*COS(('OddsRatio_working_3-way'!Y340+2*PI())/3)</f>
        <v>-0.31376081469977601</v>
      </c>
      <c r="AB340" s="11">
        <f>'OddsRatio_working_3-way'!X340^(1/3)*COS(('OddsRatio_working_3-way'!Y340+4*PI())/3)</f>
        <v>-0.2159511286049734</v>
      </c>
      <c r="AC340" s="11">
        <f>'OddsRatio_working_3-way'!X340^(1/3)*SIN('OddsRatio_working_3-way'!Y340/3)</f>
        <v>5.647044859618728E-2</v>
      </c>
      <c r="AD340" s="11">
        <f>'OddsRatio_working_3-way'!X340^(1/3)*SIN(('OddsRatio_working_3-way'!Y340+2*PI())/3)</f>
        <v>0.43050877529184162</v>
      </c>
      <c r="AE340" s="11">
        <f>'OddsRatio_working_3-way'!X340^(1/3)*SIN(('OddsRatio_working_3-way'!Y340+4*PI())/3)</f>
        <v>-0.48697922388802867</v>
      </c>
      <c r="AF340" s="11">
        <f>-'OddsRatio_working_3-way'!U340/(3*'OddsRatio_working_3-way'!X340^(1/3))*COS(('OddsRatio_working_3-way'!Y340)/3)</f>
        <v>0.52971194330474958</v>
      </c>
      <c r="AG340" s="11">
        <f>-'OddsRatio_working_3-way'!U340/(3*'OddsRatio_working_3-way'!X340^(1/3))*COS(('OddsRatio_working_3-way'!Y340+2*PI())/3)</f>
        <v>-0.31376081469977612</v>
      </c>
      <c r="AH340" s="11">
        <f>-'OddsRatio_working_3-way'!U340/(3*'OddsRatio_working_3-way'!X340^(1/3))*COS(('OddsRatio_working_3-way'!Y340+4*PI())/3)</f>
        <v>-0.21595112860497348</v>
      </c>
      <c r="AI340" s="11">
        <f>'OddsRatio_working_3-way'!U340/(3*'OddsRatio_working_3-way'!X340^(1/3))*SIN(('OddsRatio_working_3-way'!Y340)/3)</f>
        <v>-5.64704485961873E-2</v>
      </c>
      <c r="AJ340" s="11">
        <f>'OddsRatio_working_3-way'!U340/(3*'OddsRatio_working_3-way'!X340^(1/3))*SIN(('OddsRatio_working_3-way'!Y340+2*PI())/3)</f>
        <v>-0.43050877529184178</v>
      </c>
      <c r="AK340" s="11">
        <f>'OddsRatio_working_3-way'!U340/(3*'OddsRatio_working_3-way'!X340^(1/3))*SIN(('OddsRatio_working_3-way'!Y340+4*PI())/3)</f>
        <v>0.48697922388802889</v>
      </c>
      <c r="AL340" s="11">
        <f>'OddsRatio_working_3-way'!Z340+'OddsRatio_working_3-way'!AF340</f>
        <v>1.0594238866094989</v>
      </c>
      <c r="AM340" s="11">
        <f>'OddsRatio_working_3-way'!AA340+'OddsRatio_working_3-way'!AG340</f>
        <v>-0.62752162939955214</v>
      </c>
      <c r="AN340" s="11">
        <f>'OddsRatio_working_3-way'!AB340+'OddsRatio_working_3-way'!AH340</f>
        <v>-0.4319022572099469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1.0594238866094989</v>
      </c>
      <c r="AS340" s="11">
        <f>IF(('OddsRatio_working_3-way'!X340=0),IF(Q340&gt;0,-Q340^(1/3),(-Q340)^(1/3)),'OddsRatio_working_3-way'!AM340-'OddsRatio_working_3-way'!R340/3)</f>
        <v>-0.62752162939955214</v>
      </c>
      <c r="AT340" s="11">
        <f>IF(('OddsRatio_working_3-way'!X340=0),IF(Q340&gt;0,-Q340^(1/3),(-Q340)^(1/3)),'OddsRatio_working_3-way'!AN340-'OddsRatio_working_3-way'!R340/3)</f>
        <v>-0.4319022572099469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>
        <f>IF('True_Odds_Calculator_3-way'!A343="","",'True_Odds_Calculator_3-way'!A343)</f>
        <v>2.66</v>
      </c>
      <c r="B342" s="4">
        <f>IF('True_Odds_Calculator_3-way'!B343="","",'True_Odds_Calculator_3-way'!B343)</f>
        <v>2.78</v>
      </c>
      <c r="C342" s="4">
        <f>IF('True_Odds_Calculator_3-way'!C343="","",'True_Odds_Calculator_3-way'!C343)</f>
        <v>3.16</v>
      </c>
      <c r="D342" s="9">
        <f t="shared" si="78"/>
        <v>0.35796123851628259</v>
      </c>
      <c r="E342" s="9">
        <f t="shared" si="79"/>
        <v>0.34208427254050228</v>
      </c>
      <c r="F342" s="9">
        <f t="shared" si="80"/>
        <v>0.29995448894321536</v>
      </c>
      <c r="G342" s="9">
        <f t="shared" si="81"/>
        <v>1.0804810594754106</v>
      </c>
      <c r="H342" s="9">
        <f t="shared" si="82"/>
        <v>2.7935985587291818</v>
      </c>
      <c r="I342" s="9">
        <f t="shared" si="83"/>
        <v>2.9232562858662305</v>
      </c>
      <c r="J342" s="9">
        <f t="shared" si="84"/>
        <v>3.3338390884668869</v>
      </c>
      <c r="K342" s="11">
        <f t="shared" si="85"/>
        <v>0.37593984962406013</v>
      </c>
      <c r="L342" s="11">
        <f t="shared" si="86"/>
        <v>0.35971223021582738</v>
      </c>
      <c r="M342" s="11">
        <f t="shared" si="87"/>
        <v>0.31645569620253161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-0.27312932180190952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0.23964838788529472</v>
      </c>
      <c r="Q342" s="11">
        <f>2*'OddsRatio_working_3-way'!K342*'OddsRatio_working_3-way'!L342*'OddsRatio_working_3-way'!M342</f>
        <v>8.558870995903381E-2</v>
      </c>
      <c r="R342" s="11">
        <f t="shared" si="88"/>
        <v>0</v>
      </c>
      <c r="S342" s="11">
        <f t="shared" si="89"/>
        <v>-0.87741728461912538</v>
      </c>
      <c r="T342" s="11">
        <f t="shared" si="90"/>
        <v>-0.31336331593540184</v>
      </c>
      <c r="U342" s="11">
        <f>'OddsRatio_working_3-way'!S342-'OddsRatio_working_3-way'!R342^2/3</f>
        <v>-0.87741728461912538</v>
      </c>
      <c r="V342" s="11">
        <f>'OddsRatio_working_3-way'!S342*'OddsRatio_working_3-way'!R342/3-2*'OddsRatio_working_3-way'!R342^3/27-'OddsRatio_working_3-way'!T342</f>
        <v>0.31336331593540184</v>
      </c>
      <c r="W342" s="11">
        <f>'OddsRatio_working_3-way'!V342^2+4*'OddsRatio_working_3-way'!U342^3/27</f>
        <v>-1.875940122981215E-3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0.15817119514707134</v>
      </c>
      <c r="Y342" s="11">
        <f>IF('OddsRatio_working_3-way'!W342&gt;=0,IF('OddsRatio_working_3-way'!V342+SQRT('OddsRatio_working_3-way'!W342)&gt;0,0,PI()),ACOS('OddsRatio_working_3-way'!V342/(2*'OddsRatio_working_3-way'!X342)))</f>
        <v>0.13734674932299118</v>
      </c>
      <c r="Z342" s="11">
        <f>'OddsRatio_working_3-way'!X342^(1/3)*COS('OddsRatio_working_3-way'!Y342/3)</f>
        <v>0.54024052973770531</v>
      </c>
      <c r="AA342" s="11">
        <f>'OddsRatio_working_3-way'!X342^(1/3)*COS(('OddsRatio_working_3-way'!Y342+2*PI())/3)</f>
        <v>-0.29155501880548423</v>
      </c>
      <c r="AB342" s="11">
        <f>'OddsRatio_working_3-way'!X342^(1/3)*COS(('OddsRatio_working_3-way'!Y342+4*PI())/3)</f>
        <v>-0.24868551093222144</v>
      </c>
      <c r="AC342" s="11">
        <f>'OddsRatio_working_3-way'!X342^(1/3)*SIN('OddsRatio_working_3-way'!Y342/3)</f>
        <v>2.4750721910655287E-2</v>
      </c>
      <c r="AD342" s="11">
        <f>'OddsRatio_working_3-way'!X342^(1/3)*SIN(('OddsRatio_working_3-way'!Y342+2*PI())/3)</f>
        <v>0.45548666195148768</v>
      </c>
      <c r="AE342" s="11">
        <f>'OddsRatio_working_3-way'!X342^(1/3)*SIN(('OddsRatio_working_3-way'!Y342+4*PI())/3)</f>
        <v>-0.48023738386214276</v>
      </c>
      <c r="AF342" s="11">
        <f>-'OddsRatio_working_3-way'!U342/(3*'OddsRatio_working_3-way'!X342^(1/3))*COS(('OddsRatio_working_3-way'!Y342)/3)</f>
        <v>0.54024052973770542</v>
      </c>
      <c r="AG342" s="11">
        <f>-'OddsRatio_working_3-way'!U342/(3*'OddsRatio_working_3-way'!X342^(1/3))*COS(('OddsRatio_working_3-way'!Y342+2*PI())/3)</f>
        <v>-0.29155501880548429</v>
      </c>
      <c r="AH342" s="11">
        <f>-'OddsRatio_working_3-way'!U342/(3*'OddsRatio_working_3-way'!X342^(1/3))*COS(('OddsRatio_working_3-way'!Y342+4*PI())/3)</f>
        <v>-0.24868551093222149</v>
      </c>
      <c r="AI342" s="11">
        <f>'OddsRatio_working_3-way'!U342/(3*'OddsRatio_working_3-way'!X342^(1/3))*SIN(('OddsRatio_working_3-way'!Y342)/3)</f>
        <v>-2.4750721910655294E-2</v>
      </c>
      <c r="AJ342" s="11">
        <f>'OddsRatio_working_3-way'!U342/(3*'OddsRatio_working_3-way'!X342^(1/3))*SIN(('OddsRatio_working_3-way'!Y342+2*PI())/3)</f>
        <v>-0.45548666195148779</v>
      </c>
      <c r="AK342" s="11">
        <f>'OddsRatio_working_3-way'!U342/(3*'OddsRatio_working_3-way'!X342^(1/3))*SIN(('OddsRatio_working_3-way'!Y342+4*PI())/3)</f>
        <v>0.48023738386214287</v>
      </c>
      <c r="AL342" s="11">
        <f>'OddsRatio_working_3-way'!Z342+'OddsRatio_working_3-way'!AF342</f>
        <v>1.0804810594754106</v>
      </c>
      <c r="AM342" s="11">
        <f>'OddsRatio_working_3-way'!AA342+'OddsRatio_working_3-way'!AG342</f>
        <v>-0.58311003761096858</v>
      </c>
      <c r="AN342" s="11">
        <f>'OddsRatio_working_3-way'!AB342+'OddsRatio_working_3-way'!AH342</f>
        <v>-0.49737102186444293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1.0804810594754106</v>
      </c>
      <c r="AS342" s="11">
        <f>IF(('OddsRatio_working_3-way'!X342=0),IF(Q342&gt;0,-Q342^(1/3),(-Q342)^(1/3)),'OddsRatio_working_3-way'!AM342-'OddsRatio_working_3-way'!R342/3)</f>
        <v>-0.58311003761096858</v>
      </c>
      <c r="AT342" s="11">
        <f>IF(('OddsRatio_working_3-way'!X342=0),IF(Q342&gt;0,-Q342^(1/3),(-Q342)^(1/3)),'OddsRatio_working_3-way'!AN342-'OddsRatio_working_3-way'!R342/3)</f>
        <v>-0.49737102186444293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2.92</v>
      </c>
      <c r="B343" s="4">
        <f>IF('True_Odds_Calculator_3-way'!B344="","",'True_Odds_Calculator_3-way'!B344)</f>
        <v>2.79</v>
      </c>
      <c r="C343" s="4">
        <f>IF('True_Odds_Calculator_3-way'!C344="","",'True_Odds_Calculator_3-way'!C344)</f>
        <v>2.84</v>
      </c>
      <c r="D343" s="9">
        <f t="shared" si="78"/>
        <v>0.32500986596700737</v>
      </c>
      <c r="E343" s="9">
        <f t="shared" si="79"/>
        <v>0.34057497931147929</v>
      </c>
      <c r="F343" s="9">
        <f t="shared" si="80"/>
        <v>0.33441515472151323</v>
      </c>
      <c r="G343" s="9">
        <f t="shared" si="81"/>
        <v>1.0816821219550439</v>
      </c>
      <c r="H343" s="9">
        <f t="shared" si="82"/>
        <v>3.0768296741536845</v>
      </c>
      <c r="I343" s="9">
        <f t="shared" si="83"/>
        <v>2.9362109982995288</v>
      </c>
      <c r="J343" s="9">
        <f t="shared" si="84"/>
        <v>2.9902951043972803</v>
      </c>
      <c r="K343" s="11">
        <f t="shared" si="85"/>
        <v>0.34246575342465752</v>
      </c>
      <c r="L343" s="11">
        <f t="shared" si="86"/>
        <v>0.35842293906810035</v>
      </c>
      <c r="M343" s="11">
        <f t="shared" si="87"/>
        <v>0.35211267605633806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-0.27331702692217519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0.23987643640603382</v>
      </c>
      <c r="Q343" s="11">
        <f>2*'OddsRatio_working_3-way'!K343*'OddsRatio_working_3-way'!L343*'OddsRatio_working_3-way'!M343</f>
        <v>8.6441959065237398E-2</v>
      </c>
      <c r="R343" s="11">
        <f t="shared" si="88"/>
        <v>0</v>
      </c>
      <c r="S343" s="11">
        <f t="shared" si="89"/>
        <v>-0.87764907699781425</v>
      </c>
      <c r="T343" s="11">
        <f t="shared" si="90"/>
        <v>-0.31626993765686995</v>
      </c>
      <c r="U343" s="11">
        <f>'OddsRatio_working_3-way'!S343-'OddsRatio_working_3-way'!R343^2/3</f>
        <v>-0.87764907699781425</v>
      </c>
      <c r="V343" s="11">
        <f>'OddsRatio_working_3-way'!S343*'OddsRatio_working_3-way'!R343/3-2*'OddsRatio_working_3-way'!R343^3/27-'OddsRatio_working_3-way'!T343</f>
        <v>0.31626993765686995</v>
      </c>
      <c r="W343" s="11">
        <f>'OddsRatio_working_3-way'!V343^2+4*'OddsRatio_working_3-way'!U343^3/27</f>
        <v>-1.2516557792842387E-4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0.15823387678007578</v>
      </c>
      <c r="Y343" s="11">
        <f>IF('OddsRatio_working_3-way'!W343&gt;=0,IF('OddsRatio_working_3-way'!V343+SQRT('OddsRatio_working_3-way'!W343)&gt;0,0,PI()),ACOS('OddsRatio_working_3-way'!V343/(2*'OddsRatio_working_3-way'!X343)))</f>
        <v>3.5359286440332705E-2</v>
      </c>
      <c r="Z343" s="11">
        <f>'OddsRatio_working_3-way'!X343^(1/3)*COS('OddsRatio_working_3-way'!Y343/3)</f>
        <v>0.54084106097752194</v>
      </c>
      <c r="AA343" s="11">
        <f>'OddsRatio_working_3-way'!X343^(1/3)*COS(('OddsRatio_working_3-way'!Y343+2*PI())/3)</f>
        <v>-0.27594133839928142</v>
      </c>
      <c r="AB343" s="11">
        <f>'OddsRatio_working_3-way'!X343^(1/3)*COS(('OddsRatio_working_3-way'!Y343+4*PI())/3)</f>
        <v>-0.26489972257824063</v>
      </c>
      <c r="AC343" s="11">
        <f>'OddsRatio_working_3-way'!X343^(1/3)*SIN('OddsRatio_working_3-way'!Y343/3)</f>
        <v>6.3748798665665832E-3</v>
      </c>
      <c r="AD343" s="11">
        <f>'OddsRatio_working_3-way'!X343^(1/3)*SIN(('OddsRatio_working_3-way'!Y343+2*PI())/3)</f>
        <v>0.46519465828297946</v>
      </c>
      <c r="AE343" s="11">
        <f>'OddsRatio_working_3-way'!X343^(1/3)*SIN(('OddsRatio_working_3-way'!Y343+4*PI())/3)</f>
        <v>-0.47156953814954577</v>
      </c>
      <c r="AF343" s="11">
        <f>-'OddsRatio_working_3-way'!U343/(3*'OddsRatio_working_3-way'!X343^(1/3))*COS(('OddsRatio_working_3-way'!Y343)/3)</f>
        <v>0.54084106097752194</v>
      </c>
      <c r="AG343" s="11">
        <f>-'OddsRatio_working_3-way'!U343/(3*'OddsRatio_working_3-way'!X343^(1/3))*COS(('OddsRatio_working_3-way'!Y343+2*PI())/3)</f>
        <v>-0.27594133839928142</v>
      </c>
      <c r="AH343" s="11">
        <f>-'OddsRatio_working_3-way'!U343/(3*'OddsRatio_working_3-way'!X343^(1/3))*COS(('OddsRatio_working_3-way'!Y343+4*PI())/3)</f>
        <v>-0.26489972257824063</v>
      </c>
      <c r="AI343" s="11">
        <f>'OddsRatio_working_3-way'!U343/(3*'OddsRatio_working_3-way'!X343^(1/3))*SIN(('OddsRatio_working_3-way'!Y343)/3)</f>
        <v>-6.3748798665665832E-3</v>
      </c>
      <c r="AJ343" s="11">
        <f>'OddsRatio_working_3-way'!U343/(3*'OddsRatio_working_3-way'!X343^(1/3))*SIN(('OddsRatio_working_3-way'!Y343+2*PI())/3)</f>
        <v>-0.46519465828297946</v>
      </c>
      <c r="AK343" s="11">
        <f>'OddsRatio_working_3-way'!U343/(3*'OddsRatio_working_3-way'!X343^(1/3))*SIN(('OddsRatio_working_3-way'!Y343+4*PI())/3)</f>
        <v>0.47156953814954577</v>
      </c>
      <c r="AL343" s="11">
        <f>'OddsRatio_working_3-way'!Z343+'OddsRatio_working_3-way'!AF343</f>
        <v>1.0816821219550439</v>
      </c>
      <c r="AM343" s="11">
        <f>'OddsRatio_working_3-way'!AA343+'OddsRatio_working_3-way'!AG343</f>
        <v>-0.55188267679856284</v>
      </c>
      <c r="AN343" s="11">
        <f>'OddsRatio_working_3-way'!AB343+'OddsRatio_working_3-way'!AH343</f>
        <v>-0.52979944515648125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1.0816821219550439</v>
      </c>
      <c r="AS343" s="11">
        <f>IF(('OddsRatio_working_3-way'!X343=0),IF(Q343&gt;0,-Q343^(1/3),(-Q343)^(1/3)),'OddsRatio_working_3-way'!AM343-'OddsRatio_working_3-way'!R343/3)</f>
        <v>-0.55188267679856284</v>
      </c>
      <c r="AT343" s="11">
        <f>IF(('OddsRatio_working_3-way'!X343=0),IF(Q343&gt;0,-Q343^(1/3),(-Q343)^(1/3)),'OddsRatio_working_3-way'!AN343-'OddsRatio_working_3-way'!R343/3)</f>
        <v>-0.52979944515648125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3.2</v>
      </c>
      <c r="B344" s="4">
        <f>IF('True_Odds_Calculator_3-way'!B345="","",'True_Odds_Calculator_3-way'!B345)</f>
        <v>3.02</v>
      </c>
      <c r="C344" s="4">
        <f>IF('True_Odds_Calculator_3-way'!C345="","",'True_Odds_Calculator_3-way'!C345)</f>
        <v>2.4500000000000002</v>
      </c>
      <c r="D344" s="9">
        <f t="shared" si="78"/>
        <v>0.29613689918134378</v>
      </c>
      <c r="E344" s="9">
        <f t="shared" si="79"/>
        <v>0.31423321254747927</v>
      </c>
      <c r="F344" s="9">
        <f t="shared" si="80"/>
        <v>0.38962988827117689</v>
      </c>
      <c r="G344" s="9">
        <f t="shared" si="81"/>
        <v>1.0803711863798187</v>
      </c>
      <c r="H344" s="9">
        <f t="shared" si="82"/>
        <v>3.3768166100356014</v>
      </c>
      <c r="I344" s="9">
        <f t="shared" si="83"/>
        <v>3.1823497964872329</v>
      </c>
      <c r="J344" s="9">
        <f t="shared" si="84"/>
        <v>2.5665382202507372</v>
      </c>
      <c r="K344" s="11">
        <f t="shared" si="85"/>
        <v>0.3125</v>
      </c>
      <c r="L344" s="11">
        <f t="shared" si="86"/>
        <v>0.33112582781456956</v>
      </c>
      <c r="M344" s="11">
        <f t="shared" si="87"/>
        <v>0.4081632653061224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-0.27215671036626565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0.23947492904446546</v>
      </c>
      <c r="Q344" s="11">
        <f>2*'OddsRatio_working_3-way'!K344*'OddsRatio_working_3-way'!L344*'OddsRatio_working_3-way'!M344</f>
        <v>8.4470874442492225E-2</v>
      </c>
      <c r="R344" s="11">
        <f t="shared" si="88"/>
        <v>0</v>
      </c>
      <c r="S344" s="11">
        <f t="shared" si="89"/>
        <v>-0.87991557776467322</v>
      </c>
      <c r="T344" s="11">
        <f t="shared" si="90"/>
        <v>-0.3103758651727242</v>
      </c>
      <c r="U344" s="11">
        <f>'OddsRatio_working_3-way'!S344-'OddsRatio_working_3-way'!R344^2/3</f>
        <v>-0.87991557776467322</v>
      </c>
      <c r="V344" s="11">
        <f>'OddsRatio_working_3-way'!S344*'OddsRatio_working_3-way'!R344/3-2*'OddsRatio_working_3-way'!R344^3/27-'OddsRatio_working_3-way'!T344</f>
        <v>0.3103758651727242</v>
      </c>
      <c r="W344" s="11">
        <f>'OddsRatio_working_3-way'!V344^2+4*'OddsRatio_working_3-way'!U344^3/27</f>
        <v>-4.596583663152215E-3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0.15884722325623862</v>
      </c>
      <c r="Y344" s="11">
        <f>IF('OddsRatio_working_3-way'!W344&gt;=0,IF('OddsRatio_working_3-way'!V344+SQRT('OddsRatio_working_3-way'!W344)&gt;0,0,PI()),ACOS('OddsRatio_working_3-way'!V344/(2*'OddsRatio_working_3-way'!X344)))</f>
        <v>0.21506062427066186</v>
      </c>
      <c r="Z344" s="11">
        <f>'OddsRatio_working_3-way'!X344^(1/3)*COS('OddsRatio_working_3-way'!Y344/3)</f>
        <v>0.54018559318990944</v>
      </c>
      <c r="AA344" s="11">
        <f>'OddsRatio_working_3-way'!X344^(1/3)*COS(('OddsRatio_working_3-way'!Y344+2*PI())/3)</f>
        <v>-0.3036865180874842</v>
      </c>
      <c r="AB344" s="11">
        <f>'OddsRatio_working_3-way'!X344^(1/3)*COS(('OddsRatio_working_3-way'!Y344+4*PI())/3)</f>
        <v>-0.23649907510242549</v>
      </c>
      <c r="AC344" s="11">
        <f>'OddsRatio_working_3-way'!X344^(1/3)*SIN('OddsRatio_working_3-way'!Y344/3)</f>
        <v>3.8790688293586478E-2</v>
      </c>
      <c r="AD344" s="11">
        <f>'OddsRatio_working_3-way'!X344^(1/3)*SIN(('OddsRatio_working_3-way'!Y344+2*PI())/3)</f>
        <v>0.44841910231403453</v>
      </c>
      <c r="AE344" s="11">
        <f>'OddsRatio_working_3-way'!X344^(1/3)*SIN(('OddsRatio_working_3-way'!Y344+4*PI())/3)</f>
        <v>-0.48720979060762087</v>
      </c>
      <c r="AF344" s="11">
        <f>-'OddsRatio_working_3-way'!U344/(3*'OddsRatio_working_3-way'!X344^(1/3))*COS(('OddsRatio_working_3-way'!Y344)/3)</f>
        <v>0.54018559318990933</v>
      </c>
      <c r="AG344" s="11">
        <f>-'OddsRatio_working_3-way'!U344/(3*'OddsRatio_working_3-way'!X344^(1/3))*COS(('OddsRatio_working_3-way'!Y344+2*PI())/3)</f>
        <v>-0.30368651808748415</v>
      </c>
      <c r="AH344" s="11">
        <f>-'OddsRatio_working_3-way'!U344/(3*'OddsRatio_working_3-way'!X344^(1/3))*COS(('OddsRatio_working_3-way'!Y344+4*PI())/3)</f>
        <v>-0.23649907510242546</v>
      </c>
      <c r="AI344" s="11">
        <f>'OddsRatio_working_3-way'!U344/(3*'OddsRatio_working_3-way'!X344^(1/3))*SIN(('OddsRatio_working_3-way'!Y344)/3)</f>
        <v>-3.8790688293586471E-2</v>
      </c>
      <c r="AJ344" s="11">
        <f>'OddsRatio_working_3-way'!U344/(3*'OddsRatio_working_3-way'!X344^(1/3))*SIN(('OddsRatio_working_3-way'!Y344+2*PI())/3)</f>
        <v>-0.44841910231403448</v>
      </c>
      <c r="AK344" s="11">
        <f>'OddsRatio_working_3-way'!U344/(3*'OddsRatio_working_3-way'!X344^(1/3))*SIN(('OddsRatio_working_3-way'!Y344+4*PI())/3)</f>
        <v>0.48720979060762076</v>
      </c>
      <c r="AL344" s="11">
        <f>'OddsRatio_working_3-way'!Z344+'OddsRatio_working_3-way'!AF344</f>
        <v>1.0803711863798187</v>
      </c>
      <c r="AM344" s="11">
        <f>'OddsRatio_working_3-way'!AA344+'OddsRatio_working_3-way'!AG344</f>
        <v>-0.60737303617496829</v>
      </c>
      <c r="AN344" s="11">
        <f>'OddsRatio_working_3-way'!AB344+'OddsRatio_working_3-way'!AH344</f>
        <v>-0.47299815020485092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1.0803711863798187</v>
      </c>
      <c r="AS344" s="11">
        <f>IF(('OddsRatio_working_3-way'!X344=0),IF(Q344&gt;0,-Q344^(1/3),(-Q344)^(1/3)),'OddsRatio_working_3-way'!AM344-'OddsRatio_working_3-way'!R344/3)</f>
        <v>-0.60737303617496829</v>
      </c>
      <c r="AT344" s="11">
        <f>IF(('OddsRatio_working_3-way'!X344=0),IF(Q344&gt;0,-Q344^(1/3),(-Q344)^(1/3)),'OddsRatio_working_3-way'!AN344-'OddsRatio_working_3-way'!R344/3)</f>
        <v>-0.47299815020485092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3.03</v>
      </c>
      <c r="B345" s="4">
        <f>IF('True_Odds_Calculator_3-way'!B346="","",'True_Odds_Calculator_3-way'!B346)</f>
        <v>2.77</v>
      </c>
      <c r="C345" s="4">
        <f>IF('True_Odds_Calculator_3-way'!C346="","",'True_Odds_Calculator_3-way'!C346)</f>
        <v>2.76</v>
      </c>
      <c r="D345" s="9">
        <f t="shared" si="78"/>
        <v>0.31278235900611495</v>
      </c>
      <c r="E345" s="9">
        <f t="shared" si="79"/>
        <v>0.34296989073148959</v>
      </c>
      <c r="F345" s="9">
        <f t="shared" si="80"/>
        <v>0.34424775026239546</v>
      </c>
      <c r="G345" s="9">
        <f t="shared" si="81"/>
        <v>1.0823208147293157</v>
      </c>
      <c r="H345" s="9">
        <f t="shared" si="82"/>
        <v>3.1971112539005113</v>
      </c>
      <c r="I345" s="9">
        <f t="shared" si="83"/>
        <v>2.9157078420708888</v>
      </c>
      <c r="J345" s="9">
        <f t="shared" si="84"/>
        <v>2.9048846339235954</v>
      </c>
      <c r="K345" s="11">
        <f t="shared" si="85"/>
        <v>0.33003300330033003</v>
      </c>
      <c r="L345" s="11">
        <f t="shared" si="86"/>
        <v>0.36101083032490977</v>
      </c>
      <c r="M345" s="11">
        <f t="shared" si="87"/>
        <v>0.3623188405797102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-0.27299235966604041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0.24001772332310931</v>
      </c>
      <c r="Q345" s="11">
        <f>2*'OddsRatio_working_3-way'!K345*'OddsRatio_working_3-way'!L345*'OddsRatio_working_3-way'!M345</f>
        <v>8.6337310547881047E-2</v>
      </c>
      <c r="R345" s="11">
        <f t="shared" si="88"/>
        <v>0</v>
      </c>
      <c r="S345" s="11">
        <f t="shared" si="89"/>
        <v>-0.87921040580304177</v>
      </c>
      <c r="T345" s="11">
        <f t="shared" si="90"/>
        <v>-0.31626273590037474</v>
      </c>
      <c r="U345" s="11">
        <f>'OddsRatio_working_3-way'!S345-'OddsRatio_working_3-way'!R345^2/3</f>
        <v>-0.87921040580304177</v>
      </c>
      <c r="V345" s="11">
        <f>'OddsRatio_working_3-way'!S345*'OddsRatio_working_3-way'!R345/3-2*'OddsRatio_working_3-way'!R345^3/27-'OddsRatio_working_3-way'!T345</f>
        <v>0.31626273590037474</v>
      </c>
      <c r="W345" s="11">
        <f>'OddsRatio_working_3-way'!V345^2+4*'OddsRatio_working_3-way'!U345^3/27</f>
        <v>-6.6517968837961905E-4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0.15865630920922258</v>
      </c>
      <c r="Y345" s="11">
        <f>IF('OddsRatio_working_3-way'!W345&gt;=0,IF('OddsRatio_working_3-way'!V345+SQRT('OddsRatio_working_3-way'!W345)&gt;0,0,PI()),ACOS('OddsRatio_working_3-way'!V345/(2*'OddsRatio_working_3-way'!X345)))</f>
        <v>8.1369471635956092E-2</v>
      </c>
      <c r="Z345" s="11">
        <f>'OddsRatio_working_3-way'!X345^(1/3)*COS('OddsRatio_working_3-way'!Y345/3)</f>
        <v>0.54116040736465787</v>
      </c>
      <c r="AA345" s="11">
        <f>'OddsRatio_working_3-way'!X345^(1/3)*COS(('OddsRatio_working_3-way'!Y345+2*PI())/3)</f>
        <v>-0.28329482426056829</v>
      </c>
      <c r="AB345" s="11">
        <f>'OddsRatio_working_3-way'!X345^(1/3)*COS(('OddsRatio_working_3-way'!Y345+4*PI())/3)</f>
        <v>-0.25786558310408969</v>
      </c>
      <c r="AC345" s="11">
        <f>'OddsRatio_working_3-way'!X345^(1/3)*SIN('OddsRatio_working_3-way'!Y345/3)</f>
        <v>1.4681579226981102E-2</v>
      </c>
      <c r="AD345" s="11">
        <f>'OddsRatio_working_3-way'!X345^(1/3)*SIN(('OddsRatio_working_3-way'!Y345+2*PI())/3)</f>
        <v>0.46131787068663871</v>
      </c>
      <c r="AE345" s="11">
        <f>'OddsRatio_working_3-way'!X345^(1/3)*SIN(('OddsRatio_working_3-way'!Y345+4*PI())/3)</f>
        <v>-0.47599944991361953</v>
      </c>
      <c r="AF345" s="11">
        <f>-'OddsRatio_working_3-way'!U345/(3*'OddsRatio_working_3-way'!X345^(1/3))*COS(('OddsRatio_working_3-way'!Y345)/3)</f>
        <v>0.54116040736465787</v>
      </c>
      <c r="AG345" s="11">
        <f>-'OddsRatio_working_3-way'!U345/(3*'OddsRatio_working_3-way'!X345^(1/3))*COS(('OddsRatio_working_3-way'!Y345+2*PI())/3)</f>
        <v>-0.28329482426056829</v>
      </c>
      <c r="AH345" s="11">
        <f>-'OddsRatio_working_3-way'!U345/(3*'OddsRatio_working_3-way'!X345^(1/3))*COS(('OddsRatio_working_3-way'!Y345+4*PI())/3)</f>
        <v>-0.25786558310408969</v>
      </c>
      <c r="AI345" s="11">
        <f>'OddsRatio_working_3-way'!U345/(3*'OddsRatio_working_3-way'!X345^(1/3))*SIN(('OddsRatio_working_3-way'!Y345)/3)</f>
        <v>-1.4681579226981102E-2</v>
      </c>
      <c r="AJ345" s="11">
        <f>'OddsRatio_working_3-way'!U345/(3*'OddsRatio_working_3-way'!X345^(1/3))*SIN(('OddsRatio_working_3-way'!Y345+2*PI())/3)</f>
        <v>-0.46131787068663871</v>
      </c>
      <c r="AK345" s="11">
        <f>'OddsRatio_working_3-way'!U345/(3*'OddsRatio_working_3-way'!X345^(1/3))*SIN(('OddsRatio_working_3-way'!Y345+4*PI())/3)</f>
        <v>0.47599944991361953</v>
      </c>
      <c r="AL345" s="11">
        <f>'OddsRatio_working_3-way'!Z345+'OddsRatio_working_3-way'!AF345</f>
        <v>1.0823208147293157</v>
      </c>
      <c r="AM345" s="11">
        <f>'OddsRatio_working_3-way'!AA345+'OddsRatio_working_3-way'!AG345</f>
        <v>-0.56658964852113658</v>
      </c>
      <c r="AN345" s="11">
        <f>'OddsRatio_working_3-way'!AB345+'OddsRatio_working_3-way'!AH345</f>
        <v>-0.51573116620817938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1.0823208147293157</v>
      </c>
      <c r="AS345" s="11">
        <f>IF(('OddsRatio_working_3-way'!X345=0),IF(Q345&gt;0,-Q345^(1/3),(-Q345)^(1/3)),'OddsRatio_working_3-way'!AM345-'OddsRatio_working_3-way'!R345/3)</f>
        <v>-0.56658964852113658</v>
      </c>
      <c r="AT345" s="11">
        <f>IF(('OddsRatio_working_3-way'!X345=0),IF(Q345&gt;0,-Q345^(1/3),(-Q345)^(1/3)),'OddsRatio_working_3-way'!AN345-'OddsRatio_working_3-way'!R345/3)</f>
        <v>-0.51573116620817938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2.2999999999999998</v>
      </c>
      <c r="B346" s="4">
        <f>IF('True_Odds_Calculator_3-way'!B347="","",'True_Odds_Calculator_3-way'!B347)</f>
        <v>2.97</v>
      </c>
      <c r="C346" s="4">
        <f>IF('True_Odds_Calculator_3-way'!C347="","",'True_Odds_Calculator_3-way'!C347)</f>
        <v>3.56</v>
      </c>
      <c r="D346" s="9">
        <f t="shared" si="78"/>
        <v>0.41548197419879429</v>
      </c>
      <c r="E346" s="9">
        <f t="shared" si="79"/>
        <v>0.3192941125799067</v>
      </c>
      <c r="F346" s="9">
        <f t="shared" si="80"/>
        <v>0.26522391322129907</v>
      </c>
      <c r="G346" s="9">
        <f t="shared" si="81"/>
        <v>1.0821871429762182</v>
      </c>
      <c r="H346" s="9">
        <f t="shared" si="82"/>
        <v>2.4068432858690838</v>
      </c>
      <c r="I346" s="9">
        <f t="shared" si="83"/>
        <v>3.1319086716631506</v>
      </c>
      <c r="J346" s="9">
        <f t="shared" si="84"/>
        <v>3.7703990860191183</v>
      </c>
      <c r="K346" s="11">
        <f t="shared" si="85"/>
        <v>0.43478260869565222</v>
      </c>
      <c r="L346" s="11">
        <f t="shared" si="86"/>
        <v>0.33670033670033667</v>
      </c>
      <c r="M346" s="11">
        <f t="shared" si="87"/>
        <v>0.2808988764044944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-0.26959712743787012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0.23973656118257974</v>
      </c>
      <c r="Q346" s="11">
        <f>2*'OddsRatio_working_3-way'!K346*'OddsRatio_working_3-way'!L346*'OddsRatio_working_3-way'!M346</f>
        <v>8.2242388055773497E-2</v>
      </c>
      <c r="R346" s="11">
        <f t="shared" si="88"/>
        <v>0</v>
      </c>
      <c r="S346" s="11">
        <f t="shared" si="89"/>
        <v>-0.88924004295197145</v>
      </c>
      <c r="T346" s="11">
        <f t="shared" si="90"/>
        <v>-0.30505661850839499</v>
      </c>
      <c r="U346" s="11">
        <f>'OddsRatio_working_3-way'!S346-'OddsRatio_working_3-way'!R346^2/3</f>
        <v>-0.88924004295197145</v>
      </c>
      <c r="V346" s="11">
        <f>'OddsRatio_working_3-way'!S346*'OddsRatio_working_3-way'!R346/3-2*'OddsRatio_working_3-way'!R346^3/27-'OddsRatio_working_3-way'!T346</f>
        <v>0.30505661850839499</v>
      </c>
      <c r="W346" s="11">
        <f>'OddsRatio_working_3-way'!V346^2+4*'OddsRatio_working_3-way'!U346^3/27</f>
        <v>-1.1113001081343096E-2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0.16137885671388272</v>
      </c>
      <c r="Y346" s="11">
        <f>IF('OddsRatio_working_3-way'!W346&gt;=0,IF('OddsRatio_working_3-way'!V346+SQRT('OddsRatio_working_3-way'!W346)&gt;0,0,PI()),ACOS('OddsRatio_working_3-way'!V346/(2*'OddsRatio_working_3-way'!X346)))</f>
        <v>0.33272225987240311</v>
      </c>
      <c r="Z346" s="11">
        <f>'OddsRatio_working_3-way'!X346^(1/3)*COS('OddsRatio_working_3-way'!Y346/3)</f>
        <v>0.5410935714881091</v>
      </c>
      <c r="AA346" s="11">
        <f>'OddsRatio_working_3-way'!X346^(1/3)*COS(('OddsRatio_working_3-way'!Y346+2*PI())/3)</f>
        <v>-0.32273223303230525</v>
      </c>
      <c r="AB346" s="11">
        <f>'OddsRatio_working_3-way'!X346^(1/3)*COS(('OddsRatio_working_3-way'!Y346+4*PI())/3)</f>
        <v>-0.21836133845580405</v>
      </c>
      <c r="AC346" s="11">
        <f>'OddsRatio_working_3-way'!X346^(1/3)*SIN('OddsRatio_working_3-way'!Y346/3)</f>
        <v>6.0258564079305042E-2</v>
      </c>
      <c r="AD346" s="11">
        <f>'OddsRatio_working_3-way'!X346^(1/3)*SIN(('OddsRatio_working_3-way'!Y346+2*PI())/3)</f>
        <v>0.43847149669350116</v>
      </c>
      <c r="AE346" s="11">
        <f>'OddsRatio_working_3-way'!X346^(1/3)*SIN(('OddsRatio_working_3-way'!Y346+4*PI())/3)</f>
        <v>-0.49873006077280618</v>
      </c>
      <c r="AF346" s="11">
        <f>-'OddsRatio_working_3-way'!U346/(3*'OddsRatio_working_3-way'!X346^(1/3))*COS(('OddsRatio_working_3-way'!Y346)/3)</f>
        <v>0.5410935714881091</v>
      </c>
      <c r="AG346" s="11">
        <f>-'OddsRatio_working_3-way'!U346/(3*'OddsRatio_working_3-way'!X346^(1/3))*COS(('OddsRatio_working_3-way'!Y346+2*PI())/3)</f>
        <v>-0.32273223303230525</v>
      </c>
      <c r="AH346" s="11">
        <f>-'OddsRatio_working_3-way'!U346/(3*'OddsRatio_working_3-way'!X346^(1/3))*COS(('OddsRatio_working_3-way'!Y346+4*PI())/3)</f>
        <v>-0.21836133845580405</v>
      </c>
      <c r="AI346" s="11">
        <f>'OddsRatio_working_3-way'!U346/(3*'OddsRatio_working_3-way'!X346^(1/3))*SIN(('OddsRatio_working_3-way'!Y346)/3)</f>
        <v>-6.0258564079305042E-2</v>
      </c>
      <c r="AJ346" s="11">
        <f>'OddsRatio_working_3-way'!U346/(3*'OddsRatio_working_3-way'!X346^(1/3))*SIN(('OddsRatio_working_3-way'!Y346+2*PI())/3)</f>
        <v>-0.43847149669350116</v>
      </c>
      <c r="AK346" s="11">
        <f>'OddsRatio_working_3-way'!U346/(3*'OddsRatio_working_3-way'!X346^(1/3))*SIN(('OddsRatio_working_3-way'!Y346+4*PI())/3)</f>
        <v>0.49873006077280618</v>
      </c>
      <c r="AL346" s="11">
        <f>'OddsRatio_working_3-way'!Z346+'OddsRatio_working_3-way'!AF346</f>
        <v>1.0821871429762182</v>
      </c>
      <c r="AM346" s="11">
        <f>'OddsRatio_working_3-way'!AA346+'OddsRatio_working_3-way'!AG346</f>
        <v>-0.6454644660646105</v>
      </c>
      <c r="AN346" s="11">
        <f>'OddsRatio_working_3-way'!AB346+'OddsRatio_working_3-way'!AH346</f>
        <v>-0.4367226769116081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1.0821871429762182</v>
      </c>
      <c r="AS346" s="11">
        <f>IF(('OddsRatio_working_3-way'!X346=0),IF(Q346&gt;0,-Q346^(1/3),(-Q346)^(1/3)),'OddsRatio_working_3-way'!AM346-'OddsRatio_working_3-way'!R346/3)</f>
        <v>-0.6454644660646105</v>
      </c>
      <c r="AT346" s="11">
        <f>IF(('OddsRatio_working_3-way'!X346=0),IF(Q346&gt;0,-Q346^(1/3),(-Q346)^(1/3)),'OddsRatio_working_3-way'!AN346-'OddsRatio_working_3-way'!R346/3)</f>
        <v>-0.4367226769116081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IF('True_Odds_Calculator_3-way'!A348="","",'True_Odds_Calculator_3-way'!A348)</f>
        <v>2.38</v>
      </c>
      <c r="B347" s="4">
        <f>IF('True_Odds_Calculator_3-way'!B348="","",'True_Odds_Calculator_3-way'!B348)</f>
        <v>2.9</v>
      </c>
      <c r="C347" s="4">
        <f>IF('True_Odds_Calculator_3-way'!C348="","",'True_Odds_Calculator_3-way'!C348)</f>
        <v>3.48</v>
      </c>
      <c r="D347" s="9">
        <f t="shared" si="78"/>
        <v>0.40115755219259275</v>
      </c>
      <c r="E347" s="9">
        <f t="shared" si="79"/>
        <v>0.32730167481493211</v>
      </c>
      <c r="F347" s="9">
        <f t="shared" si="80"/>
        <v>0.27154077299247514</v>
      </c>
      <c r="G347" s="9">
        <f t="shared" si="81"/>
        <v>1.0817291121336226</v>
      </c>
      <c r="H347" s="9">
        <f t="shared" si="82"/>
        <v>2.4927861747443991</v>
      </c>
      <c r="I347" s="9">
        <f t="shared" si="83"/>
        <v>3.0552853130538828</v>
      </c>
      <c r="J347" s="9">
        <f t="shared" si="84"/>
        <v>3.6826881980913848</v>
      </c>
      <c r="K347" s="11">
        <f t="shared" si="85"/>
        <v>0.42016806722689076</v>
      </c>
      <c r="L347" s="11">
        <f t="shared" si="86"/>
        <v>0.34482758620689657</v>
      </c>
      <c r="M347" s="11">
        <f t="shared" si="87"/>
        <v>0.28735632183908044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-0.27072612636017546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0.23981054966576407</v>
      </c>
      <c r="Q347" s="11">
        <f>2*'OddsRatio_working_3-way'!K347*'OddsRatio_working_3-way'!L347*'OddsRatio_working_3-way'!M347</f>
        <v>8.3267551967279183E-2</v>
      </c>
      <c r="R347" s="11">
        <f t="shared" si="88"/>
        <v>0</v>
      </c>
      <c r="S347" s="11">
        <f t="shared" si="89"/>
        <v>-0.88580497527127788</v>
      </c>
      <c r="T347" s="11">
        <f t="shared" si="90"/>
        <v>-0.3075711719691937</v>
      </c>
      <c r="U347" s="11">
        <f>'OddsRatio_working_3-way'!S347-'OddsRatio_working_3-way'!R347^2/3</f>
        <v>-0.88580497527127788</v>
      </c>
      <c r="V347" s="11">
        <f>'OddsRatio_working_3-way'!S347*'OddsRatio_working_3-way'!R347/3-2*'OddsRatio_working_3-way'!R347^3/27-'OddsRatio_working_3-way'!T347</f>
        <v>0.3075711719691937</v>
      </c>
      <c r="W347" s="11">
        <f>'OddsRatio_working_3-way'!V347^2+4*'OddsRatio_working_3-way'!U347^3/27</f>
        <v>-8.3699410168780602E-3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0.16044466868938134</v>
      </c>
      <c r="Y347" s="11">
        <f>IF('OddsRatio_working_3-way'!W347&gt;=0,IF('OddsRatio_working_3-way'!V347+SQRT('OddsRatio_working_3-way'!W347)&gt;0,0,PI()),ACOS('OddsRatio_working_3-way'!V347/(2*'OddsRatio_working_3-way'!X347)))</f>
        <v>0.28911671167758235</v>
      </c>
      <c r="Z347" s="11">
        <f>'OddsRatio_working_3-way'!X347^(1/3)*COS('OddsRatio_working_3-way'!Y347/3)</f>
        <v>0.54086455606681128</v>
      </c>
      <c r="AA347" s="11">
        <f>'OddsRatio_working_3-way'!X347^(1/3)*COS(('OddsRatio_working_3-way'!Y347+2*PI())/3)</f>
        <v>-0.31571354138600827</v>
      </c>
      <c r="AB347" s="11">
        <f>'OddsRatio_working_3-way'!X347^(1/3)*COS(('OddsRatio_working_3-way'!Y347+4*PI())/3)</f>
        <v>-0.22515101468080315</v>
      </c>
      <c r="AC347" s="11">
        <f>'OddsRatio_working_3-way'!X347^(1/3)*SIN('OddsRatio_working_3-way'!Y347/3)</f>
        <v>5.2286299171743031E-2</v>
      </c>
      <c r="AD347" s="11">
        <f>'OddsRatio_working_3-way'!X347^(1/3)*SIN(('OddsRatio_working_3-way'!Y347+2*PI())/3)</f>
        <v>0.44225929597457997</v>
      </c>
      <c r="AE347" s="11">
        <f>'OddsRatio_working_3-way'!X347^(1/3)*SIN(('OddsRatio_working_3-way'!Y347+4*PI())/3)</f>
        <v>-0.4945455951463229</v>
      </c>
      <c r="AF347" s="11">
        <f>-'OddsRatio_working_3-way'!U347/(3*'OddsRatio_working_3-way'!X347^(1/3))*COS(('OddsRatio_working_3-way'!Y347)/3)</f>
        <v>0.54086455606681128</v>
      </c>
      <c r="AG347" s="11">
        <f>-'OddsRatio_working_3-way'!U347/(3*'OddsRatio_working_3-way'!X347^(1/3))*COS(('OddsRatio_working_3-way'!Y347+2*PI())/3)</f>
        <v>-0.31571354138600827</v>
      </c>
      <c r="AH347" s="11">
        <f>-'OddsRatio_working_3-way'!U347/(3*'OddsRatio_working_3-way'!X347^(1/3))*COS(('OddsRatio_working_3-way'!Y347+4*PI())/3)</f>
        <v>-0.22515101468080315</v>
      </c>
      <c r="AI347" s="11">
        <f>'OddsRatio_working_3-way'!U347/(3*'OddsRatio_working_3-way'!X347^(1/3))*SIN(('OddsRatio_working_3-way'!Y347)/3)</f>
        <v>-5.2286299171743031E-2</v>
      </c>
      <c r="AJ347" s="11">
        <f>'OddsRatio_working_3-way'!U347/(3*'OddsRatio_working_3-way'!X347^(1/3))*SIN(('OddsRatio_working_3-way'!Y347+2*PI())/3)</f>
        <v>-0.44225929597457997</v>
      </c>
      <c r="AK347" s="11">
        <f>'OddsRatio_working_3-way'!U347/(3*'OddsRatio_working_3-way'!X347^(1/3))*SIN(('OddsRatio_working_3-way'!Y347+4*PI())/3)</f>
        <v>0.4945455951463229</v>
      </c>
      <c r="AL347" s="11">
        <f>'OddsRatio_working_3-way'!Z347+'OddsRatio_working_3-way'!AF347</f>
        <v>1.0817291121336226</v>
      </c>
      <c r="AM347" s="11">
        <f>'OddsRatio_working_3-way'!AA347+'OddsRatio_working_3-way'!AG347</f>
        <v>-0.63142708277201653</v>
      </c>
      <c r="AN347" s="11">
        <f>'OddsRatio_working_3-way'!AB347+'OddsRatio_working_3-way'!AH347</f>
        <v>-0.45030202936160629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1.0817291121336226</v>
      </c>
      <c r="AS347" s="11">
        <f>IF(('OddsRatio_working_3-way'!X347=0),IF(Q347&gt;0,-Q347^(1/3),(-Q347)^(1/3)),'OddsRatio_working_3-way'!AM347-'OddsRatio_working_3-way'!R347/3)</f>
        <v>-0.63142708277201653</v>
      </c>
      <c r="AT347" s="11">
        <f>IF(('OddsRatio_working_3-way'!X347=0),IF(Q347&gt;0,-Q347^(1/3),(-Q347)^(1/3)),'OddsRatio_working_3-way'!AN347-'OddsRatio_working_3-way'!R347/3)</f>
        <v>-0.45030202936160629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2.4300000000000002</v>
      </c>
      <c r="B348" s="4">
        <f>IF('True_Odds_Calculator_3-way'!B349="","",'True_Odds_Calculator_3-way'!B349)</f>
        <v>2.85</v>
      </c>
      <c r="C348" s="4">
        <f>IF('True_Odds_Calculator_3-way'!C349="","",'True_Odds_Calculator_3-way'!C349)</f>
        <v>3.44</v>
      </c>
      <c r="D348" s="9">
        <f t="shared" si="78"/>
        <v>0.39241878449456385</v>
      </c>
      <c r="E348" s="9">
        <f t="shared" si="79"/>
        <v>0.33299558091408676</v>
      </c>
      <c r="F348" s="9">
        <f t="shared" si="80"/>
        <v>0.27458563459134927</v>
      </c>
      <c r="G348" s="9">
        <f t="shared" si="81"/>
        <v>1.082725867550324</v>
      </c>
      <c r="H348" s="9">
        <f t="shared" si="82"/>
        <v>2.5482979905969638</v>
      </c>
      <c r="I348" s="9">
        <f t="shared" si="83"/>
        <v>3.0030428549680996</v>
      </c>
      <c r="J348" s="9">
        <f t="shared" si="84"/>
        <v>3.6418511168227905</v>
      </c>
      <c r="K348" s="11">
        <f t="shared" si="85"/>
        <v>0.41152263374485593</v>
      </c>
      <c r="L348" s="11">
        <f t="shared" si="86"/>
        <v>0.35087719298245612</v>
      </c>
      <c r="M348" s="11">
        <f t="shared" si="87"/>
        <v>0.29069767441860467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-0.27094928919580996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0.24009684465734152</v>
      </c>
      <c r="Q348" s="11">
        <f>2*'OddsRatio_working_3-way'!K348*'OddsRatio_working_3-way'!L348*'OddsRatio_working_3-way'!M348</f>
        <v>8.3949945684385144E-2</v>
      </c>
      <c r="R348" s="11">
        <f t="shared" si="88"/>
        <v>0</v>
      </c>
      <c r="S348" s="11">
        <f t="shared" si="89"/>
        <v>-0.88613203367301707</v>
      </c>
      <c r="T348" s="11">
        <f t="shared" si="90"/>
        <v>-0.3098363754101458</v>
      </c>
      <c r="U348" s="11">
        <f>'OddsRatio_working_3-way'!S348-'OddsRatio_working_3-way'!R348^2/3</f>
        <v>-0.88613203367301707</v>
      </c>
      <c r="V348" s="11">
        <f>'OddsRatio_working_3-way'!S348*'OddsRatio_working_3-way'!R348/3-2*'OddsRatio_working_3-way'!R348^3/27-'OddsRatio_working_3-way'!T348</f>
        <v>0.3098363754101458</v>
      </c>
      <c r="W348" s="11">
        <f>'OddsRatio_working_3-way'!V348^2+4*'OddsRatio_working_3-way'!U348^3/27</f>
        <v>-7.0854856659589849E-3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0.16053353636643636</v>
      </c>
      <c r="Y348" s="11">
        <f>IF('OddsRatio_working_3-way'!W348&gt;=0,IF('OddsRatio_working_3-way'!V348+SQRT('OddsRatio_working_3-way'!W348)&gt;0,0,PI()),ACOS('OddsRatio_working_3-way'!V348/(2*'OddsRatio_working_3-way'!X348)))</f>
        <v>0.26527395666111486</v>
      </c>
      <c r="Z348" s="11">
        <f>'OddsRatio_working_3-way'!X348^(1/3)*COS('OddsRatio_working_3-way'!Y348/3)</f>
        <v>0.54136293377516187</v>
      </c>
      <c r="AA348" s="11">
        <f>'OddsRatio_working_3-way'!X348^(1/3)*COS(('OddsRatio_working_3-way'!Y348+2*PI())/3)</f>
        <v>-0.31224634231162723</v>
      </c>
      <c r="AB348" s="11">
        <f>'OddsRatio_working_3-way'!X348^(1/3)*COS(('OddsRatio_working_3-way'!Y348+4*PI())/3)</f>
        <v>-0.22911659146353475</v>
      </c>
      <c r="AC348" s="11">
        <f>'OddsRatio_working_3-way'!X348^(1/3)*SIN('OddsRatio_working_3-way'!Y348/3)</f>
        <v>4.7994984029812844E-2</v>
      </c>
      <c r="AD348" s="11">
        <f>'OddsRatio_working_3-way'!X348^(1/3)*SIN(('OddsRatio_working_3-way'!Y348+2*PI())/3)</f>
        <v>0.4448365613016565</v>
      </c>
      <c r="AE348" s="11">
        <f>'OddsRatio_working_3-way'!X348^(1/3)*SIN(('OddsRatio_working_3-way'!Y348+4*PI())/3)</f>
        <v>-0.49283154533146922</v>
      </c>
      <c r="AF348" s="11">
        <f>-'OddsRatio_working_3-way'!U348/(3*'OddsRatio_working_3-way'!X348^(1/3))*COS(('OddsRatio_working_3-way'!Y348)/3)</f>
        <v>0.54136293377516198</v>
      </c>
      <c r="AG348" s="11">
        <f>-'OddsRatio_working_3-way'!U348/(3*'OddsRatio_working_3-way'!X348^(1/3))*COS(('OddsRatio_working_3-way'!Y348+2*PI())/3)</f>
        <v>-0.31224634231162735</v>
      </c>
      <c r="AH348" s="11">
        <f>-'OddsRatio_working_3-way'!U348/(3*'OddsRatio_working_3-way'!X348^(1/3))*COS(('OddsRatio_working_3-way'!Y348+4*PI())/3)</f>
        <v>-0.22911659146353477</v>
      </c>
      <c r="AI348" s="11">
        <f>'OddsRatio_working_3-way'!U348/(3*'OddsRatio_working_3-way'!X348^(1/3))*SIN(('OddsRatio_working_3-way'!Y348)/3)</f>
        <v>-4.7994984029812851E-2</v>
      </c>
      <c r="AJ348" s="11">
        <f>'OddsRatio_working_3-way'!U348/(3*'OddsRatio_working_3-way'!X348^(1/3))*SIN(('OddsRatio_working_3-way'!Y348+2*PI())/3)</f>
        <v>-0.44483656130165661</v>
      </c>
      <c r="AK348" s="11">
        <f>'OddsRatio_working_3-way'!U348/(3*'OddsRatio_working_3-way'!X348^(1/3))*SIN(('OddsRatio_working_3-way'!Y348+4*PI())/3)</f>
        <v>0.49283154533146933</v>
      </c>
      <c r="AL348" s="11">
        <f>'OddsRatio_working_3-way'!Z348+'OddsRatio_working_3-way'!AF348</f>
        <v>1.082725867550324</v>
      </c>
      <c r="AM348" s="11">
        <f>'OddsRatio_working_3-way'!AA348+'OddsRatio_working_3-way'!AG348</f>
        <v>-0.62449268462325458</v>
      </c>
      <c r="AN348" s="11">
        <f>'OddsRatio_working_3-way'!AB348+'OddsRatio_working_3-way'!AH348</f>
        <v>-0.45823318292706949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1.082725867550324</v>
      </c>
      <c r="AS348" s="11">
        <f>IF(('OddsRatio_working_3-way'!X348=0),IF(Q348&gt;0,-Q348^(1/3),(-Q348)^(1/3)),'OddsRatio_working_3-way'!AM348-'OddsRatio_working_3-way'!R348/3)</f>
        <v>-0.62449268462325458</v>
      </c>
      <c r="AT348" s="11">
        <f>IF(('OddsRatio_working_3-way'!X348=0),IF(Q348&gt;0,-Q348^(1/3),(-Q348)^(1/3)),'OddsRatio_working_3-way'!AN348-'OddsRatio_working_3-way'!R348/3)</f>
        <v>-0.45823318292706949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2.38</v>
      </c>
      <c r="B349" s="4">
        <f>IF('True_Odds_Calculator_3-way'!B350="","",'True_Odds_Calculator_3-way'!B350)</f>
        <v>2.86</v>
      </c>
      <c r="C349" s="4">
        <f>IF('True_Odds_Calculator_3-way'!C350="","",'True_Odds_Calculator_3-way'!C350)</f>
        <v>3.54</v>
      </c>
      <c r="D349" s="9">
        <f t="shared" si="78"/>
        <v>0.40115788078955883</v>
      </c>
      <c r="E349" s="9">
        <f t="shared" si="79"/>
        <v>0.33200383543398299</v>
      </c>
      <c r="F349" s="9">
        <f t="shared" si="80"/>
        <v>0.2668382837764583</v>
      </c>
      <c r="G349" s="9">
        <f t="shared" si="81"/>
        <v>1.0817276325001011</v>
      </c>
      <c r="H349" s="9">
        <f t="shared" si="82"/>
        <v>2.4927841328501392</v>
      </c>
      <c r="I349" s="9">
        <f t="shared" si="83"/>
        <v>3.012013396450187</v>
      </c>
      <c r="J349" s="9">
        <f t="shared" si="84"/>
        <v>3.7475881865502561</v>
      </c>
      <c r="K349" s="11">
        <f t="shared" si="85"/>
        <v>0.42016806722689076</v>
      </c>
      <c r="L349" s="11">
        <f t="shared" si="86"/>
        <v>0.34965034965034969</v>
      </c>
      <c r="M349" s="11">
        <f t="shared" si="87"/>
        <v>0.2824858757062147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-0.27056990865565134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0.23987312122905347</v>
      </c>
      <c r="Q349" s="11">
        <f>2*'OddsRatio_working_3-way'!K349*'OddsRatio_working_3-way'!L349*'OddsRatio_working_3-way'!M349</f>
        <v>8.3001080010053102E-2</v>
      </c>
      <c r="R349" s="11">
        <f t="shared" si="88"/>
        <v>0</v>
      </c>
      <c r="S349" s="11">
        <f t="shared" si="89"/>
        <v>-0.88654766681514086</v>
      </c>
      <c r="T349" s="11">
        <f t="shared" si="90"/>
        <v>-0.30676389855195185</v>
      </c>
      <c r="U349" s="11">
        <f>'OddsRatio_working_3-way'!S349-'OddsRatio_working_3-way'!R349^2/3</f>
        <v>-0.88654766681514086</v>
      </c>
      <c r="V349" s="11">
        <f>'OddsRatio_working_3-way'!S349*'OddsRatio_working_3-way'!R349/3-2*'OddsRatio_working_3-way'!R349^3/27-'OddsRatio_working_3-way'!T349</f>
        <v>0.30676389855195185</v>
      </c>
      <c r="W349" s="11">
        <f>'OddsRatio_working_3-way'!V349^2+4*'OddsRatio_working_3-way'!U349^3/27</f>
        <v>-9.125096053300405E-3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0.16064649506610207</v>
      </c>
      <c r="Y349" s="11">
        <f>IF('OddsRatio_working_3-way'!W349&gt;=0,IF('OddsRatio_working_3-way'!V349+SQRT('OddsRatio_working_3-way'!W349)&gt;0,0,PI()),ACOS('OddsRatio_working_3-way'!V349/(2*'OddsRatio_working_3-way'!X349)))</f>
        <v>0.30187971718749163</v>
      </c>
      <c r="Z349" s="11">
        <f>'OddsRatio_working_3-way'!X349^(1/3)*COS('OddsRatio_working_3-way'!Y349/3)</f>
        <v>0.54086381625005064</v>
      </c>
      <c r="AA349" s="11">
        <f>'OddsRatio_working_3-way'!X349^(1/3)*COS(('OddsRatio_working_3-way'!Y349+2*PI())/3)</f>
        <v>-0.31772531049109348</v>
      </c>
      <c r="AB349" s="11">
        <f>'OddsRatio_working_3-way'!X349^(1/3)*COS(('OddsRatio_working_3-way'!Y349+4*PI())/3)</f>
        <v>-0.22313850575895736</v>
      </c>
      <c r="AC349" s="11">
        <f>'OddsRatio_working_3-way'!X349^(1/3)*SIN('OddsRatio_working_3-way'!Y349/3)</f>
        <v>5.4609717173885637E-2</v>
      </c>
      <c r="AD349" s="11">
        <f>'OddsRatio_working_3-way'!X349^(1/3)*SIN(('OddsRatio_working_3-way'!Y349+2*PI())/3)</f>
        <v>0.4410969462733999</v>
      </c>
      <c r="AE349" s="11">
        <f>'OddsRatio_working_3-way'!X349^(1/3)*SIN(('OddsRatio_working_3-way'!Y349+4*PI())/3)</f>
        <v>-0.49570666344728526</v>
      </c>
      <c r="AF349" s="11">
        <f>-'OddsRatio_working_3-way'!U349/(3*'OddsRatio_working_3-way'!X349^(1/3))*COS(('OddsRatio_working_3-way'!Y349)/3)</f>
        <v>0.54086381625005053</v>
      </c>
      <c r="AG349" s="11">
        <f>-'OddsRatio_working_3-way'!U349/(3*'OddsRatio_working_3-way'!X349^(1/3))*COS(('OddsRatio_working_3-way'!Y349+2*PI())/3)</f>
        <v>-0.31772531049109343</v>
      </c>
      <c r="AH349" s="11">
        <f>-'OddsRatio_working_3-way'!U349/(3*'OddsRatio_working_3-way'!X349^(1/3))*COS(('OddsRatio_working_3-way'!Y349+4*PI())/3)</f>
        <v>-0.22313850575895733</v>
      </c>
      <c r="AI349" s="11">
        <f>'OddsRatio_working_3-way'!U349/(3*'OddsRatio_working_3-way'!X349^(1/3))*SIN(('OddsRatio_working_3-way'!Y349)/3)</f>
        <v>-5.460971717388563E-2</v>
      </c>
      <c r="AJ349" s="11">
        <f>'OddsRatio_working_3-way'!U349/(3*'OddsRatio_working_3-way'!X349^(1/3))*SIN(('OddsRatio_working_3-way'!Y349+2*PI())/3)</f>
        <v>-0.44109694627339979</v>
      </c>
      <c r="AK349" s="11">
        <f>'OddsRatio_working_3-way'!U349/(3*'OddsRatio_working_3-way'!X349^(1/3))*SIN(('OddsRatio_working_3-way'!Y349+4*PI())/3)</f>
        <v>0.49570666344728515</v>
      </c>
      <c r="AL349" s="11">
        <f>'OddsRatio_working_3-way'!Z349+'OddsRatio_working_3-way'!AF349</f>
        <v>1.0817276325001011</v>
      </c>
      <c r="AM349" s="11">
        <f>'OddsRatio_working_3-way'!AA349+'OddsRatio_working_3-way'!AG349</f>
        <v>-0.63545062098218685</v>
      </c>
      <c r="AN349" s="11">
        <f>'OddsRatio_working_3-way'!AB349+'OddsRatio_working_3-way'!AH349</f>
        <v>-0.44627701151791466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1.0817276325001011</v>
      </c>
      <c r="AS349" s="11">
        <f>IF(('OddsRatio_working_3-way'!X349=0),IF(Q349&gt;0,-Q349^(1/3),(-Q349)^(1/3)),'OddsRatio_working_3-way'!AM349-'OddsRatio_working_3-way'!R349/3)</f>
        <v>-0.63545062098218685</v>
      </c>
      <c r="AT349" s="11">
        <f>IF(('OddsRatio_working_3-way'!X349=0),IF(Q349&gt;0,-Q349^(1/3),(-Q349)^(1/3)),'OddsRatio_working_3-way'!AN349-'OddsRatio_working_3-way'!R349/3)</f>
        <v>-0.44627701151791466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2.54</v>
      </c>
      <c r="B350" s="4">
        <f>IF('True_Odds_Calculator_3-way'!B351="","",'True_Odds_Calculator_3-way'!B351)</f>
        <v>2.87</v>
      </c>
      <c r="C350" s="4">
        <f>IF('True_Odds_Calculator_3-way'!C351="","",'True_Odds_Calculator_3-way'!C351)</f>
        <v>3.23</v>
      </c>
      <c r="D350" s="9">
        <f t="shared" si="78"/>
        <v>0.37547023891239945</v>
      </c>
      <c r="E350" s="9">
        <f t="shared" si="79"/>
        <v>0.33115278787741864</v>
      </c>
      <c r="F350" s="9">
        <f t="shared" si="80"/>
        <v>0.2933769732101818</v>
      </c>
      <c r="G350" s="9">
        <f t="shared" si="81"/>
        <v>1.0800824243107456</v>
      </c>
      <c r="H350" s="9">
        <f t="shared" si="82"/>
        <v>2.6633269334385488</v>
      </c>
      <c r="I350" s="9">
        <f t="shared" si="83"/>
        <v>3.0197541334610944</v>
      </c>
      <c r="J350" s="9">
        <f t="shared" si="84"/>
        <v>3.4085838062129632</v>
      </c>
      <c r="K350" s="11">
        <f t="shared" si="85"/>
        <v>0.39370078740157477</v>
      </c>
      <c r="L350" s="11">
        <f t="shared" si="86"/>
        <v>0.34843205574912889</v>
      </c>
      <c r="M350" s="11">
        <f t="shared" si="87"/>
        <v>0.30959752321981426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-0.27274013726461344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0.23953058121755774</v>
      </c>
      <c r="Q350" s="11">
        <f>2*'OddsRatio_working_3-way'!K350*'OddsRatio_working_3-way'!L350*'OddsRatio_working_3-way'!M350</f>
        <v>8.4939922417573657E-2</v>
      </c>
      <c r="R350" s="11">
        <f t="shared" si="88"/>
        <v>0</v>
      </c>
      <c r="S350" s="11">
        <f t="shared" si="89"/>
        <v>-0.8782373713670325</v>
      </c>
      <c r="T350" s="11">
        <f t="shared" si="90"/>
        <v>-0.31143169197412496</v>
      </c>
      <c r="U350" s="11">
        <f>'OddsRatio_working_3-way'!S350-'OddsRatio_working_3-way'!R350^2/3</f>
        <v>-0.8782373713670325</v>
      </c>
      <c r="V350" s="11">
        <f>'OddsRatio_working_3-way'!S350*'OddsRatio_working_3-way'!R350/3-2*'OddsRatio_working_3-way'!R350^3/27-'OddsRatio_working_3-way'!T350</f>
        <v>0.31143169197412496</v>
      </c>
      <c r="W350" s="11">
        <f>'OddsRatio_working_3-way'!V350^2+4*'OddsRatio_working_3-way'!U350^3/27</f>
        <v>-3.3636727590599935E-3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0.15839300136442758</v>
      </c>
      <c r="Y350" s="11">
        <f>IF('OddsRatio_working_3-way'!W350&gt;=0,IF('OddsRatio_working_3-way'!V350+SQRT('OddsRatio_working_3-way'!W350)&gt;0,0,PI()),ACOS('OddsRatio_working_3-way'!V350/(2*'OddsRatio_working_3-way'!X350)))</f>
        <v>0.18411848806739828</v>
      </c>
      <c r="Z350" s="11">
        <f>'OddsRatio_working_3-way'!X350^(1/3)*COS('OddsRatio_working_3-way'!Y350/3)</f>
        <v>0.54004121215537271</v>
      </c>
      <c r="AA350" s="11">
        <f>'OddsRatio_working_3-way'!X350^(1/3)*COS(('OddsRatio_working_3-way'!Y350+2*PI())/3)</f>
        <v>-0.29876012107141664</v>
      </c>
      <c r="AB350" s="11">
        <f>'OddsRatio_working_3-way'!X350^(1/3)*COS(('OddsRatio_working_3-way'!Y350+4*PI())/3)</f>
        <v>-0.24128109108395623</v>
      </c>
      <c r="AC350" s="11">
        <f>'OddsRatio_working_3-way'!X350^(1/3)*SIN('OddsRatio_working_3-way'!Y350/3)</f>
        <v>3.3185533436018932E-2</v>
      </c>
      <c r="AD350" s="11">
        <f>'OddsRatio_working_3-way'!X350^(1/3)*SIN(('OddsRatio_working_3-way'!Y350+2*PI())/3)</f>
        <v>0.45109664209908495</v>
      </c>
      <c r="AE350" s="11">
        <f>'OddsRatio_working_3-way'!X350^(1/3)*SIN(('OddsRatio_working_3-way'!Y350+4*PI())/3)</f>
        <v>-0.48428217553510378</v>
      </c>
      <c r="AF350" s="11">
        <f>-'OddsRatio_working_3-way'!U350/(3*'OddsRatio_working_3-way'!X350^(1/3))*COS(('OddsRatio_working_3-way'!Y350)/3)</f>
        <v>0.54004121215537282</v>
      </c>
      <c r="AG350" s="11">
        <f>-'OddsRatio_working_3-way'!U350/(3*'OddsRatio_working_3-way'!X350^(1/3))*COS(('OddsRatio_working_3-way'!Y350+2*PI())/3)</f>
        <v>-0.2987601210714167</v>
      </c>
      <c r="AH350" s="11">
        <f>-'OddsRatio_working_3-way'!U350/(3*'OddsRatio_working_3-way'!X350^(1/3))*COS(('OddsRatio_working_3-way'!Y350+4*PI())/3)</f>
        <v>-0.24128109108395629</v>
      </c>
      <c r="AI350" s="11">
        <f>'OddsRatio_working_3-way'!U350/(3*'OddsRatio_working_3-way'!X350^(1/3))*SIN(('OddsRatio_working_3-way'!Y350)/3)</f>
        <v>-3.3185533436018939E-2</v>
      </c>
      <c r="AJ350" s="11">
        <f>'OddsRatio_working_3-way'!U350/(3*'OddsRatio_working_3-way'!X350^(1/3))*SIN(('OddsRatio_working_3-way'!Y350+2*PI())/3)</f>
        <v>-0.45109664209908501</v>
      </c>
      <c r="AK350" s="11">
        <f>'OddsRatio_working_3-way'!U350/(3*'OddsRatio_working_3-way'!X350^(1/3))*SIN(('OddsRatio_working_3-way'!Y350+4*PI())/3)</f>
        <v>0.48428217553510389</v>
      </c>
      <c r="AL350" s="11">
        <f>'OddsRatio_working_3-way'!Z350+'OddsRatio_working_3-way'!AF350</f>
        <v>1.0800824243107456</v>
      </c>
      <c r="AM350" s="11">
        <f>'OddsRatio_working_3-way'!AA350+'OddsRatio_working_3-way'!AG350</f>
        <v>-0.59752024214283339</v>
      </c>
      <c r="AN350" s="11">
        <f>'OddsRatio_working_3-way'!AB350+'OddsRatio_working_3-way'!AH350</f>
        <v>-0.48256218216791252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1.0800824243107456</v>
      </c>
      <c r="AS350" s="11">
        <f>IF(('OddsRatio_working_3-way'!X350=0),IF(Q350&gt;0,-Q350^(1/3),(-Q350)^(1/3)),'OddsRatio_working_3-way'!AM350-'OddsRatio_working_3-way'!R350/3)</f>
        <v>-0.59752024214283339</v>
      </c>
      <c r="AT350" s="11">
        <f>IF(('OddsRatio_working_3-way'!X350=0),IF(Q350&gt;0,-Q350^(1/3),(-Q350)^(1/3)),'OddsRatio_working_3-way'!AN350-'OddsRatio_working_3-way'!R350/3)</f>
        <v>-0.48256218216791252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3.02</v>
      </c>
      <c r="B351" s="4">
        <f>IF('True_Odds_Calculator_3-way'!B352="","",'True_Odds_Calculator_3-way'!B352)</f>
        <v>2.75</v>
      </c>
      <c r="C351" s="4">
        <f>IF('True_Odds_Calculator_3-way'!C352="","",'True_Odds_Calculator_3-way'!C352)</f>
        <v>2.8</v>
      </c>
      <c r="D351" s="9">
        <f t="shared" si="78"/>
        <v>0.31430663874920578</v>
      </c>
      <c r="E351" s="9">
        <f t="shared" si="79"/>
        <v>0.34602010181992693</v>
      </c>
      <c r="F351" s="9">
        <f t="shared" si="80"/>
        <v>0.33967325943086712</v>
      </c>
      <c r="G351" s="9">
        <f t="shared" si="81"/>
        <v>1.0800031472001623</v>
      </c>
      <c r="H351" s="9">
        <f t="shared" si="82"/>
        <v>3.1816063573443274</v>
      </c>
      <c r="I351" s="9">
        <f t="shared" si="83"/>
        <v>2.8900055076002844</v>
      </c>
      <c r="J351" s="9">
        <f t="shared" si="84"/>
        <v>2.9440056649602928</v>
      </c>
      <c r="K351" s="11">
        <f t="shared" si="85"/>
        <v>0.33112582781456956</v>
      </c>
      <c r="L351" s="11">
        <f t="shared" si="86"/>
        <v>0.36363636363636365</v>
      </c>
      <c r="M351" s="11">
        <f t="shared" si="87"/>
        <v>0.35714285714285715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-0.27363034316676693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0.23952868323729248</v>
      </c>
      <c r="Q351" s="11">
        <f>2*'OddsRatio_working_3-way'!K351*'OddsRatio_working_3-way'!L351*'OddsRatio_working_3-way'!M351</f>
        <v>8.6006708523264822E-2</v>
      </c>
      <c r="R351" s="11">
        <f t="shared" si="88"/>
        <v>0</v>
      </c>
      <c r="S351" s="11">
        <f t="shared" si="89"/>
        <v>-0.87537325161087554</v>
      </c>
      <c r="T351" s="11">
        <f t="shared" si="90"/>
        <v>-0.31431714600031441</v>
      </c>
      <c r="U351" s="11">
        <f>'OddsRatio_working_3-way'!S351-'OddsRatio_working_3-way'!R351^2/3</f>
        <v>-0.87537325161087554</v>
      </c>
      <c r="V351" s="11">
        <f>'OddsRatio_working_3-way'!S351*'OddsRatio_working_3-way'!R351/3-2*'OddsRatio_working_3-way'!R351^3/27-'OddsRatio_working_3-way'!T351</f>
        <v>0.31431714600031441</v>
      </c>
      <c r="W351" s="11">
        <f>'OddsRatio_working_3-way'!V351^2+4*'OddsRatio_working_3-way'!U351^3/27</f>
        <v>-5.7948033054860959E-4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0.15761880328844935</v>
      </c>
      <c r="Y351" s="11">
        <f>IF('OddsRatio_working_3-way'!W351&gt;=0,IF('OddsRatio_working_3-way'!V351+SQRT('OddsRatio_working_3-way'!W351)&gt;0,0,PI()),ACOS('OddsRatio_working_3-way'!V351/(2*'OddsRatio_working_3-way'!X351)))</f>
        <v>7.6437119834581679E-2</v>
      </c>
      <c r="Z351" s="11">
        <f>'OddsRatio_working_3-way'!X351^(1/3)*COS('OddsRatio_working_3-way'!Y351/3)</f>
        <v>0.54000157360008116</v>
      </c>
      <c r="AA351" s="11">
        <f>'OddsRatio_working_3-way'!X351^(1/3)*COS(('OddsRatio_working_3-way'!Y351+2*PI())/3)</f>
        <v>-0.28191876837394886</v>
      </c>
      <c r="AB351" s="11">
        <f>'OddsRatio_working_3-way'!X351^(1/3)*COS(('OddsRatio_working_3-way'!Y351+4*PI())/3)</f>
        <v>-0.25808280522613242</v>
      </c>
      <c r="AC351" s="11">
        <f>'OddsRatio_working_3-way'!X351^(1/3)*SIN('OddsRatio_working_3-way'!Y351/3)</f>
        <v>1.3761699739785988E-2</v>
      </c>
      <c r="AD351" s="11">
        <f>'OddsRatio_working_3-way'!X351^(1/3)*SIN(('OddsRatio_working_3-way'!Y351+2*PI())/3)</f>
        <v>0.46077423095134962</v>
      </c>
      <c r="AE351" s="11">
        <f>'OddsRatio_working_3-way'!X351^(1/3)*SIN(('OddsRatio_working_3-way'!Y351+4*PI())/3)</f>
        <v>-0.47453593069113542</v>
      </c>
      <c r="AF351" s="11">
        <f>-'OddsRatio_working_3-way'!U351/(3*'OddsRatio_working_3-way'!X351^(1/3))*COS(('OddsRatio_working_3-way'!Y351)/3)</f>
        <v>0.54000157360008105</v>
      </c>
      <c r="AG351" s="11">
        <f>-'OddsRatio_working_3-way'!U351/(3*'OddsRatio_working_3-way'!X351^(1/3))*COS(('OddsRatio_working_3-way'!Y351+2*PI())/3)</f>
        <v>-0.2819187683739488</v>
      </c>
      <c r="AH351" s="11">
        <f>-'OddsRatio_working_3-way'!U351/(3*'OddsRatio_working_3-way'!X351^(1/3))*COS(('OddsRatio_working_3-way'!Y351+4*PI())/3)</f>
        <v>-0.25808280522613236</v>
      </c>
      <c r="AI351" s="11">
        <f>'OddsRatio_working_3-way'!U351/(3*'OddsRatio_working_3-way'!X351^(1/3))*SIN(('OddsRatio_working_3-way'!Y351)/3)</f>
        <v>-1.3761699739785985E-2</v>
      </c>
      <c r="AJ351" s="11">
        <f>'OddsRatio_working_3-way'!U351/(3*'OddsRatio_working_3-way'!X351^(1/3))*SIN(('OddsRatio_working_3-way'!Y351+2*PI())/3)</f>
        <v>-0.46077423095134951</v>
      </c>
      <c r="AK351" s="11">
        <f>'OddsRatio_working_3-way'!U351/(3*'OddsRatio_working_3-way'!X351^(1/3))*SIN(('OddsRatio_working_3-way'!Y351+4*PI())/3)</f>
        <v>0.47453593069113531</v>
      </c>
      <c r="AL351" s="11">
        <f>'OddsRatio_working_3-way'!Z351+'OddsRatio_working_3-way'!AF351</f>
        <v>1.0800031472001623</v>
      </c>
      <c r="AM351" s="11">
        <f>'OddsRatio_working_3-way'!AA351+'OddsRatio_working_3-way'!AG351</f>
        <v>-0.56383753674789761</v>
      </c>
      <c r="AN351" s="11">
        <f>'OddsRatio_working_3-way'!AB351+'OddsRatio_working_3-way'!AH351</f>
        <v>-0.51616561045226472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1.0800031472001623</v>
      </c>
      <c r="AS351" s="11">
        <f>IF(('OddsRatio_working_3-way'!X351=0),IF(Q351&gt;0,-Q351^(1/3),(-Q351)^(1/3)),'OddsRatio_working_3-way'!AM351-'OddsRatio_working_3-way'!R351/3)</f>
        <v>-0.56383753674789761</v>
      </c>
      <c r="AT351" s="11">
        <f>IF(('OddsRatio_working_3-way'!X351=0),IF(Q351&gt;0,-Q351^(1/3),(-Q351)^(1/3)),'OddsRatio_working_3-way'!AN351-'OddsRatio_working_3-way'!R351/3)</f>
        <v>-0.51616561045226472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2.44</v>
      </c>
      <c r="B352" s="4">
        <f>IF('True_Odds_Calculator_3-way'!B353="","",'True_Odds_Calculator_3-way'!B353)</f>
        <v>3.34</v>
      </c>
      <c r="C352" s="4">
        <f>IF('True_Odds_Calculator_3-way'!C353="","",'True_Odds_Calculator_3-way'!C353)</f>
        <v>2.99</v>
      </c>
      <c r="D352" s="9">
        <f t="shared" si="78"/>
        <v>0.39410413043667469</v>
      </c>
      <c r="E352" s="9">
        <f t="shared" si="79"/>
        <v>0.2858551110227634</v>
      </c>
      <c r="F352" s="9">
        <f t="shared" si="80"/>
        <v>0.32004075854056208</v>
      </c>
      <c r="G352" s="9">
        <f t="shared" si="81"/>
        <v>1.067639205059526</v>
      </c>
      <c r="H352" s="9">
        <f t="shared" si="82"/>
        <v>2.537400455285717</v>
      </c>
      <c r="I352" s="9">
        <f t="shared" si="83"/>
        <v>3.4982757398392899</v>
      </c>
      <c r="J352" s="9">
        <f t="shared" si="84"/>
        <v>3.1246020180684568</v>
      </c>
      <c r="K352" s="11">
        <f t="shared" si="85"/>
        <v>0.4098360655737705</v>
      </c>
      <c r="L352" s="11">
        <f t="shared" si="86"/>
        <v>0.29940119760479045</v>
      </c>
      <c r="M352" s="11">
        <f t="shared" si="87"/>
        <v>0.33444816053511706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-0.27518448491470371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0.23679271207023972</v>
      </c>
      <c r="Q352" s="11">
        <f>2*'OddsRatio_working_3-way'!K352*'OddsRatio_working_3-way'!L352*'OddsRatio_working_3-way'!M352</f>
        <v>8.207719655814201E-2</v>
      </c>
      <c r="R352" s="11">
        <f t="shared" si="88"/>
        <v>0</v>
      </c>
      <c r="S352" s="11">
        <f t="shared" si="89"/>
        <v>-0.86048714608178611</v>
      </c>
      <c r="T352" s="11">
        <f t="shared" si="90"/>
        <v>-0.29826244231604371</v>
      </c>
      <c r="U352" s="11">
        <f>'OddsRatio_working_3-way'!S352-'OddsRatio_working_3-way'!R352^2/3</f>
        <v>-0.86048714608178611</v>
      </c>
      <c r="V352" s="11">
        <f>'OddsRatio_working_3-way'!S352*'OddsRatio_working_3-way'!R352/3-2*'OddsRatio_working_3-way'!R352^3/27-'OddsRatio_working_3-way'!T352</f>
        <v>0.29826244231604371</v>
      </c>
      <c r="W352" s="11">
        <f>'OddsRatio_working_3-way'!V352^2+4*'OddsRatio_working_3-way'!U352^3/27</f>
        <v>-5.4302550747856171E-3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0.15361537974037376</v>
      </c>
      <c r="Y352" s="11">
        <f>IF('OddsRatio_working_3-way'!W352&gt;=0,IF('OddsRatio_working_3-way'!V352+SQRT('OddsRatio_working_3-way'!W352)&gt;0,0,PI()),ACOS('OddsRatio_working_3-way'!V352/(2*'OddsRatio_working_3-way'!X352)))</f>
        <v>0.24221457933399693</v>
      </c>
      <c r="Z352" s="11">
        <f>'OddsRatio_working_3-way'!X352^(1/3)*COS('OddsRatio_working_3-way'!Y352/3)</f>
        <v>0.53381960252976313</v>
      </c>
      <c r="AA352" s="11">
        <f>'OddsRatio_working_3-way'!X352^(1/3)*COS(('OddsRatio_working_3-way'!Y352+2*PI())/3)</f>
        <v>-0.30431649166473973</v>
      </c>
      <c r="AB352" s="11">
        <f>'OddsRatio_working_3-way'!X352^(1/3)*COS(('OddsRatio_working_3-way'!Y352+4*PI())/3)</f>
        <v>-0.22950311086502354</v>
      </c>
      <c r="AC352" s="11">
        <f>'OddsRatio_working_3-way'!X352^(1/3)*SIN('OddsRatio_working_3-way'!Y352/3)</f>
        <v>4.3193525543702233E-2</v>
      </c>
      <c r="AD352" s="11">
        <f>'OddsRatio_working_3-way'!X352^(1/3)*SIN(('OddsRatio_working_3-way'!Y352+2*PI())/3)</f>
        <v>0.44070457405703561</v>
      </c>
      <c r="AE352" s="11">
        <f>'OddsRatio_working_3-way'!X352^(1/3)*SIN(('OddsRatio_working_3-way'!Y352+4*PI())/3)</f>
        <v>-0.48389809960073776</v>
      </c>
      <c r="AF352" s="11">
        <f>-'OddsRatio_working_3-way'!U352/(3*'OddsRatio_working_3-way'!X352^(1/3))*COS(('OddsRatio_working_3-way'!Y352)/3)</f>
        <v>0.53381960252976302</v>
      </c>
      <c r="AG352" s="11">
        <f>-'OddsRatio_working_3-way'!U352/(3*'OddsRatio_working_3-way'!X352^(1/3))*COS(('OddsRatio_working_3-way'!Y352+2*PI())/3)</f>
        <v>-0.30431649166473967</v>
      </c>
      <c r="AH352" s="11">
        <f>-'OddsRatio_working_3-way'!U352/(3*'OddsRatio_working_3-way'!X352^(1/3))*COS(('OddsRatio_working_3-way'!Y352+4*PI())/3)</f>
        <v>-0.22950311086502348</v>
      </c>
      <c r="AI352" s="11">
        <f>'OddsRatio_working_3-way'!U352/(3*'OddsRatio_working_3-way'!X352^(1/3))*SIN(('OddsRatio_working_3-way'!Y352)/3)</f>
        <v>-4.3193525543702226E-2</v>
      </c>
      <c r="AJ352" s="11">
        <f>'OddsRatio_working_3-way'!U352/(3*'OddsRatio_working_3-way'!X352^(1/3))*SIN(('OddsRatio_working_3-way'!Y352+2*PI())/3)</f>
        <v>-0.4407045740570355</v>
      </c>
      <c r="AK352" s="11">
        <f>'OddsRatio_working_3-way'!U352/(3*'OddsRatio_working_3-way'!X352^(1/3))*SIN(('OddsRatio_working_3-way'!Y352+4*PI())/3)</f>
        <v>0.48389809960073765</v>
      </c>
      <c r="AL352" s="11">
        <f>'OddsRatio_working_3-way'!Z352+'OddsRatio_working_3-way'!AF352</f>
        <v>1.067639205059526</v>
      </c>
      <c r="AM352" s="11">
        <f>'OddsRatio_working_3-way'!AA352+'OddsRatio_working_3-way'!AG352</f>
        <v>-0.60863298332947946</v>
      </c>
      <c r="AN352" s="11">
        <f>'OddsRatio_working_3-way'!AB352+'OddsRatio_working_3-way'!AH352</f>
        <v>-0.45900622173004701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1.067639205059526</v>
      </c>
      <c r="AS352" s="11">
        <f>IF(('OddsRatio_working_3-way'!X352=0),IF(Q352&gt;0,-Q352^(1/3),(-Q352)^(1/3)),'OddsRatio_working_3-way'!AM352-'OddsRatio_working_3-way'!R352/3)</f>
        <v>-0.60863298332947946</v>
      </c>
      <c r="AT352" s="11">
        <f>IF(('OddsRatio_working_3-way'!X352=0),IF(Q352&gt;0,-Q352^(1/3),(-Q352)^(1/3)),'OddsRatio_working_3-way'!AN352-'OddsRatio_working_3-way'!R352/3)</f>
        <v>-0.45900622173004701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2.1800000000000002</v>
      </c>
      <c r="B353" s="4">
        <f>IF('True_Odds_Calculator_3-way'!B354="","",'True_Odds_Calculator_3-way'!B354)</f>
        <v>3.34</v>
      </c>
      <c r="C353" s="4">
        <f>IF('True_Odds_Calculator_3-way'!C354="","",'True_Odds_Calculator_3-way'!C354)</f>
        <v>3.49</v>
      </c>
      <c r="D353" s="9">
        <f t="shared" si="78"/>
        <v>0.4418640509710352</v>
      </c>
      <c r="E353" s="9">
        <f t="shared" si="79"/>
        <v>0.28531729420738589</v>
      </c>
      <c r="F353" s="9">
        <f t="shared" si="80"/>
        <v>0.27281865482157897</v>
      </c>
      <c r="G353" s="9">
        <f t="shared" si="81"/>
        <v>1.0704572275890003</v>
      </c>
      <c r="H353" s="9">
        <f t="shared" si="82"/>
        <v>2.26313952855502</v>
      </c>
      <c r="I353" s="9">
        <f t="shared" si="83"/>
        <v>3.5048699125582603</v>
      </c>
      <c r="J353" s="9">
        <f t="shared" si="84"/>
        <v>3.6654384966966109</v>
      </c>
      <c r="K353" s="11">
        <f t="shared" si="85"/>
        <v>0.4587155963302752</v>
      </c>
      <c r="L353" s="11">
        <f t="shared" si="86"/>
        <v>0.29940119760479045</v>
      </c>
      <c r="M353" s="11">
        <f t="shared" si="87"/>
        <v>0.28653295128939826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-0.27056326084982041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0.2365081356437515</v>
      </c>
      <c r="Q353" s="11">
        <f>2*'OddsRatio_working_3-way'!K353*'OddsRatio_working_3-way'!L353*'OddsRatio_working_3-way'!M353</f>
        <v>7.8704870430532953E-2</v>
      </c>
      <c r="R353" s="11">
        <f t="shared" si="88"/>
        <v>0</v>
      </c>
      <c r="S353" s="11">
        <f t="shared" si="89"/>
        <v>-0.87413248532301047</v>
      </c>
      <c r="T353" s="11">
        <f t="shared" si="90"/>
        <v>-0.29089267398436292</v>
      </c>
      <c r="U353" s="11">
        <f>'OddsRatio_working_3-way'!S353-'OddsRatio_working_3-way'!R353^2/3</f>
        <v>-0.87413248532301047</v>
      </c>
      <c r="V353" s="11">
        <f>'OddsRatio_working_3-way'!S353*'OddsRatio_working_3-way'!R353/3-2*'OddsRatio_working_3-way'!R353^3/27-'OddsRatio_working_3-way'!T353</f>
        <v>0.29089267398436292</v>
      </c>
      <c r="W353" s="11">
        <f>'OddsRatio_working_3-way'!V353^2+4*'OddsRatio_working_3-way'!U353^3/27</f>
        <v>-1.4334234014881278E-2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0.15728380542243861</v>
      </c>
      <c r="Y353" s="11">
        <f>IF('OddsRatio_working_3-way'!W353&gt;=0,IF('OddsRatio_working_3-way'!V353+SQRT('OddsRatio_working_3-way'!W353)&gt;0,0,PI()),ACOS('OddsRatio_working_3-way'!V353/(2*'OddsRatio_working_3-way'!X353)))</f>
        <v>0.39044926527585133</v>
      </c>
      <c r="Z353" s="11">
        <f>'OddsRatio_working_3-way'!X353^(1/3)*COS('OddsRatio_working_3-way'!Y353/3)</f>
        <v>0.53522861379450026</v>
      </c>
      <c r="AA353" s="11">
        <f>'OddsRatio_working_3-way'!X353^(1/3)*COS(('OddsRatio_working_3-way'!Y353+2*PI())/3)</f>
        <v>-0.32828447718270337</v>
      </c>
      <c r="AB353" s="11">
        <f>'OddsRatio_working_3-way'!X353^(1/3)*COS(('OddsRatio_working_3-way'!Y353+4*PI())/3)</f>
        <v>-0.20694413661179681</v>
      </c>
      <c r="AC353" s="11">
        <f>'OddsRatio_working_3-way'!X353^(1/3)*SIN('OddsRatio_working_3-way'!Y353/3)</f>
        <v>7.0055878292173759E-2</v>
      </c>
      <c r="AD353" s="11">
        <f>'OddsRatio_working_3-way'!X353^(1/3)*SIN(('OddsRatio_working_3-way'!Y353+2*PI())/3)</f>
        <v>0.42849363723228062</v>
      </c>
      <c r="AE353" s="11">
        <f>'OddsRatio_working_3-way'!X353^(1/3)*SIN(('OddsRatio_working_3-way'!Y353+4*PI())/3)</f>
        <v>-0.49854951552445437</v>
      </c>
      <c r="AF353" s="11">
        <f>-'OddsRatio_working_3-way'!U353/(3*'OddsRatio_working_3-way'!X353^(1/3))*COS(('OddsRatio_working_3-way'!Y353)/3)</f>
        <v>0.53522861379450015</v>
      </c>
      <c r="AG353" s="11">
        <f>-'OddsRatio_working_3-way'!U353/(3*'OddsRatio_working_3-way'!X353^(1/3))*COS(('OddsRatio_working_3-way'!Y353+2*PI())/3)</f>
        <v>-0.32828447718270332</v>
      </c>
      <c r="AH353" s="11">
        <f>-'OddsRatio_working_3-way'!U353/(3*'OddsRatio_working_3-way'!X353^(1/3))*COS(('OddsRatio_working_3-way'!Y353+4*PI())/3)</f>
        <v>-0.20694413661179675</v>
      </c>
      <c r="AI353" s="11">
        <f>'OddsRatio_working_3-way'!U353/(3*'OddsRatio_working_3-way'!X353^(1/3))*SIN(('OddsRatio_working_3-way'!Y353)/3)</f>
        <v>-7.0055878292173746E-2</v>
      </c>
      <c r="AJ353" s="11">
        <f>'OddsRatio_working_3-way'!U353/(3*'OddsRatio_working_3-way'!X353^(1/3))*SIN(('OddsRatio_working_3-way'!Y353+2*PI())/3)</f>
        <v>-0.42849363723228057</v>
      </c>
      <c r="AK353" s="11">
        <f>'OddsRatio_working_3-way'!U353/(3*'OddsRatio_working_3-way'!X353^(1/3))*SIN(('OddsRatio_working_3-way'!Y353+4*PI())/3)</f>
        <v>0.49854951552445426</v>
      </c>
      <c r="AL353" s="11">
        <f>'OddsRatio_working_3-way'!Z353+'OddsRatio_working_3-way'!AF353</f>
        <v>1.0704572275890003</v>
      </c>
      <c r="AM353" s="11">
        <f>'OddsRatio_working_3-way'!AA353+'OddsRatio_working_3-way'!AG353</f>
        <v>-0.65656895436540674</v>
      </c>
      <c r="AN353" s="11">
        <f>'OddsRatio_working_3-way'!AB353+'OddsRatio_working_3-way'!AH353</f>
        <v>-0.41388827322359356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1.0704572275890003</v>
      </c>
      <c r="AS353" s="11">
        <f>IF(('OddsRatio_working_3-way'!X353=0),IF(Q353&gt;0,-Q353^(1/3),(-Q353)^(1/3)),'OddsRatio_working_3-way'!AM353-'OddsRatio_working_3-way'!R353/3)</f>
        <v>-0.65656895436540674</v>
      </c>
      <c r="AT353" s="11">
        <f>IF(('OddsRatio_working_3-way'!X353=0),IF(Q353&gt;0,-Q353^(1/3),(-Q353)^(1/3)),'OddsRatio_working_3-way'!AN353-'OddsRatio_working_3-way'!R353/3)</f>
        <v>-0.41388827322359356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2.2599999999999998</v>
      </c>
      <c r="B354" s="4">
        <f>IF('True_Odds_Calculator_3-way'!B355="","",'True_Odds_Calculator_3-way'!B355)</f>
        <v>3.27</v>
      </c>
      <c r="C354" s="4">
        <f>IF('True_Odds_Calculator_3-way'!C355="","",'True_Odds_Calculator_3-way'!C355)</f>
        <v>3.38</v>
      </c>
      <c r="D354" s="9">
        <f t="shared" si="78"/>
        <v>0.4260612313497395</v>
      </c>
      <c r="E354" s="9">
        <f t="shared" si="79"/>
        <v>0.29181036348751466</v>
      </c>
      <c r="F354" s="9">
        <f t="shared" si="80"/>
        <v>0.28212840516274573</v>
      </c>
      <c r="G354" s="9">
        <f t="shared" si="81"/>
        <v>1.0691114932077168</v>
      </c>
      <c r="H354" s="9">
        <f t="shared" si="82"/>
        <v>2.3470804814417234</v>
      </c>
      <c r="I354" s="9">
        <f t="shared" si="83"/>
        <v>3.4268830895815179</v>
      </c>
      <c r="J354" s="9">
        <f t="shared" si="84"/>
        <v>3.5444853538343652</v>
      </c>
      <c r="K354" s="11">
        <f t="shared" si="85"/>
        <v>0.44247787610619471</v>
      </c>
      <c r="L354" s="11">
        <f t="shared" si="86"/>
        <v>0.3058103975535168</v>
      </c>
      <c r="M354" s="11">
        <f t="shared" si="87"/>
        <v>0.29585798816568049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-0.27252130960576448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0.23659991746626227</v>
      </c>
      <c r="Q354" s="11">
        <f>2*'OddsRatio_working_3-way'!K354*'OddsRatio_working_3-way'!L354*'OddsRatio_working_3-way'!M354</f>
        <v>8.0067653964894181E-2</v>
      </c>
      <c r="R354" s="11">
        <f t="shared" si="88"/>
        <v>0</v>
      </c>
      <c r="S354" s="11">
        <f t="shared" si="89"/>
        <v>-0.86818868516569614</v>
      </c>
      <c r="T354" s="11">
        <f t="shared" si="90"/>
        <v>-0.2938032775518431</v>
      </c>
      <c r="U354" s="11">
        <f>'OddsRatio_working_3-way'!S354-'OddsRatio_working_3-way'!R354^2/3</f>
        <v>-0.86818868516569614</v>
      </c>
      <c r="V354" s="11">
        <f>'OddsRatio_working_3-way'!S354*'OddsRatio_working_3-way'!R354/3-2*'OddsRatio_working_3-way'!R354^3/27-'OddsRatio_working_3-way'!T354</f>
        <v>0.2938032775518431</v>
      </c>
      <c r="W354" s="11">
        <f>'OddsRatio_working_3-way'!V354^2+4*'OddsRatio_working_3-way'!U354^3/27</f>
        <v>-1.0627575508891374E-2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0.15568232190031783</v>
      </c>
      <c r="Y354" s="11">
        <f>IF('OddsRatio_working_3-way'!W354&gt;=0,IF('OddsRatio_working_3-way'!V354+SQRT('OddsRatio_working_3-way'!W354)&gt;0,0,PI()),ACOS('OddsRatio_working_3-way'!V354/(2*'OddsRatio_working_3-way'!X354)))</f>
        <v>0.33745989866703519</v>
      </c>
      <c r="Z354" s="11">
        <f>'OddsRatio_working_3-way'!X354^(1/3)*COS('OddsRatio_working_3-way'!Y354/3)</f>
        <v>0.53455574660385829</v>
      </c>
      <c r="AA354" s="11">
        <f>'OddsRatio_working_3-way'!X354^(1/3)*COS(('OddsRatio_working_3-way'!Y354+2*PI())/3)</f>
        <v>-0.31957306066193142</v>
      </c>
      <c r="AB354" s="11">
        <f>'OddsRatio_working_3-way'!X354^(1/3)*COS(('OddsRatio_working_3-way'!Y354+4*PI())/3)</f>
        <v>-0.21498268594192696</v>
      </c>
      <c r="AC354" s="11">
        <f>'OddsRatio_working_3-way'!X354^(1/3)*SIN('OddsRatio_working_3-way'!Y354/3)</f>
        <v>6.0385280999238469E-2</v>
      </c>
      <c r="AD354" s="11">
        <f>'OddsRatio_working_3-way'!X354^(1/3)*SIN(('OddsRatio_working_3-way'!Y354+2*PI())/3)</f>
        <v>0.43274621579827915</v>
      </c>
      <c r="AE354" s="11">
        <f>'OddsRatio_working_3-way'!X354^(1/3)*SIN(('OddsRatio_working_3-way'!Y354+4*PI())/3)</f>
        <v>-0.49313149679751761</v>
      </c>
      <c r="AF354" s="11">
        <f>-'OddsRatio_working_3-way'!U354/(3*'OddsRatio_working_3-way'!X354^(1/3))*COS(('OddsRatio_working_3-way'!Y354)/3)</f>
        <v>0.53455574660385841</v>
      </c>
      <c r="AG354" s="11">
        <f>-'OddsRatio_working_3-way'!U354/(3*'OddsRatio_working_3-way'!X354^(1/3))*COS(('OddsRatio_working_3-way'!Y354+2*PI())/3)</f>
        <v>-0.31957306066193147</v>
      </c>
      <c r="AH354" s="11">
        <f>-'OddsRatio_working_3-way'!U354/(3*'OddsRatio_working_3-way'!X354^(1/3))*COS(('OddsRatio_working_3-way'!Y354+4*PI())/3)</f>
        <v>-0.21498268594192702</v>
      </c>
      <c r="AI354" s="11">
        <f>'OddsRatio_working_3-way'!U354/(3*'OddsRatio_working_3-way'!X354^(1/3))*SIN(('OddsRatio_working_3-way'!Y354)/3)</f>
        <v>-6.0385280999238483E-2</v>
      </c>
      <c r="AJ354" s="11">
        <f>'OddsRatio_working_3-way'!U354/(3*'OddsRatio_working_3-way'!X354^(1/3))*SIN(('OddsRatio_working_3-way'!Y354+2*PI())/3)</f>
        <v>-0.43274621579827927</v>
      </c>
      <c r="AK354" s="11">
        <f>'OddsRatio_working_3-way'!U354/(3*'OddsRatio_working_3-way'!X354^(1/3))*SIN(('OddsRatio_working_3-way'!Y354+4*PI())/3)</f>
        <v>0.49313149679751772</v>
      </c>
      <c r="AL354" s="11">
        <f>'OddsRatio_working_3-way'!Z354+'OddsRatio_working_3-way'!AF354</f>
        <v>1.0691114932077168</v>
      </c>
      <c r="AM354" s="11">
        <f>'OddsRatio_working_3-way'!AA354+'OddsRatio_working_3-way'!AG354</f>
        <v>-0.63914612132386295</v>
      </c>
      <c r="AN354" s="11">
        <f>'OddsRatio_working_3-way'!AB354+'OddsRatio_working_3-way'!AH354</f>
        <v>-0.42996537188385398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1.0691114932077168</v>
      </c>
      <c r="AS354" s="11">
        <f>IF(('OddsRatio_working_3-way'!X354=0),IF(Q354&gt;0,-Q354^(1/3),(-Q354)^(1/3)),'OddsRatio_working_3-way'!AM354-'OddsRatio_working_3-way'!R354/3)</f>
        <v>-0.63914612132386295</v>
      </c>
      <c r="AT354" s="11">
        <f>IF(('OddsRatio_working_3-way'!X354=0),IF(Q354&gt;0,-Q354^(1/3),(-Q354)^(1/3)),'OddsRatio_working_3-way'!AN354-'OddsRatio_working_3-way'!R354/3)</f>
        <v>-0.42996537188385398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15.94</v>
      </c>
      <c r="B355" s="4">
        <f>IF('True_Odds_Calculator_3-way'!B356="","",'True_Odds_Calculator_3-way'!B356)</f>
        <v>7.37</v>
      </c>
      <c r="C355" s="4">
        <f>IF('True_Odds_Calculator_3-way'!C356="","",'True_Odds_Calculator_3-way'!C356)</f>
        <v>1.18</v>
      </c>
      <c r="D355" s="9">
        <f t="shared" si="78"/>
        <v>5.4378435431831469E-2</v>
      </c>
      <c r="E355" s="9">
        <f t="shared" si="79"/>
        <v>0.11884304698436467</v>
      </c>
      <c r="F355" s="9">
        <f t="shared" si="80"/>
        <v>0.82677851758380383</v>
      </c>
      <c r="G355" s="9">
        <f t="shared" si="81"/>
        <v>1.1639653770773317</v>
      </c>
      <c r="H355" s="9">
        <f t="shared" si="82"/>
        <v>18.389642733535336</v>
      </c>
      <c r="I355" s="9">
        <f t="shared" si="83"/>
        <v>8.414459451982605</v>
      </c>
      <c r="J355" s="9">
        <f t="shared" si="84"/>
        <v>1.2095137678739192</v>
      </c>
      <c r="K355" s="11">
        <f t="shared" si="85"/>
        <v>6.2735257214554585E-2</v>
      </c>
      <c r="L355" s="11">
        <f t="shared" si="86"/>
        <v>0.13568521031207598</v>
      </c>
      <c r="M355" s="11">
        <f t="shared" si="87"/>
        <v>0.84745762711864414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-0.12357332222682305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0.15502388031423522</v>
      </c>
      <c r="Q355" s="11">
        <f>2*'OddsRatio_working_3-way'!K355*'OddsRatio_working_3-way'!L355*'OddsRatio_working_3-way'!M355</f>
        <v>1.4427536557862747E-2</v>
      </c>
      <c r="R355" s="11">
        <f t="shared" si="88"/>
        <v>0</v>
      </c>
      <c r="S355" s="11">
        <f t="shared" si="89"/>
        <v>-1.2545092866378036</v>
      </c>
      <c r="T355" s="11">
        <f t="shared" si="90"/>
        <v>-0.11675284193930233</v>
      </c>
      <c r="U355" s="11">
        <f>'OddsRatio_working_3-way'!S355-'OddsRatio_working_3-way'!R355^2/3</f>
        <v>-1.2545092866378036</v>
      </c>
      <c r="V355" s="11">
        <f>'OddsRatio_working_3-way'!S355*'OddsRatio_working_3-way'!R355/3-2*'OddsRatio_working_3-way'!R355^3/27-'OddsRatio_working_3-way'!T355</f>
        <v>0.11675284193930233</v>
      </c>
      <c r="W355" s="11">
        <f>'OddsRatio_working_3-way'!V355^2+4*'OddsRatio_working_3-way'!U355^3/27</f>
        <v>-0.27886338486983181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0.27041385456866646</v>
      </c>
      <c r="Y355" s="11">
        <f>IF('OddsRatio_working_3-way'!W355&gt;=0,IF('OddsRatio_working_3-way'!V355+SQRT('OddsRatio_working_3-way'!W355)&gt;0,0,PI()),ACOS('OddsRatio_working_3-way'!V355/(2*'OddsRatio_working_3-way'!X355)))</f>
        <v>1.3532053118242722</v>
      </c>
      <c r="Z355" s="11">
        <f>'OddsRatio_working_3-way'!X355^(1/3)*COS('OddsRatio_working_3-way'!Y355/3)</f>
        <v>0.58198268853866586</v>
      </c>
      <c r="AA355" s="11">
        <f>'OddsRatio_working_3-way'!X355^(1/3)*COS(('OddsRatio_working_3-way'!Y355+2*PI())/3)</f>
        <v>-0.5351212980653195</v>
      </c>
      <c r="AB355" s="11">
        <f>'OddsRatio_working_3-way'!X355^(1/3)*COS(('OddsRatio_working_3-way'!Y355+4*PI())/3)</f>
        <v>-4.6861390473346289E-2</v>
      </c>
      <c r="AC355" s="11">
        <f>'OddsRatio_working_3-way'!X355^(1/3)*SIN('OddsRatio_working_3-way'!Y355/3)</f>
        <v>0.28189698908272748</v>
      </c>
      <c r="AD355" s="11">
        <f>'OddsRatio_working_3-way'!X355^(1/3)*SIN(('OddsRatio_working_3-way'!Y355+2*PI())/3)</f>
        <v>0.36306329829588763</v>
      </c>
      <c r="AE355" s="11">
        <f>'OddsRatio_working_3-way'!X355^(1/3)*SIN(('OddsRatio_working_3-way'!Y355+4*PI())/3)</f>
        <v>-0.6449602873786151</v>
      </c>
      <c r="AF355" s="11">
        <f>-'OddsRatio_working_3-way'!U355/(3*'OddsRatio_working_3-way'!X355^(1/3))*COS(('OddsRatio_working_3-way'!Y355)/3)</f>
        <v>0.58198268853866586</v>
      </c>
      <c r="AG355" s="11">
        <f>-'OddsRatio_working_3-way'!U355/(3*'OddsRatio_working_3-way'!X355^(1/3))*COS(('OddsRatio_working_3-way'!Y355+2*PI())/3)</f>
        <v>-0.5351212980653195</v>
      </c>
      <c r="AH355" s="11">
        <f>-'OddsRatio_working_3-way'!U355/(3*'OddsRatio_working_3-way'!X355^(1/3))*COS(('OddsRatio_working_3-way'!Y355+4*PI())/3)</f>
        <v>-4.6861390473346289E-2</v>
      </c>
      <c r="AI355" s="11">
        <f>'OddsRatio_working_3-way'!U355/(3*'OddsRatio_working_3-way'!X355^(1/3))*SIN(('OddsRatio_working_3-way'!Y355)/3)</f>
        <v>-0.28189698908272748</v>
      </c>
      <c r="AJ355" s="11">
        <f>'OddsRatio_working_3-way'!U355/(3*'OddsRatio_working_3-way'!X355^(1/3))*SIN(('OddsRatio_working_3-way'!Y355+2*PI())/3)</f>
        <v>-0.36306329829588763</v>
      </c>
      <c r="AK355" s="11">
        <f>'OddsRatio_working_3-way'!U355/(3*'OddsRatio_working_3-way'!X355^(1/3))*SIN(('OddsRatio_working_3-way'!Y355+4*PI())/3)</f>
        <v>0.6449602873786151</v>
      </c>
      <c r="AL355" s="11">
        <f>'OddsRatio_working_3-way'!Z355+'OddsRatio_working_3-way'!AF355</f>
        <v>1.1639653770773317</v>
      </c>
      <c r="AM355" s="11">
        <f>'OddsRatio_working_3-way'!AA355+'OddsRatio_working_3-way'!AG355</f>
        <v>-1.070242596130639</v>
      </c>
      <c r="AN355" s="11">
        <f>'OddsRatio_working_3-way'!AB355+'OddsRatio_working_3-way'!AH355</f>
        <v>-9.3722780946692577E-2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1.1639653770773317</v>
      </c>
      <c r="AS355" s="11">
        <f>IF(('OddsRatio_working_3-way'!X355=0),IF(Q355&gt;0,-Q355^(1/3),(-Q355)^(1/3)),'OddsRatio_working_3-way'!AM355-'OddsRatio_working_3-way'!R355/3)</f>
        <v>-1.070242596130639</v>
      </c>
      <c r="AT355" s="11">
        <f>IF(('OddsRatio_working_3-way'!X355=0),IF(Q355&gt;0,-Q355^(1/3),(-Q355)^(1/3)),'OddsRatio_working_3-way'!AN355-'OddsRatio_working_3-way'!R355/3)</f>
        <v>-9.3722780946692577E-2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1.1299999999999999</v>
      </c>
      <c r="B356" s="4">
        <f>IF('True_Odds_Calculator_3-way'!B357="","",'True_Odds_Calculator_3-way'!B357)</f>
        <v>9.16</v>
      </c>
      <c r="C356" s="4">
        <f>IF('True_Odds_Calculator_3-way'!C357="","",'True_Odds_Calculator_3-way'!C357)</f>
        <v>20.76</v>
      </c>
      <c r="D356" s="9">
        <f t="shared" si="78"/>
        <v>0.86593609926827819</v>
      </c>
      <c r="E356" s="9">
        <f t="shared" si="79"/>
        <v>9.3301784070847132E-2</v>
      </c>
      <c r="F356" s="9">
        <f t="shared" si="80"/>
        <v>4.0762116660875036E-2</v>
      </c>
      <c r="G356" s="9">
        <f t="shared" si="81"/>
        <v>1.1909201795961895</v>
      </c>
      <c r="H356" s="9">
        <f t="shared" si="82"/>
        <v>1.1548196233475041</v>
      </c>
      <c r="I356" s="9">
        <f t="shared" si="83"/>
        <v>10.717908665504906</v>
      </c>
      <c r="J356" s="9">
        <f t="shared" si="84"/>
        <v>24.532582748820705</v>
      </c>
      <c r="K356" s="11">
        <f t="shared" si="85"/>
        <v>0.88495575221238942</v>
      </c>
      <c r="L356" s="11">
        <f t="shared" si="86"/>
        <v>0.1091703056768559</v>
      </c>
      <c r="M356" s="11">
        <f t="shared" si="87"/>
        <v>4.8169556840077066E-2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-9.7548183145655054E-2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0.1305363903624997</v>
      </c>
      <c r="Q356" s="11">
        <f>2*'OddsRatio_working_3-way'!K356*'OddsRatio_working_3-way'!L356*'OddsRatio_working_3-way'!M356</f>
        <v>9.3074075124776959E-3</v>
      </c>
      <c r="R356" s="11">
        <f t="shared" si="88"/>
        <v>0</v>
      </c>
      <c r="S356" s="11">
        <f t="shared" si="89"/>
        <v>-1.3381734662099034</v>
      </c>
      <c r="T356" s="11">
        <f t="shared" si="90"/>
        <v>-9.541343787592893E-2</v>
      </c>
      <c r="U356" s="11">
        <f>'OddsRatio_working_3-way'!S356-'OddsRatio_working_3-way'!R356^2/3</f>
        <v>-1.3381734662099034</v>
      </c>
      <c r="V356" s="11">
        <f>'OddsRatio_working_3-way'!S356*'OddsRatio_working_3-way'!R356/3-2*'OddsRatio_working_3-way'!R356^3/27-'OddsRatio_working_3-way'!T356</f>
        <v>9.541343787592893E-2</v>
      </c>
      <c r="W356" s="11">
        <f>'OddsRatio_working_3-way'!V356^2+4*'OddsRatio_working_3-way'!U356^3/27</f>
        <v>-0.34590045858573887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0.29791113721756135</v>
      </c>
      <c r="Y356" s="11">
        <f>IF('OddsRatio_working_3-way'!W356&gt;=0,IF('OddsRatio_working_3-way'!V356+SQRT('OddsRatio_working_3-way'!W356)&gt;0,0,PI()),ACOS('OddsRatio_working_3-way'!V356/(2*'OddsRatio_working_3-way'!X356)))</f>
        <v>1.4099664654697552</v>
      </c>
      <c r="Z356" s="11">
        <f>'OddsRatio_working_3-way'!X356^(1/3)*COS('OddsRatio_working_3-way'!Y356/3)</f>
        <v>0.59546008979809473</v>
      </c>
      <c r="AA356" s="11">
        <f>'OddsRatio_working_3-way'!X356^(1/3)*COS(('OddsRatio_working_3-way'!Y356+2*PI())/3)</f>
        <v>-0.55967245774146879</v>
      </c>
      <c r="AB356" s="11">
        <f>'OddsRatio_working_3-way'!X356^(1/3)*COS(('OddsRatio_working_3-way'!Y356+4*PI())/3)</f>
        <v>-3.5787632056626065E-2</v>
      </c>
      <c r="AC356" s="11">
        <f>'OddsRatio_working_3-way'!X356^(1/3)*SIN('OddsRatio_working_3-way'!Y356/3)</f>
        <v>0.30246504513350425</v>
      </c>
      <c r="AD356" s="11">
        <f>'OddsRatio_working_3-way'!X356^(1/3)*SIN(('OddsRatio_working_3-way'!Y356+2*PI())/3)</f>
        <v>0.36445104213816093</v>
      </c>
      <c r="AE356" s="11">
        <f>'OddsRatio_working_3-way'!X356^(1/3)*SIN(('OddsRatio_working_3-way'!Y356+4*PI())/3)</f>
        <v>-0.66691608727166518</v>
      </c>
      <c r="AF356" s="11">
        <f>-'OddsRatio_working_3-way'!U356/(3*'OddsRatio_working_3-way'!X356^(1/3))*COS(('OddsRatio_working_3-way'!Y356)/3)</f>
        <v>0.59546008979809473</v>
      </c>
      <c r="AG356" s="11">
        <f>-'OddsRatio_working_3-way'!U356/(3*'OddsRatio_working_3-way'!X356^(1/3))*COS(('OddsRatio_working_3-way'!Y356+2*PI())/3)</f>
        <v>-0.55967245774146879</v>
      </c>
      <c r="AH356" s="11">
        <f>-'OddsRatio_working_3-way'!U356/(3*'OddsRatio_working_3-way'!X356^(1/3))*COS(('OddsRatio_working_3-way'!Y356+4*PI())/3)</f>
        <v>-3.5787632056626065E-2</v>
      </c>
      <c r="AI356" s="11">
        <f>'OddsRatio_working_3-way'!U356/(3*'OddsRatio_working_3-way'!X356^(1/3))*SIN(('OddsRatio_working_3-way'!Y356)/3)</f>
        <v>-0.30246504513350425</v>
      </c>
      <c r="AJ356" s="11">
        <f>'OddsRatio_working_3-way'!U356/(3*'OddsRatio_working_3-way'!X356^(1/3))*SIN(('OddsRatio_working_3-way'!Y356+2*PI())/3)</f>
        <v>-0.36445104213816093</v>
      </c>
      <c r="AK356" s="11">
        <f>'OddsRatio_working_3-way'!U356/(3*'OddsRatio_working_3-way'!X356^(1/3))*SIN(('OddsRatio_working_3-way'!Y356+4*PI())/3)</f>
        <v>0.66691608727166518</v>
      </c>
      <c r="AL356" s="11">
        <f>'OddsRatio_working_3-way'!Z356+'OddsRatio_working_3-way'!AF356</f>
        <v>1.1909201795961895</v>
      </c>
      <c r="AM356" s="11">
        <f>'OddsRatio_working_3-way'!AA356+'OddsRatio_working_3-way'!AG356</f>
        <v>-1.1193449154829376</v>
      </c>
      <c r="AN356" s="11">
        <f>'OddsRatio_working_3-way'!AB356+'OddsRatio_working_3-way'!AH356</f>
        <v>-7.1575264113252129E-2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1.1909201795961895</v>
      </c>
      <c r="AS356" s="11">
        <f>IF(('OddsRatio_working_3-way'!X356=0),IF(Q356&gt;0,-Q356^(1/3),(-Q356)^(1/3)),'OddsRatio_working_3-way'!AM356-'OddsRatio_working_3-way'!R356/3)</f>
        <v>-1.1193449154829376</v>
      </c>
      <c r="AT356" s="11">
        <f>IF(('OddsRatio_working_3-way'!X356=0),IF(Q356&gt;0,-Q356^(1/3),(-Q356)^(1/3)),'OddsRatio_working_3-way'!AN356-'OddsRatio_working_3-way'!R356/3)</f>
        <v>-7.1575264113252129E-2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2.5099999999999998</v>
      </c>
      <c r="B357" s="4">
        <f>IF('True_Odds_Calculator_3-way'!B358="","",'True_Odds_Calculator_3-way'!B358)</f>
        <v>3.26</v>
      </c>
      <c r="C357" s="4">
        <f>IF('True_Odds_Calculator_3-way'!C358="","",'True_Odds_Calculator_3-way'!C358)</f>
        <v>2.95</v>
      </c>
      <c r="D357" s="9">
        <f t="shared" si="78"/>
        <v>0.3827169316354827</v>
      </c>
      <c r="E357" s="9">
        <f t="shared" si="79"/>
        <v>0.29291110448313656</v>
      </c>
      <c r="F357" s="9">
        <f t="shared" si="80"/>
        <v>0.32437196388138062</v>
      </c>
      <c r="G357" s="9">
        <f t="shared" si="81"/>
        <v>1.0681438426810799</v>
      </c>
      <c r="H357" s="9">
        <f t="shared" si="82"/>
        <v>2.6128972024484307</v>
      </c>
      <c r="I357" s="9">
        <f t="shared" si="83"/>
        <v>3.4140050844592404</v>
      </c>
      <c r="J357" s="9">
        <f t="shared" si="84"/>
        <v>3.0828804932281058</v>
      </c>
      <c r="K357" s="11">
        <f t="shared" si="85"/>
        <v>0.39840637450199207</v>
      </c>
      <c r="L357" s="11">
        <f t="shared" si="86"/>
        <v>0.30674846625766872</v>
      </c>
      <c r="M357" s="11">
        <f t="shared" si="87"/>
        <v>0.33898305084745761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-0.27568088879793273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0.23696417408249915</v>
      </c>
      <c r="Q357" s="11">
        <f>2*'OddsRatio_working_3-way'!K357*'OddsRatio_working_3-way'!L357*'OddsRatio_working_3-way'!M357</f>
        <v>8.2854606322552149E-2</v>
      </c>
      <c r="R357" s="11">
        <f t="shared" si="88"/>
        <v>0</v>
      </c>
      <c r="S357" s="11">
        <f t="shared" si="89"/>
        <v>-0.85955967102307196</v>
      </c>
      <c r="T357" s="11">
        <f t="shared" si="90"/>
        <v>-0.30054533951855661</v>
      </c>
      <c r="U357" s="11">
        <f>'OddsRatio_working_3-way'!S357-'OddsRatio_working_3-way'!R357^2/3</f>
        <v>-0.85955967102307196</v>
      </c>
      <c r="V357" s="11">
        <f>'OddsRatio_working_3-way'!S357*'OddsRatio_working_3-way'!R357/3-2*'OddsRatio_working_3-way'!R357^3/27-'OddsRatio_working_3-way'!T357</f>
        <v>0.30054533951855661</v>
      </c>
      <c r="W357" s="11">
        <f>'OddsRatio_working_3-way'!V357^2+4*'OddsRatio_working_3-way'!U357^3/27</f>
        <v>-3.7583504812022522E-3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0.15336708544169991</v>
      </c>
      <c r="Y357" s="11">
        <f>IF('OddsRatio_working_3-way'!W357&gt;=0,IF('OddsRatio_working_3-way'!V357+SQRT('OddsRatio_working_3-way'!W357)&gt;0,0,PI()),ACOS('OddsRatio_working_3-way'!V357/(2*'OddsRatio_working_3-way'!X357)))</f>
        <v>0.20122001244325771</v>
      </c>
      <c r="Z357" s="11">
        <f>'OddsRatio_working_3-way'!X357^(1/3)*COS('OddsRatio_working_3-way'!Y357/3)</f>
        <v>0.53407192134053993</v>
      </c>
      <c r="AA357" s="11">
        <f>'OddsRatio_working_3-way'!X357^(1/3)*COS(('OddsRatio_working_3-way'!Y357+2*PI())/3)</f>
        <v>-0.29810531667399265</v>
      </c>
      <c r="AB357" s="11">
        <f>'OddsRatio_working_3-way'!X357^(1/3)*COS(('OddsRatio_working_3-way'!Y357+4*PI())/3)</f>
        <v>-0.23596660466654748</v>
      </c>
      <c r="AC357" s="11">
        <f>'OddsRatio_working_3-way'!X357^(1/3)*SIN('OddsRatio_working_3-way'!Y357/3)</f>
        <v>3.5875802104595012E-2</v>
      </c>
      <c r="AD357" s="11">
        <f>'OddsRatio_working_3-way'!X357^(1/3)*SIN(('OddsRatio_working_3-way'!Y357+2*PI())/3)</f>
        <v>0.44458195027657454</v>
      </c>
      <c r="AE357" s="11">
        <f>'OddsRatio_working_3-way'!X357^(1/3)*SIN(('OddsRatio_working_3-way'!Y357+4*PI())/3)</f>
        <v>-0.48045775238116961</v>
      </c>
      <c r="AF357" s="11">
        <f>-'OddsRatio_working_3-way'!U357/(3*'OddsRatio_working_3-way'!X357^(1/3))*COS(('OddsRatio_working_3-way'!Y357)/3)</f>
        <v>0.53407192134053993</v>
      </c>
      <c r="AG357" s="11">
        <f>-'OddsRatio_working_3-way'!U357/(3*'OddsRatio_working_3-way'!X357^(1/3))*COS(('OddsRatio_working_3-way'!Y357+2*PI())/3)</f>
        <v>-0.29810531667399265</v>
      </c>
      <c r="AH357" s="11">
        <f>-'OddsRatio_working_3-way'!U357/(3*'OddsRatio_working_3-way'!X357^(1/3))*COS(('OddsRatio_working_3-way'!Y357+4*PI())/3)</f>
        <v>-0.23596660466654748</v>
      </c>
      <c r="AI357" s="11">
        <f>'OddsRatio_working_3-way'!U357/(3*'OddsRatio_working_3-way'!X357^(1/3))*SIN(('OddsRatio_working_3-way'!Y357)/3)</f>
        <v>-3.5875802104595012E-2</v>
      </c>
      <c r="AJ357" s="11">
        <f>'OddsRatio_working_3-way'!U357/(3*'OddsRatio_working_3-way'!X357^(1/3))*SIN(('OddsRatio_working_3-way'!Y357+2*PI())/3)</f>
        <v>-0.44458195027657454</v>
      </c>
      <c r="AK357" s="11">
        <f>'OddsRatio_working_3-way'!U357/(3*'OddsRatio_working_3-way'!X357^(1/3))*SIN(('OddsRatio_working_3-way'!Y357+4*PI())/3)</f>
        <v>0.48045775238116961</v>
      </c>
      <c r="AL357" s="11">
        <f>'OddsRatio_working_3-way'!Z357+'OddsRatio_working_3-way'!AF357</f>
        <v>1.0681438426810799</v>
      </c>
      <c r="AM357" s="11">
        <f>'OddsRatio_working_3-way'!AA357+'OddsRatio_working_3-way'!AG357</f>
        <v>-0.5962106333479853</v>
      </c>
      <c r="AN357" s="11">
        <f>'OddsRatio_working_3-way'!AB357+'OddsRatio_working_3-way'!AH357</f>
        <v>-0.47193320933309496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1.0681438426810799</v>
      </c>
      <c r="AS357" s="11">
        <f>IF(('OddsRatio_working_3-way'!X357=0),IF(Q357&gt;0,-Q357^(1/3),(-Q357)^(1/3)),'OddsRatio_working_3-way'!AM357-'OddsRatio_working_3-way'!R357/3)</f>
        <v>-0.5962106333479853</v>
      </c>
      <c r="AT357" s="11">
        <f>IF(('OddsRatio_working_3-way'!X357=0),IF(Q357&gt;0,-Q357^(1/3),(-Q357)^(1/3)),'OddsRatio_working_3-way'!AN357-'OddsRatio_working_3-way'!R357/3)</f>
        <v>-0.47193320933309496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4.7</v>
      </c>
      <c r="B358" s="4">
        <f>IF('True_Odds_Calculator_3-way'!B359="","",'True_Odds_Calculator_3-way'!B359)</f>
        <v>3.99</v>
      </c>
      <c r="C358" s="4">
        <f>IF('True_Odds_Calculator_3-way'!C359="","",'True_Odds_Calculator_3-way'!C359)</f>
        <v>1.71</v>
      </c>
      <c r="D358" s="9">
        <f t="shared" si="78"/>
        <v>0.19944889635440524</v>
      </c>
      <c r="E358" s="9">
        <f t="shared" si="79"/>
        <v>0.23564914500458289</v>
      </c>
      <c r="F358" s="9">
        <f t="shared" si="80"/>
        <v>0.56490195864101178</v>
      </c>
      <c r="G358" s="9">
        <f t="shared" si="81"/>
        <v>1.0848150433632577</v>
      </c>
      <c r="H358" s="9">
        <f t="shared" si="82"/>
        <v>5.0138156604440542</v>
      </c>
      <c r="I358" s="9">
        <f t="shared" si="83"/>
        <v>4.2435969796561412</v>
      </c>
      <c r="J358" s="9">
        <f t="shared" si="84"/>
        <v>1.7702186807879128</v>
      </c>
      <c r="K358" s="11">
        <f t="shared" si="85"/>
        <v>0.21276595744680851</v>
      </c>
      <c r="L358" s="11">
        <f t="shared" si="86"/>
        <v>0.25062656641604009</v>
      </c>
      <c r="M358" s="11">
        <f t="shared" si="87"/>
        <v>0.58479532163742687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-0.24494264153602863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0.23076229830517564</v>
      </c>
      <c r="Q358" s="11">
        <f>2*'OddsRatio_working_3-way'!K358*'OddsRatio_working_3-way'!L358*'OddsRatio_working_3-way'!M358</f>
        <v>6.2368188731128552E-2</v>
      </c>
      <c r="R358" s="11">
        <f t="shared" si="88"/>
        <v>0</v>
      </c>
      <c r="S358" s="11">
        <f t="shared" si="89"/>
        <v>-0.94210749446511866</v>
      </c>
      <c r="T358" s="11">
        <f t="shared" si="90"/>
        <v>-0.25462364715273478</v>
      </c>
      <c r="U358" s="11">
        <f>'OddsRatio_working_3-way'!S358-'OddsRatio_working_3-way'!R358^2/3</f>
        <v>-0.94210749446511866</v>
      </c>
      <c r="V358" s="11">
        <f>'OddsRatio_working_3-way'!S358*'OddsRatio_working_3-way'!R358/3-2*'OddsRatio_working_3-way'!R358^3/27-'OddsRatio_working_3-way'!T358</f>
        <v>0.25462364715273478</v>
      </c>
      <c r="W358" s="11">
        <f>'OddsRatio_working_3-way'!V358^2+4*'OddsRatio_working_3-way'!U358^3/27</f>
        <v>-5.9045773245673464E-2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0.17598222561883475</v>
      </c>
      <c r="Y358" s="11">
        <f>IF('OddsRatio_working_3-way'!W358&gt;=0,IF('OddsRatio_working_3-way'!V358+SQRT('OddsRatio_working_3-way'!W358)&gt;0,0,PI()),ACOS('OddsRatio_working_3-way'!V358/(2*'OddsRatio_working_3-way'!X358)))</f>
        <v>0.76203045390522106</v>
      </c>
      <c r="Z358" s="11">
        <f>'OddsRatio_working_3-way'!X358^(1/3)*COS('OddsRatio_working_3-way'!Y358/3)</f>
        <v>0.54240752168162887</v>
      </c>
      <c r="AA358" s="11">
        <f>'OddsRatio_working_3-way'!X358^(1/3)*COS(('OddsRatio_working_3-way'!Y358+2*PI())/3)</f>
        <v>-0.39315634971728991</v>
      </c>
      <c r="AB358" s="11">
        <f>'OddsRatio_working_3-way'!X358^(1/3)*COS(('OddsRatio_working_3-way'!Y358+4*PI())/3)</f>
        <v>-0.14925117196433929</v>
      </c>
      <c r="AC358" s="11">
        <f>'OddsRatio_working_3-way'!X358^(1/3)*SIN('OddsRatio_working_3-way'!Y358/3)</f>
        <v>0.14081872003240981</v>
      </c>
      <c r="AD358" s="11">
        <f>'OddsRatio_working_3-way'!X358^(1/3)*SIN(('OddsRatio_working_3-way'!Y358+2*PI())/3)</f>
        <v>0.39932933296384443</v>
      </c>
      <c r="AE358" s="11">
        <f>'OddsRatio_working_3-way'!X358^(1/3)*SIN(('OddsRatio_working_3-way'!Y358+4*PI())/3)</f>
        <v>-0.54014805299625401</v>
      </c>
      <c r="AF358" s="11">
        <f>-'OddsRatio_working_3-way'!U358/(3*'OddsRatio_working_3-way'!X358^(1/3))*COS(('OddsRatio_working_3-way'!Y358)/3)</f>
        <v>0.54240752168162887</v>
      </c>
      <c r="AG358" s="11">
        <f>-'OddsRatio_working_3-way'!U358/(3*'OddsRatio_working_3-way'!X358^(1/3))*COS(('OddsRatio_working_3-way'!Y358+2*PI())/3)</f>
        <v>-0.39315634971728991</v>
      </c>
      <c r="AH358" s="11">
        <f>-'OddsRatio_working_3-way'!U358/(3*'OddsRatio_working_3-way'!X358^(1/3))*COS(('OddsRatio_working_3-way'!Y358+4*PI())/3)</f>
        <v>-0.14925117196433929</v>
      </c>
      <c r="AI358" s="11">
        <f>'OddsRatio_working_3-way'!U358/(3*'OddsRatio_working_3-way'!X358^(1/3))*SIN(('OddsRatio_working_3-way'!Y358)/3)</f>
        <v>-0.14081872003240981</v>
      </c>
      <c r="AJ358" s="11">
        <f>'OddsRatio_working_3-way'!U358/(3*'OddsRatio_working_3-way'!X358^(1/3))*SIN(('OddsRatio_working_3-way'!Y358+2*PI())/3)</f>
        <v>-0.39932933296384443</v>
      </c>
      <c r="AK358" s="11">
        <f>'OddsRatio_working_3-way'!U358/(3*'OddsRatio_working_3-way'!X358^(1/3))*SIN(('OddsRatio_working_3-way'!Y358+4*PI())/3)</f>
        <v>0.54014805299625401</v>
      </c>
      <c r="AL358" s="11">
        <f>'OddsRatio_working_3-way'!Z358+'OddsRatio_working_3-way'!AF358</f>
        <v>1.0848150433632577</v>
      </c>
      <c r="AM358" s="11">
        <f>'OddsRatio_working_3-way'!AA358+'OddsRatio_working_3-way'!AG358</f>
        <v>-0.78631269943457982</v>
      </c>
      <c r="AN358" s="11">
        <f>'OddsRatio_working_3-way'!AB358+'OddsRatio_working_3-way'!AH358</f>
        <v>-0.29850234392867858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1.0848150433632577</v>
      </c>
      <c r="AS358" s="11">
        <f>IF(('OddsRatio_working_3-way'!X358=0),IF(Q358&gt;0,-Q358^(1/3),(-Q358)^(1/3)),'OddsRatio_working_3-way'!AM358-'OddsRatio_working_3-way'!R358/3)</f>
        <v>-0.78631269943457982</v>
      </c>
      <c r="AT358" s="11">
        <f>IF(('OddsRatio_working_3-way'!X358=0),IF(Q358&gt;0,-Q358^(1/3),(-Q358)^(1/3)),'OddsRatio_working_3-way'!AN358-'OddsRatio_working_3-way'!R358/3)</f>
        <v>-0.29850234392867858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3.19</v>
      </c>
      <c r="B359" s="4">
        <f>IF('True_Odds_Calculator_3-way'!B360="","",'True_Odds_Calculator_3-way'!B360)</f>
        <v>3.62</v>
      </c>
      <c r="C359" s="4">
        <f>IF('True_Odds_Calculator_3-way'!C360="","",'True_Odds_Calculator_3-way'!C360)</f>
        <v>2.25</v>
      </c>
      <c r="D359" s="9">
        <f t="shared" si="78"/>
        <v>0.30239480910205463</v>
      </c>
      <c r="E359" s="9">
        <f t="shared" si="79"/>
        <v>0.26596487917795952</v>
      </c>
      <c r="F359" s="9">
        <f t="shared" si="80"/>
        <v>0.43164031171998579</v>
      </c>
      <c r="G359" s="9">
        <f t="shared" si="81"/>
        <v>1.0533950103320677</v>
      </c>
      <c r="H359" s="9">
        <f t="shared" si="82"/>
        <v>3.3069350726272289</v>
      </c>
      <c r="I359" s="9">
        <f t="shared" si="83"/>
        <v>3.7598949270700168</v>
      </c>
      <c r="J359" s="9">
        <f t="shared" si="84"/>
        <v>2.3167437629150847</v>
      </c>
      <c r="K359" s="11">
        <f t="shared" si="85"/>
        <v>0.31347962382445144</v>
      </c>
      <c r="L359" s="11">
        <f t="shared" si="86"/>
        <v>0.27624309392265195</v>
      </c>
      <c r="M359" s="11">
        <f t="shared" si="87"/>
        <v>0.44444444444444442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-0.27604103523326229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0.23323345860972078</v>
      </c>
      <c r="Q359" s="11">
        <f>2*'OddsRatio_working_3-way'!K359*'OddsRatio_working_3-way'!L359*'OddsRatio_working_3-way'!M359</f>
        <v>7.6974738815089358E-2</v>
      </c>
      <c r="R359" s="11">
        <f t="shared" si="88"/>
        <v>0</v>
      </c>
      <c r="S359" s="11">
        <f t="shared" si="89"/>
        <v>-0.84492314127365908</v>
      </c>
      <c r="T359" s="11">
        <f t="shared" si="90"/>
        <v>-0.27885252187249471</v>
      </c>
      <c r="U359" s="11">
        <f>'OddsRatio_working_3-way'!S359-'OddsRatio_working_3-way'!R359^2/3</f>
        <v>-0.84492314127365908</v>
      </c>
      <c r="V359" s="11">
        <f>'OddsRatio_working_3-way'!S359*'OddsRatio_working_3-way'!R359/3-2*'OddsRatio_working_3-way'!R359^3/27-'OddsRatio_working_3-way'!T359</f>
        <v>0.27885252187249471</v>
      </c>
      <c r="W359" s="11">
        <f>'OddsRatio_working_3-way'!V359^2+4*'OddsRatio_working_3-way'!U359^3/27</f>
        <v>-1.1602234425828833E-2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0.14946652081693659</v>
      </c>
      <c r="Y359" s="11">
        <f>IF('OddsRatio_working_3-way'!W359&gt;=0,IF('OddsRatio_working_3-way'!V359+SQRT('OddsRatio_working_3-way'!W359)&gt;0,0,PI()),ACOS('OddsRatio_working_3-way'!V359/(2*'OddsRatio_working_3-way'!X359)))</f>
        <v>0.36861849847178285</v>
      </c>
      <c r="Z359" s="11">
        <f>'OddsRatio_working_3-way'!X359^(1/3)*COS('OddsRatio_working_3-way'!Y359/3)</f>
        <v>0.52669750516603386</v>
      </c>
      <c r="AA359" s="11">
        <f>'OddsRatio_working_3-way'!X359^(1/3)*COS(('OddsRatio_working_3-way'!Y359+2*PI())/3)</f>
        <v>-0.31967892972921058</v>
      </c>
      <c r="AB359" s="11">
        <f>'OddsRatio_working_3-way'!X359^(1/3)*COS(('OddsRatio_working_3-way'!Y359+4*PI())/3)</f>
        <v>-0.20701857543682317</v>
      </c>
      <c r="AC359" s="11">
        <f>'OddsRatio_working_3-way'!X359^(1/3)*SIN('OddsRatio_working_3-way'!Y359/3)</f>
        <v>6.5044485877708474E-2</v>
      </c>
      <c r="AD359" s="11">
        <f>'OddsRatio_working_3-way'!X359^(1/3)*SIN(('OddsRatio_working_3-way'!Y359+2*PI())/3)</f>
        <v>0.42361117664481673</v>
      </c>
      <c r="AE359" s="11">
        <f>'OddsRatio_working_3-way'!X359^(1/3)*SIN(('OddsRatio_working_3-way'!Y359+4*PI())/3)</f>
        <v>-0.48865566252252512</v>
      </c>
      <c r="AF359" s="11">
        <f>-'OddsRatio_working_3-way'!U359/(3*'OddsRatio_working_3-way'!X359^(1/3))*COS(('OddsRatio_working_3-way'!Y359)/3)</f>
        <v>0.52669750516603397</v>
      </c>
      <c r="AG359" s="11">
        <f>-'OddsRatio_working_3-way'!U359/(3*'OddsRatio_working_3-way'!X359^(1/3))*COS(('OddsRatio_working_3-way'!Y359+2*PI())/3)</f>
        <v>-0.31967892972921064</v>
      </c>
      <c r="AH359" s="11">
        <f>-'OddsRatio_working_3-way'!U359/(3*'OddsRatio_working_3-way'!X359^(1/3))*COS(('OddsRatio_working_3-way'!Y359+4*PI())/3)</f>
        <v>-0.20701857543682323</v>
      </c>
      <c r="AI359" s="11">
        <f>'OddsRatio_working_3-way'!U359/(3*'OddsRatio_working_3-way'!X359^(1/3))*SIN(('OddsRatio_working_3-way'!Y359)/3)</f>
        <v>-6.5044485877708488E-2</v>
      </c>
      <c r="AJ359" s="11">
        <f>'OddsRatio_working_3-way'!U359/(3*'OddsRatio_working_3-way'!X359^(1/3))*SIN(('OddsRatio_working_3-way'!Y359+2*PI())/3)</f>
        <v>-0.42361117664481679</v>
      </c>
      <c r="AK359" s="11">
        <f>'OddsRatio_working_3-way'!U359/(3*'OddsRatio_working_3-way'!X359^(1/3))*SIN(('OddsRatio_working_3-way'!Y359+4*PI())/3)</f>
        <v>0.48865566252252524</v>
      </c>
      <c r="AL359" s="11">
        <f>'OddsRatio_working_3-way'!Z359+'OddsRatio_working_3-way'!AF359</f>
        <v>1.0533950103320677</v>
      </c>
      <c r="AM359" s="11">
        <f>'OddsRatio_working_3-way'!AA359+'OddsRatio_working_3-way'!AG359</f>
        <v>-0.63935785945842127</v>
      </c>
      <c r="AN359" s="11">
        <f>'OddsRatio_working_3-way'!AB359+'OddsRatio_working_3-way'!AH359</f>
        <v>-0.4140371508736464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1.0533950103320677</v>
      </c>
      <c r="AS359" s="11">
        <f>IF(('OddsRatio_working_3-way'!X359=0),IF(Q359&gt;0,-Q359^(1/3),(-Q359)^(1/3)),'OddsRatio_working_3-way'!AM359-'OddsRatio_working_3-way'!R359/3)</f>
        <v>-0.63935785945842127</v>
      </c>
      <c r="AT359" s="11">
        <f>IF(('OddsRatio_working_3-way'!X359=0),IF(Q359&gt;0,-Q359^(1/3),(-Q359)^(1/3)),'OddsRatio_working_3-way'!AN359-'OddsRatio_working_3-way'!R359/3)</f>
        <v>-0.4140371508736464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1.99</v>
      </c>
      <c r="B360" s="4">
        <f>IF('True_Odds_Calculator_3-way'!B361="","",'True_Odds_Calculator_3-way'!B361)</f>
        <v>3.46</v>
      </c>
      <c r="C360" s="4">
        <f>IF('True_Odds_Calculator_3-way'!C361="","",'True_Odds_Calculator_3-way'!C361)</f>
        <v>4.12</v>
      </c>
      <c r="D360" s="9">
        <f t="shared" si="78"/>
        <v>0.48901660412864045</v>
      </c>
      <c r="E360" s="9">
        <f t="shared" si="79"/>
        <v>0.27805052049120532</v>
      </c>
      <c r="F360" s="9">
        <f t="shared" si="80"/>
        <v>0.23293287538015447</v>
      </c>
      <c r="G360" s="9">
        <f t="shared" si="81"/>
        <v>1.0554750901233771</v>
      </c>
      <c r="H360" s="9">
        <f t="shared" si="82"/>
        <v>2.0449203392221431</v>
      </c>
      <c r="I360" s="9">
        <f t="shared" si="83"/>
        <v>3.596468721703507</v>
      </c>
      <c r="J360" s="9">
        <f t="shared" si="84"/>
        <v>4.2930822811849358</v>
      </c>
      <c r="K360" s="11">
        <f t="shared" si="85"/>
        <v>0.50251256281407031</v>
      </c>
      <c r="L360" s="11">
        <f t="shared" si="86"/>
        <v>0.28901734104046245</v>
      </c>
      <c r="M360" s="11">
        <f t="shared" si="87"/>
        <v>0.24271844660194175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-0.26785422708130713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0.23160022572032951</v>
      </c>
      <c r="Q360" s="11">
        <f>2*'OddsRatio_working_3-way'!K360*'OddsRatio_working_3-way'!L360*'OddsRatio_working_3-way'!M360</f>
        <v>7.0502351817451916E-2</v>
      </c>
      <c r="R360" s="11">
        <f t="shared" si="88"/>
        <v>0</v>
      </c>
      <c r="S360" s="11">
        <f t="shared" si="89"/>
        <v>-0.86465025489415659</v>
      </c>
      <c r="T360" s="11">
        <f t="shared" si="90"/>
        <v>-0.26321164532546626</v>
      </c>
      <c r="U360" s="11">
        <f>'OddsRatio_working_3-way'!S360-'OddsRatio_working_3-way'!R360^2/3</f>
        <v>-0.86465025489415659</v>
      </c>
      <c r="V360" s="11">
        <f>'OddsRatio_working_3-way'!S360*'OddsRatio_working_3-way'!R360/3-2*'OddsRatio_working_3-way'!R360^3/27-'OddsRatio_working_3-way'!T360</f>
        <v>0.26321164532546626</v>
      </c>
      <c r="W360" s="11">
        <f>'OddsRatio_working_3-way'!V360^2+4*'OddsRatio_working_3-way'!U360^3/27</f>
        <v>-2.6487019140825824E-2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0.15473153312735324</v>
      </c>
      <c r="Y360" s="11">
        <f>IF('OddsRatio_working_3-way'!W360&gt;=0,IF('OddsRatio_working_3-way'!V360+SQRT('OddsRatio_working_3-way'!W360)&gt;0,0,PI()),ACOS('OddsRatio_working_3-way'!V360/(2*'OddsRatio_working_3-way'!X360)))</f>
        <v>0.55377938509573132</v>
      </c>
      <c r="Z360" s="11">
        <f>'OddsRatio_working_3-way'!X360^(1/3)*COS('OddsRatio_working_3-way'!Y360/3)</f>
        <v>0.52773754506168857</v>
      </c>
      <c r="AA360" s="11">
        <f>'OddsRatio_working_3-way'!X360^(1/3)*COS(('OddsRatio_working_3-way'!Y360+2*PI())/3)</f>
        <v>-0.34920561318443238</v>
      </c>
      <c r="AB360" s="11">
        <f>'OddsRatio_working_3-way'!X360^(1/3)*COS(('OddsRatio_working_3-way'!Y360+4*PI())/3)</f>
        <v>-0.17853193187725622</v>
      </c>
      <c r="AC360" s="11">
        <f>'OddsRatio_working_3-way'!X360^(1/3)*SIN('OddsRatio_working_3-way'!Y360/3)</f>
        <v>9.8538495846282506E-2</v>
      </c>
      <c r="AD360" s="11">
        <f>'OddsRatio_working_3-way'!X360^(1/3)*SIN(('OddsRatio_working_3-way'!Y360+2*PI())/3)</f>
        <v>0.40776487263111588</v>
      </c>
      <c r="AE360" s="11">
        <f>'OddsRatio_working_3-way'!X360^(1/3)*SIN(('OddsRatio_working_3-way'!Y360+4*PI())/3)</f>
        <v>-0.50630336847739843</v>
      </c>
      <c r="AF360" s="11">
        <f>-'OddsRatio_working_3-way'!U360/(3*'OddsRatio_working_3-way'!X360^(1/3))*COS(('OddsRatio_working_3-way'!Y360)/3)</f>
        <v>0.52773754506168857</v>
      </c>
      <c r="AG360" s="11">
        <f>-'OddsRatio_working_3-way'!U360/(3*'OddsRatio_working_3-way'!X360^(1/3))*COS(('OddsRatio_working_3-way'!Y360+2*PI())/3)</f>
        <v>-0.34920561318443238</v>
      </c>
      <c r="AH360" s="11">
        <f>-'OddsRatio_working_3-way'!U360/(3*'OddsRatio_working_3-way'!X360^(1/3))*COS(('OddsRatio_working_3-way'!Y360+4*PI())/3)</f>
        <v>-0.17853193187725622</v>
      </c>
      <c r="AI360" s="11">
        <f>'OddsRatio_working_3-way'!U360/(3*'OddsRatio_working_3-way'!X360^(1/3))*SIN(('OddsRatio_working_3-way'!Y360)/3)</f>
        <v>-9.8538495846282506E-2</v>
      </c>
      <c r="AJ360" s="11">
        <f>'OddsRatio_working_3-way'!U360/(3*'OddsRatio_working_3-way'!X360^(1/3))*SIN(('OddsRatio_working_3-way'!Y360+2*PI())/3)</f>
        <v>-0.40776487263111588</v>
      </c>
      <c r="AK360" s="11">
        <f>'OddsRatio_working_3-way'!U360/(3*'OddsRatio_working_3-way'!X360^(1/3))*SIN(('OddsRatio_working_3-way'!Y360+4*PI())/3)</f>
        <v>0.50630336847739843</v>
      </c>
      <c r="AL360" s="11">
        <f>'OddsRatio_working_3-way'!Z360+'OddsRatio_working_3-way'!AF360</f>
        <v>1.0554750901233771</v>
      </c>
      <c r="AM360" s="11">
        <f>'OddsRatio_working_3-way'!AA360+'OddsRatio_working_3-way'!AG360</f>
        <v>-0.69841122636886477</v>
      </c>
      <c r="AN360" s="11">
        <f>'OddsRatio_working_3-way'!AB360+'OddsRatio_working_3-way'!AH360</f>
        <v>-0.35706386375451243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1.0554750901233771</v>
      </c>
      <c r="AS360" s="11">
        <f>IF(('OddsRatio_working_3-way'!X360=0),IF(Q360&gt;0,-Q360^(1/3),(-Q360)^(1/3)),'OddsRatio_working_3-way'!AM360-'OddsRatio_working_3-way'!R360/3)</f>
        <v>-0.69841122636886477</v>
      </c>
      <c r="AT360" s="11">
        <f>IF(('OddsRatio_working_3-way'!X360=0),IF(Q360&gt;0,-Q360^(1/3),(-Q360)^(1/3)),'OddsRatio_working_3-way'!AN360-'OddsRatio_working_3-way'!R360/3)</f>
        <v>-0.35706386375451243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4.5</v>
      </c>
      <c r="B361" s="4">
        <f>IF('True_Odds_Calculator_3-way'!B362="","",'True_Odds_Calculator_3-way'!B362)</f>
        <v>3.61</v>
      </c>
      <c r="C361" s="4">
        <f>IF('True_Odds_Calculator_3-way'!C362="","",'True_Odds_Calculator_3-way'!C362)</f>
        <v>1.88</v>
      </c>
      <c r="D361" s="9">
        <f t="shared" si="78"/>
        <v>0.21363027589787986</v>
      </c>
      <c r="E361" s="9">
        <f t="shared" si="79"/>
        <v>0.26702535709305997</v>
      </c>
      <c r="F361" s="9">
        <f t="shared" si="80"/>
        <v>0.51934436700906006</v>
      </c>
      <c r="G361" s="9">
        <f t="shared" si="81"/>
        <v>1.0517098434894963</v>
      </c>
      <c r="H361" s="9">
        <f t="shared" si="82"/>
        <v>4.680984452213238</v>
      </c>
      <c r="I361" s="9">
        <f t="shared" si="83"/>
        <v>3.7449626915075855</v>
      </c>
      <c r="J361" s="9">
        <f t="shared" si="84"/>
        <v>1.9255046622707566</v>
      </c>
      <c r="K361" s="11">
        <f t="shared" si="85"/>
        <v>0.22222222222222221</v>
      </c>
      <c r="L361" s="11">
        <f t="shared" si="86"/>
        <v>0.2770083102493075</v>
      </c>
      <c r="M361" s="11">
        <f t="shared" si="87"/>
        <v>0.53191489361702127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-0.26321683267519291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0.22887566059605902</v>
      </c>
      <c r="Q361" s="11">
        <f>2*'OddsRatio_working_3-way'!K361*'OddsRatio_working_3-way'!L361*'OddsRatio_working_3-way'!M361</f>
        <v>6.5486598167684984E-2</v>
      </c>
      <c r="R361" s="11">
        <f t="shared" si="88"/>
        <v>0</v>
      </c>
      <c r="S361" s="11">
        <f t="shared" si="89"/>
        <v>-0.86953276608449059</v>
      </c>
      <c r="T361" s="11">
        <f t="shared" si="90"/>
        <v>-0.24879335224162821</v>
      </c>
      <c r="U361" s="11">
        <f>'OddsRatio_working_3-way'!S361-'OddsRatio_working_3-way'!R361^2/3</f>
        <v>-0.86953276608449059</v>
      </c>
      <c r="V361" s="11">
        <f>'OddsRatio_working_3-way'!S361*'OddsRatio_working_3-way'!R361/3-2*'OddsRatio_working_3-way'!R361^3/27-'OddsRatio_working_3-way'!T361</f>
        <v>0.24879335224162821</v>
      </c>
      <c r="W361" s="11">
        <f>'OddsRatio_working_3-way'!V361^2+4*'OddsRatio_working_3-way'!U361^3/27</f>
        <v>-3.5500774788330171E-2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0.15604398971760902</v>
      </c>
      <c r="Y361" s="11">
        <f>IF('OddsRatio_working_3-way'!W361&gt;=0,IF('OddsRatio_working_3-way'!V361+SQRT('OddsRatio_working_3-way'!W361)&gt;0,0,PI()),ACOS('OddsRatio_working_3-way'!V361/(2*'OddsRatio_working_3-way'!X361)))</f>
        <v>0.64817026732516148</v>
      </c>
      <c r="Z361" s="11">
        <f>'OddsRatio_working_3-way'!X361^(1/3)*COS('OddsRatio_working_3-way'!Y361/3)</f>
        <v>0.52585492174474824</v>
      </c>
      <c r="AA361" s="11">
        <f>'OddsRatio_working_3-way'!X361^(1/3)*COS(('OddsRatio_working_3-way'!Y361+2*PI())/3)</f>
        <v>-0.36288066231555582</v>
      </c>
      <c r="AB361" s="11">
        <f>'OddsRatio_working_3-way'!X361^(1/3)*COS(('OddsRatio_working_3-way'!Y361+4*PI())/3)</f>
        <v>-0.16297425942919244</v>
      </c>
      <c r="AC361" s="11">
        <f>'OddsRatio_working_3-way'!X361^(1/3)*SIN('OddsRatio_working_3-way'!Y361/3)</f>
        <v>0.11541601551917173</v>
      </c>
      <c r="AD361" s="11">
        <f>'OddsRatio_working_3-way'!X361^(1/3)*SIN(('OddsRatio_working_3-way'!Y361+2*PI())/3)</f>
        <v>0.39769571317644409</v>
      </c>
      <c r="AE361" s="11">
        <f>'OddsRatio_working_3-way'!X361^(1/3)*SIN(('OddsRatio_working_3-way'!Y361+4*PI())/3)</f>
        <v>-0.51311172869561572</v>
      </c>
      <c r="AF361" s="11">
        <f>-'OddsRatio_working_3-way'!U361/(3*'OddsRatio_working_3-way'!X361^(1/3))*COS(('OddsRatio_working_3-way'!Y361)/3)</f>
        <v>0.52585492174474813</v>
      </c>
      <c r="AG361" s="11">
        <f>-'OddsRatio_working_3-way'!U361/(3*'OddsRatio_working_3-way'!X361^(1/3))*COS(('OddsRatio_working_3-way'!Y361+2*PI())/3)</f>
        <v>-0.36288066231555577</v>
      </c>
      <c r="AH361" s="11">
        <f>-'OddsRatio_working_3-way'!U361/(3*'OddsRatio_working_3-way'!X361^(1/3))*COS(('OddsRatio_working_3-way'!Y361+4*PI())/3)</f>
        <v>-0.16297425942919241</v>
      </c>
      <c r="AI361" s="11">
        <f>'OddsRatio_working_3-way'!U361/(3*'OddsRatio_working_3-way'!X361^(1/3))*SIN(('OddsRatio_working_3-way'!Y361)/3)</f>
        <v>-0.1154160155191717</v>
      </c>
      <c r="AJ361" s="11">
        <f>'OddsRatio_working_3-way'!U361/(3*'OddsRatio_working_3-way'!X361^(1/3))*SIN(('OddsRatio_working_3-way'!Y361+2*PI())/3)</f>
        <v>-0.39769571317644398</v>
      </c>
      <c r="AK361" s="11">
        <f>'OddsRatio_working_3-way'!U361/(3*'OddsRatio_working_3-way'!X361^(1/3))*SIN(('OddsRatio_working_3-way'!Y361+4*PI())/3)</f>
        <v>0.51311172869561561</v>
      </c>
      <c r="AL361" s="11">
        <f>'OddsRatio_working_3-way'!Z361+'OddsRatio_working_3-way'!AF361</f>
        <v>1.0517098434894963</v>
      </c>
      <c r="AM361" s="11">
        <f>'OddsRatio_working_3-way'!AA361+'OddsRatio_working_3-way'!AG361</f>
        <v>-0.72576132463111165</v>
      </c>
      <c r="AN361" s="11">
        <f>'OddsRatio_working_3-way'!AB361+'OddsRatio_working_3-way'!AH361</f>
        <v>-0.32594851885838483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1.0517098434894963</v>
      </c>
      <c r="AS361" s="11">
        <f>IF(('OddsRatio_working_3-way'!X361=0),IF(Q361&gt;0,-Q361^(1/3),(-Q361)^(1/3)),'OddsRatio_working_3-way'!AM361-'OddsRatio_working_3-way'!R361/3)</f>
        <v>-0.72576132463111165</v>
      </c>
      <c r="AT361" s="11">
        <f>IF(('OddsRatio_working_3-way'!X361=0),IF(Q361&gt;0,-Q361^(1/3),(-Q361)^(1/3)),'OddsRatio_working_3-way'!AN361-'OddsRatio_working_3-way'!R361/3)</f>
        <v>-0.32594851885838483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1.5</v>
      </c>
      <c r="B362" s="4">
        <f>IF('True_Odds_Calculator_3-way'!B363="","",'True_Odds_Calculator_3-way'!B363)</f>
        <v>3.84</v>
      </c>
      <c r="C362" s="4">
        <f>IF('True_Odds_Calculator_3-way'!C363="","",'True_Odds_Calculator_3-way'!C363)</f>
        <v>7.46</v>
      </c>
      <c r="D362" s="9">
        <f t="shared" si="78"/>
        <v>0.64029572074514418</v>
      </c>
      <c r="E362" s="9">
        <f t="shared" si="79"/>
        <v>0.23861216983257172</v>
      </c>
      <c r="F362" s="9">
        <f t="shared" si="80"/>
        <v>0.12109210942228432</v>
      </c>
      <c r="G362" s="9">
        <f t="shared" si="81"/>
        <v>1.1235567179372996</v>
      </c>
      <c r="H362" s="9">
        <f t="shared" si="82"/>
        <v>1.5617783589686496</v>
      </c>
      <c r="I362" s="9">
        <f t="shared" si="83"/>
        <v>4.1909010789419305</v>
      </c>
      <c r="J362" s="9">
        <f t="shared" si="84"/>
        <v>8.2581763978749567</v>
      </c>
      <c r="K362" s="11">
        <f t="shared" si="85"/>
        <v>0.66666666666666663</v>
      </c>
      <c r="L362" s="11">
        <f t="shared" si="86"/>
        <v>0.26041666666666669</v>
      </c>
      <c r="M362" s="11">
        <f t="shared" si="87"/>
        <v>0.13404825737265416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-0.21348115877271379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0.22806821566875182</v>
      </c>
      <c r="Q362" s="11">
        <f>2*'OddsRatio_working_3-way'!K362*'OddsRatio_working_3-way'!L362*'OddsRatio_working_3-way'!M362</f>
        <v>4.6544533809949357E-2</v>
      </c>
      <c r="R362" s="11">
        <f t="shared" si="88"/>
        <v>0</v>
      </c>
      <c r="S362" s="11">
        <f t="shared" si="89"/>
        <v>-1.0683294815331614</v>
      </c>
      <c r="T362" s="11">
        <f t="shared" si="90"/>
        <v>-0.21802642480268603</v>
      </c>
      <c r="U362" s="11">
        <f>'OddsRatio_working_3-way'!S362-'OddsRatio_working_3-way'!R362^2/3</f>
        <v>-1.0683294815331614</v>
      </c>
      <c r="V362" s="11">
        <f>'OddsRatio_working_3-way'!S362*'OddsRatio_working_3-way'!R362/3-2*'OddsRatio_working_3-way'!R362^3/27-'OddsRatio_working_3-way'!T362</f>
        <v>0.21802642480268603</v>
      </c>
      <c r="W362" s="11">
        <f>'OddsRatio_working_3-way'!V362^2+4*'OddsRatio_working_3-way'!U362^3/27</f>
        <v>-0.13310362230830694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0.21250831996685932</v>
      </c>
      <c r="Y362" s="11">
        <f>IF('OddsRatio_working_3-way'!W362&gt;=0,IF('OddsRatio_working_3-way'!V362+SQRT('OddsRatio_working_3-way'!W362)&gt;0,0,PI()),ACOS('OddsRatio_working_3-way'!V362/(2*'OddsRatio_working_3-way'!X362)))</f>
        <v>1.0321397436487763</v>
      </c>
      <c r="Z362" s="11">
        <f>'OddsRatio_working_3-way'!X362^(1/3)*COS('OddsRatio_working_3-way'!Y362/3)</f>
        <v>0.5617783589686498</v>
      </c>
      <c r="AA362" s="11">
        <f>'OddsRatio_working_3-way'!X362^(1/3)*COS(('OddsRatio_working_3-way'!Y362+2*PI())/3)</f>
        <v>-0.45520549234447699</v>
      </c>
      <c r="AB362" s="11">
        <f>'OddsRatio_working_3-way'!X362^(1/3)*COS(('OddsRatio_working_3-way'!Y362+4*PI())/3)</f>
        <v>-0.10657286662417249</v>
      </c>
      <c r="AC362" s="11">
        <f>'OddsRatio_working_3-way'!X362^(1/3)*SIN('OddsRatio_working_3-way'!Y362/3)</f>
        <v>0.20128314030790376</v>
      </c>
      <c r="AD362" s="11">
        <f>'OddsRatio_working_3-way'!X362^(1/3)*SIN(('OddsRatio_working_3-way'!Y362+2*PI())/3)</f>
        <v>0.38587276000923254</v>
      </c>
      <c r="AE362" s="11">
        <f>'OddsRatio_working_3-way'!X362^(1/3)*SIN(('OddsRatio_working_3-way'!Y362+4*PI())/3)</f>
        <v>-0.58715590031713616</v>
      </c>
      <c r="AF362" s="11">
        <f>-'OddsRatio_working_3-way'!U362/(3*'OddsRatio_working_3-way'!X362^(1/3))*COS(('OddsRatio_working_3-way'!Y362)/3)</f>
        <v>0.5617783589686498</v>
      </c>
      <c r="AG362" s="11">
        <f>-'OddsRatio_working_3-way'!U362/(3*'OddsRatio_working_3-way'!X362^(1/3))*COS(('OddsRatio_working_3-way'!Y362+2*PI())/3)</f>
        <v>-0.45520549234447699</v>
      </c>
      <c r="AH362" s="11">
        <f>-'OddsRatio_working_3-way'!U362/(3*'OddsRatio_working_3-way'!X362^(1/3))*COS(('OddsRatio_working_3-way'!Y362+4*PI())/3)</f>
        <v>-0.10657286662417249</v>
      </c>
      <c r="AI362" s="11">
        <f>'OddsRatio_working_3-way'!U362/(3*'OddsRatio_working_3-way'!X362^(1/3))*SIN(('OddsRatio_working_3-way'!Y362)/3)</f>
        <v>-0.20128314030790376</v>
      </c>
      <c r="AJ362" s="11">
        <f>'OddsRatio_working_3-way'!U362/(3*'OddsRatio_working_3-way'!X362^(1/3))*SIN(('OddsRatio_working_3-way'!Y362+2*PI())/3)</f>
        <v>-0.38587276000923254</v>
      </c>
      <c r="AK362" s="11">
        <f>'OddsRatio_working_3-way'!U362/(3*'OddsRatio_working_3-way'!X362^(1/3))*SIN(('OddsRatio_working_3-way'!Y362+4*PI())/3)</f>
        <v>0.58715590031713616</v>
      </c>
      <c r="AL362" s="11">
        <f>'OddsRatio_working_3-way'!Z362+'OddsRatio_working_3-way'!AF362</f>
        <v>1.1235567179372996</v>
      </c>
      <c r="AM362" s="11">
        <f>'OddsRatio_working_3-way'!AA362+'OddsRatio_working_3-way'!AG362</f>
        <v>-0.91041098468895398</v>
      </c>
      <c r="AN362" s="11">
        <f>'OddsRatio_working_3-way'!AB362+'OddsRatio_working_3-way'!AH362</f>
        <v>-0.21314573324834499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1.1235567179372996</v>
      </c>
      <c r="AS362" s="11">
        <f>IF(('OddsRatio_working_3-way'!X362=0),IF(Q362&gt;0,-Q362^(1/3),(-Q362)^(1/3)),'OddsRatio_working_3-way'!AM362-'OddsRatio_working_3-way'!R362/3)</f>
        <v>-0.91041098468895398</v>
      </c>
      <c r="AT362" s="11">
        <f>IF(('OddsRatio_working_3-way'!X362=0),IF(Q362&gt;0,-Q362^(1/3),(-Q362)^(1/3)),'OddsRatio_working_3-way'!AN362-'OddsRatio_working_3-way'!R362/3)</f>
        <v>-0.21314573324834499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1.21</v>
      </c>
      <c r="B363" s="4">
        <f>IF('True_Odds_Calculator_3-way'!B364="","",'True_Odds_Calculator_3-way'!B364)</f>
        <v>5.82</v>
      </c>
      <c r="C363" s="4">
        <f>IF('True_Odds_Calculator_3-way'!C364="","",'True_Odds_Calculator_3-way'!C364)</f>
        <v>14.78</v>
      </c>
      <c r="D363" s="9">
        <f t="shared" si="78"/>
        <v>0.79722706845350855</v>
      </c>
      <c r="E363" s="9">
        <f t="shared" si="79"/>
        <v>0.14624400695698056</v>
      </c>
      <c r="F363" s="9">
        <f t="shared" si="80"/>
        <v>5.6528924589510907E-2</v>
      </c>
      <c r="G363" s="9">
        <f t="shared" si="81"/>
        <v>1.2111798840319168</v>
      </c>
      <c r="H363" s="9">
        <f t="shared" si="82"/>
        <v>1.2543477756467027</v>
      </c>
      <c r="I363" s="9">
        <f t="shared" si="83"/>
        <v>6.8378870410338388</v>
      </c>
      <c r="J363" s="9">
        <f t="shared" si="84"/>
        <v>17.690058801959815</v>
      </c>
      <c r="K363" s="11">
        <f t="shared" si="85"/>
        <v>0.82644628099173556</v>
      </c>
      <c r="L363" s="11">
        <f t="shared" si="86"/>
        <v>0.1718213058419244</v>
      </c>
      <c r="M363" s="11">
        <f t="shared" si="87"/>
        <v>6.7658998646820026E-2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-0.13400862820847026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0.18071991203696072</v>
      </c>
      <c r="Q363" s="11">
        <f>2*'OddsRatio_working_3-way'!K363*'OddsRatio_working_3-way'!L363*'OddsRatio_working_3-way'!M363</f>
        <v>1.9215301651989442E-2</v>
      </c>
      <c r="R363" s="11">
        <f t="shared" si="88"/>
        <v>0</v>
      </c>
      <c r="S363" s="11">
        <f t="shared" si="89"/>
        <v>-1.3485692261234414</v>
      </c>
      <c r="T363" s="11">
        <f t="shared" si="90"/>
        <v>-0.14338854078930796</v>
      </c>
      <c r="U363" s="11">
        <f>'OddsRatio_working_3-way'!S363-'OddsRatio_working_3-way'!R363^2/3</f>
        <v>-1.3485692261234414</v>
      </c>
      <c r="V363" s="11">
        <f>'OddsRatio_working_3-way'!S363*'OddsRatio_working_3-way'!R363/3-2*'OddsRatio_working_3-way'!R363^3/27-'OddsRatio_working_3-way'!T363</f>
        <v>0.14338854078930796</v>
      </c>
      <c r="W363" s="11">
        <f>'OddsRatio_working_3-way'!V363^2+4*'OddsRatio_working_3-way'!U363^3/27</f>
        <v>-0.34278202736471247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0.3013894079900617</v>
      </c>
      <c r="Y363" s="11">
        <f>IF('OddsRatio_working_3-way'!W363&gt;=0,IF('OddsRatio_working_3-way'!V363+SQRT('OddsRatio_working_3-way'!W363)&gt;0,0,PI()),ACOS('OddsRatio_working_3-way'!V363/(2*'OddsRatio_working_3-way'!X363)))</f>
        <v>1.3306145418436857</v>
      </c>
      <c r="Z363" s="11">
        <f>'OddsRatio_working_3-way'!X363^(1/3)*COS('OddsRatio_working_3-way'!Y363/3)</f>
        <v>0.60558994201595839</v>
      </c>
      <c r="AA363" s="11">
        <f>'OddsRatio_working_3-way'!X363^(1/3)*COS(('OddsRatio_working_3-way'!Y363+2*PI())/3)</f>
        <v>-0.55196945430771704</v>
      </c>
      <c r="AB363" s="11">
        <f>'OddsRatio_working_3-way'!X363^(1/3)*COS(('OddsRatio_working_3-way'!Y363+4*PI())/3)</f>
        <v>-5.362048770824164E-2</v>
      </c>
      <c r="AC363" s="11">
        <f>'OddsRatio_working_3-way'!X363^(1/3)*SIN('OddsRatio_working_3-way'!Y363/3)</f>
        <v>0.28772191001657926</v>
      </c>
      <c r="AD363" s="11">
        <f>'OddsRatio_working_3-way'!X363^(1/3)*SIN(('OddsRatio_working_3-way'!Y363+2*PI())/3)</f>
        <v>0.38059531905387572</v>
      </c>
      <c r="AE363" s="11">
        <f>'OddsRatio_working_3-way'!X363^(1/3)*SIN(('OddsRatio_working_3-way'!Y363+4*PI())/3)</f>
        <v>-0.66831722907045477</v>
      </c>
      <c r="AF363" s="11">
        <f>-'OddsRatio_working_3-way'!U363/(3*'OddsRatio_working_3-way'!X363^(1/3))*COS(('OddsRatio_working_3-way'!Y363)/3)</f>
        <v>0.60558994201595839</v>
      </c>
      <c r="AG363" s="11">
        <f>-'OddsRatio_working_3-way'!U363/(3*'OddsRatio_working_3-way'!X363^(1/3))*COS(('OddsRatio_working_3-way'!Y363+2*PI())/3)</f>
        <v>-0.55196945430771704</v>
      </c>
      <c r="AH363" s="11">
        <f>-'OddsRatio_working_3-way'!U363/(3*'OddsRatio_working_3-way'!X363^(1/3))*COS(('OddsRatio_working_3-way'!Y363+4*PI())/3)</f>
        <v>-5.362048770824164E-2</v>
      </c>
      <c r="AI363" s="11">
        <f>'OddsRatio_working_3-way'!U363/(3*'OddsRatio_working_3-way'!X363^(1/3))*SIN(('OddsRatio_working_3-way'!Y363)/3)</f>
        <v>-0.28772191001657926</v>
      </c>
      <c r="AJ363" s="11">
        <f>'OddsRatio_working_3-way'!U363/(3*'OddsRatio_working_3-way'!X363^(1/3))*SIN(('OddsRatio_working_3-way'!Y363+2*PI())/3)</f>
        <v>-0.38059531905387572</v>
      </c>
      <c r="AK363" s="11">
        <f>'OddsRatio_working_3-way'!U363/(3*'OddsRatio_working_3-way'!X363^(1/3))*SIN(('OddsRatio_working_3-way'!Y363+4*PI())/3)</f>
        <v>0.66831722907045477</v>
      </c>
      <c r="AL363" s="11">
        <f>'OddsRatio_working_3-way'!Z363+'OddsRatio_working_3-way'!AF363</f>
        <v>1.2111798840319168</v>
      </c>
      <c r="AM363" s="11">
        <f>'OddsRatio_working_3-way'!AA363+'OddsRatio_working_3-way'!AG363</f>
        <v>-1.1039389086154341</v>
      </c>
      <c r="AN363" s="11">
        <f>'OddsRatio_working_3-way'!AB363+'OddsRatio_working_3-way'!AH363</f>
        <v>-0.10724097541648328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1.2111798840319168</v>
      </c>
      <c r="AS363" s="11">
        <f>IF(('OddsRatio_working_3-way'!X363=0),IF(Q363&gt;0,-Q363^(1/3),(-Q363)^(1/3)),'OddsRatio_working_3-way'!AM363-'OddsRatio_working_3-way'!R363/3)</f>
        <v>-1.1039389086154341</v>
      </c>
      <c r="AT363" s="11">
        <f>IF(('OddsRatio_working_3-way'!X363=0),IF(Q363&gt;0,-Q363^(1/3),(-Q363)^(1/3)),'OddsRatio_working_3-way'!AN363-'OddsRatio_working_3-way'!R363/3)</f>
        <v>-0.10724097541648328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3.94</v>
      </c>
      <c r="B364" s="4">
        <f>IF('True_Odds_Calculator_3-way'!B365="","",'True_Odds_Calculator_3-way'!B365)</f>
        <v>3.76</v>
      </c>
      <c r="C364" s="4">
        <f>IF('True_Odds_Calculator_3-way'!C365="","",'True_Odds_Calculator_3-way'!C365)</f>
        <v>1.94</v>
      </c>
      <c r="D364" s="9">
        <f t="shared" si="78"/>
        <v>0.24335231554489348</v>
      </c>
      <c r="E364" s="9">
        <f t="shared" si="79"/>
        <v>0.25517331329848764</v>
      </c>
      <c r="F364" s="9">
        <f t="shared" si="80"/>
        <v>0.50147437115661886</v>
      </c>
      <c r="G364" s="9">
        <f t="shared" si="81"/>
        <v>1.0575743131996178</v>
      </c>
      <c r="H364" s="9">
        <f t="shared" si="82"/>
        <v>4.1092684808068762</v>
      </c>
      <c r="I364" s="9">
        <f t="shared" si="83"/>
        <v>3.9189051044309453</v>
      </c>
      <c r="J364" s="9">
        <f t="shared" si="84"/>
        <v>1.9941198544076408</v>
      </c>
      <c r="K364" s="11">
        <f t="shared" si="85"/>
        <v>0.25380710659898476</v>
      </c>
      <c r="L364" s="11">
        <f t="shared" si="86"/>
        <v>0.26595744680851063</v>
      </c>
      <c r="M364" s="11">
        <f t="shared" si="87"/>
        <v>0.51546391752577325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-0.26539850332304149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0.23103739688216426</v>
      </c>
      <c r="Q364" s="11">
        <f>2*'OddsRatio_working_3-way'!K364*'OddsRatio_working_3-way'!L364*'OddsRatio_working_3-way'!M364</f>
        <v>6.9589577374145867E-2</v>
      </c>
      <c r="R364" s="11">
        <f t="shared" si="88"/>
        <v>0</v>
      </c>
      <c r="S364" s="11">
        <f t="shared" si="89"/>
        <v>-0.87053014236838744</v>
      </c>
      <c r="T364" s="11">
        <f t="shared" si="90"/>
        <v>-0.26220787420734565</v>
      </c>
      <c r="U364" s="11">
        <f>'OddsRatio_working_3-way'!S364-'OddsRatio_working_3-way'!R364^2/3</f>
        <v>-0.87053014236838744</v>
      </c>
      <c r="V364" s="11">
        <f>'OddsRatio_working_3-way'!S364*'OddsRatio_working_3-way'!R364/3-2*'OddsRatio_working_3-way'!R364^3/27-'OddsRatio_working_3-way'!T364</f>
        <v>0.26220787420734565</v>
      </c>
      <c r="W364" s="11">
        <f>'OddsRatio_working_3-way'!V364^2+4*'OddsRatio_working_3-way'!U364^3/27</f>
        <v>-2.8981479291490517E-2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0.15631254635171302</v>
      </c>
      <c r="Y364" s="11">
        <f>IF('OddsRatio_working_3-way'!W364&gt;=0,IF('OddsRatio_working_3-way'!V364+SQRT('OddsRatio_working_3-way'!W364)&gt;0,0,PI()),ACOS('OddsRatio_working_3-way'!V364/(2*'OddsRatio_working_3-way'!X364)))</f>
        <v>0.57585051946773136</v>
      </c>
      <c r="Z364" s="11">
        <f>'OddsRatio_working_3-way'!X364^(1/3)*COS('OddsRatio_working_3-way'!Y364/3)</f>
        <v>0.52878715659980891</v>
      </c>
      <c r="AA364" s="11">
        <f>'OddsRatio_working_3-way'!X364^(1/3)*COS(('OddsRatio_working_3-way'!Y364+2*PI())/3)</f>
        <v>-0.35339157183579101</v>
      </c>
      <c r="AB364" s="11">
        <f>'OddsRatio_working_3-way'!X364^(1/3)*COS(('OddsRatio_working_3-way'!Y364+4*PI())/3)</f>
        <v>-0.17539558476401759</v>
      </c>
      <c r="AC364" s="11">
        <f>'OddsRatio_working_3-way'!X364^(1/3)*SIN('OddsRatio_working_3-way'!Y364/3)</f>
        <v>0.10276603105056153</v>
      </c>
      <c r="AD364" s="11">
        <f>'OddsRatio_working_3-way'!X364^(1/3)*SIN(('OddsRatio_working_3-way'!Y364+2*PI())/3)</f>
        <v>0.40656009528509407</v>
      </c>
      <c r="AE364" s="11">
        <f>'OddsRatio_working_3-way'!X364^(1/3)*SIN(('OddsRatio_working_3-way'!Y364+4*PI())/3)</f>
        <v>-0.50932612633565555</v>
      </c>
      <c r="AF364" s="11">
        <f>-'OddsRatio_working_3-way'!U364/(3*'OddsRatio_working_3-way'!X364^(1/3))*COS(('OddsRatio_working_3-way'!Y364)/3)</f>
        <v>0.52878715659980891</v>
      </c>
      <c r="AG364" s="11">
        <f>-'OddsRatio_working_3-way'!U364/(3*'OddsRatio_working_3-way'!X364^(1/3))*COS(('OddsRatio_working_3-way'!Y364+2*PI())/3)</f>
        <v>-0.35339157183579101</v>
      </c>
      <c r="AH364" s="11">
        <f>-'OddsRatio_working_3-way'!U364/(3*'OddsRatio_working_3-way'!X364^(1/3))*COS(('OddsRatio_working_3-way'!Y364+4*PI())/3)</f>
        <v>-0.17539558476401759</v>
      </c>
      <c r="AI364" s="11">
        <f>'OddsRatio_working_3-way'!U364/(3*'OddsRatio_working_3-way'!X364^(1/3))*SIN(('OddsRatio_working_3-way'!Y364)/3)</f>
        <v>-0.10276603105056153</v>
      </c>
      <c r="AJ364" s="11">
        <f>'OddsRatio_working_3-way'!U364/(3*'OddsRatio_working_3-way'!X364^(1/3))*SIN(('OddsRatio_working_3-way'!Y364+2*PI())/3)</f>
        <v>-0.40656009528509407</v>
      </c>
      <c r="AK364" s="11">
        <f>'OddsRatio_working_3-way'!U364/(3*'OddsRatio_working_3-way'!X364^(1/3))*SIN(('OddsRatio_working_3-way'!Y364+4*PI())/3)</f>
        <v>0.50932612633565555</v>
      </c>
      <c r="AL364" s="11">
        <f>'OddsRatio_working_3-way'!Z364+'OddsRatio_working_3-way'!AF364</f>
        <v>1.0575743131996178</v>
      </c>
      <c r="AM364" s="11">
        <f>'OddsRatio_working_3-way'!AA364+'OddsRatio_working_3-way'!AG364</f>
        <v>-0.70678314367158201</v>
      </c>
      <c r="AN364" s="11">
        <f>'OddsRatio_working_3-way'!AB364+'OddsRatio_working_3-way'!AH364</f>
        <v>-0.35079116952803518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1.0575743131996178</v>
      </c>
      <c r="AS364" s="11">
        <f>IF(('OddsRatio_working_3-way'!X364=0),IF(Q364&gt;0,-Q364^(1/3),(-Q364)^(1/3)),'OddsRatio_working_3-way'!AM364-'OddsRatio_working_3-way'!R364/3)</f>
        <v>-0.70678314367158201</v>
      </c>
      <c r="AT364" s="11">
        <f>IF(('OddsRatio_working_3-way'!X364=0),IF(Q364&gt;0,-Q364^(1/3),(-Q364)^(1/3)),'OddsRatio_working_3-way'!AN364-'OddsRatio_working_3-way'!R364/3)</f>
        <v>-0.35079116952803518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1.89</v>
      </c>
      <c r="B365" s="4">
        <f>IF('True_Odds_Calculator_3-way'!B366="","",'True_Odds_Calculator_3-way'!B366)</f>
        <v>3.84</v>
      </c>
      <c r="C365" s="4">
        <f>IF('True_Odds_Calculator_3-way'!C366="","",'True_Odds_Calculator_3-way'!C366)</f>
        <v>4.0599999999999996</v>
      </c>
      <c r="D365" s="9">
        <f t="shared" si="78"/>
        <v>0.51473907300749433</v>
      </c>
      <c r="E365" s="9">
        <f t="shared" si="79"/>
        <v>0.24948431728237913</v>
      </c>
      <c r="F365" s="9">
        <f t="shared" si="80"/>
        <v>0.23577660971012665</v>
      </c>
      <c r="G365" s="9">
        <f t="shared" si="81"/>
        <v>1.0592492880618267</v>
      </c>
      <c r="H365" s="9">
        <f t="shared" si="82"/>
        <v>1.9427318663750255</v>
      </c>
      <c r="I365" s="9">
        <f t="shared" si="83"/>
        <v>4.0082679780955885</v>
      </c>
      <c r="J365" s="9">
        <f t="shared" si="84"/>
        <v>4.2413028214691888</v>
      </c>
      <c r="K365" s="11">
        <f t="shared" si="85"/>
        <v>0.52910052910052918</v>
      </c>
      <c r="L365" s="11">
        <f t="shared" si="86"/>
        <v>0.26041666666666669</v>
      </c>
      <c r="M365" s="11">
        <f t="shared" si="87"/>
        <v>0.24630541871921185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-0.2624887598717649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0.23043620385574412</v>
      </c>
      <c r="Q365" s="11">
        <f>2*'OddsRatio_working_3-way'!K365*'OddsRatio_working_3-way'!L365*'OddsRatio_working_3-way'!M365</f>
        <v>6.7875170502428334E-2</v>
      </c>
      <c r="R365" s="11">
        <f t="shared" si="88"/>
        <v>0</v>
      </c>
      <c r="S365" s="11">
        <f t="shared" si="89"/>
        <v>-0.87788979599858075</v>
      </c>
      <c r="T365" s="11">
        <f t="shared" si="90"/>
        <v>-0.25858315051504593</v>
      </c>
      <c r="U365" s="11">
        <f>'OddsRatio_working_3-way'!S365-'OddsRatio_working_3-way'!R365^2/3</f>
        <v>-0.87788979599858075</v>
      </c>
      <c r="V365" s="11">
        <f>'OddsRatio_working_3-way'!S365*'OddsRatio_working_3-way'!R365/3-2*'OddsRatio_working_3-way'!R365^3/27-'OddsRatio_working_3-way'!T365</f>
        <v>0.25858315051504593</v>
      </c>
      <c r="W365" s="11">
        <f>'OddsRatio_working_3-way'!V365^2+4*'OddsRatio_working_3-way'!U365^3/27</f>
        <v>-3.3369023971060605E-2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0.15829898112539095</v>
      </c>
      <c r="Y365" s="11">
        <f>IF('OddsRatio_working_3-way'!W365&gt;=0,IF('OddsRatio_working_3-way'!V365+SQRT('OddsRatio_working_3-way'!W365)&gt;0,0,PI()),ACOS('OddsRatio_working_3-way'!V365/(2*'OddsRatio_working_3-way'!X365)))</f>
        <v>0.61503097640241711</v>
      </c>
      <c r="Z365" s="11">
        <f>'OddsRatio_working_3-way'!X365^(1/3)*COS('OddsRatio_working_3-way'!Y365/3)</f>
        <v>0.52962464403091336</v>
      </c>
      <c r="AA365" s="11">
        <f>'OddsRatio_working_3-way'!X365^(1/3)*COS(('OddsRatio_working_3-way'!Y365+2*PI())/3)</f>
        <v>-0.36018397045455747</v>
      </c>
      <c r="AB365" s="11">
        <f>'OddsRatio_working_3-way'!X365^(1/3)*COS(('OddsRatio_working_3-way'!Y365+4*PI())/3)</f>
        <v>-0.16944067357635587</v>
      </c>
      <c r="AC365" s="11">
        <f>'OddsRatio_working_3-way'!X365^(1/3)*SIN('OddsRatio_working_3-way'!Y365/3)</f>
        <v>0.11012569379874627</v>
      </c>
      <c r="AD365" s="11">
        <f>'OddsRatio_working_3-way'!X365^(1/3)*SIN(('OddsRatio_working_3-way'!Y365+2*PI())/3)</f>
        <v>0.40360554930168818</v>
      </c>
      <c r="AE365" s="11">
        <f>'OddsRatio_working_3-way'!X365^(1/3)*SIN(('OddsRatio_working_3-way'!Y365+4*PI())/3)</f>
        <v>-0.5137312431004345</v>
      </c>
      <c r="AF365" s="11">
        <f>-'OddsRatio_working_3-way'!U365/(3*'OddsRatio_working_3-way'!X365^(1/3))*COS(('OddsRatio_working_3-way'!Y365)/3)</f>
        <v>0.52962464403091325</v>
      </c>
      <c r="AG365" s="11">
        <f>-'OddsRatio_working_3-way'!U365/(3*'OddsRatio_working_3-way'!X365^(1/3))*COS(('OddsRatio_working_3-way'!Y365+2*PI())/3)</f>
        <v>-0.36018397045455736</v>
      </c>
      <c r="AH365" s="11">
        <f>-'OddsRatio_working_3-way'!U365/(3*'OddsRatio_working_3-way'!X365^(1/3))*COS(('OddsRatio_working_3-way'!Y365+4*PI())/3)</f>
        <v>-0.16944067357635584</v>
      </c>
      <c r="AI365" s="11">
        <f>'OddsRatio_working_3-way'!U365/(3*'OddsRatio_working_3-way'!X365^(1/3))*SIN(('OddsRatio_working_3-way'!Y365)/3)</f>
        <v>-0.11012569379874625</v>
      </c>
      <c r="AJ365" s="11">
        <f>'OddsRatio_working_3-way'!U365/(3*'OddsRatio_working_3-way'!X365^(1/3))*SIN(('OddsRatio_working_3-way'!Y365+2*PI())/3)</f>
        <v>-0.40360554930168813</v>
      </c>
      <c r="AK365" s="11">
        <f>'OddsRatio_working_3-way'!U365/(3*'OddsRatio_working_3-way'!X365^(1/3))*SIN(('OddsRatio_working_3-way'!Y365+4*PI())/3)</f>
        <v>0.5137312431004345</v>
      </c>
      <c r="AL365" s="11">
        <f>'OddsRatio_working_3-way'!Z365+'OddsRatio_working_3-way'!AF365</f>
        <v>1.0592492880618267</v>
      </c>
      <c r="AM365" s="11">
        <f>'OddsRatio_working_3-way'!AA365+'OddsRatio_working_3-way'!AG365</f>
        <v>-0.72036794090911482</v>
      </c>
      <c r="AN365" s="11">
        <f>'OddsRatio_working_3-way'!AB365+'OddsRatio_working_3-way'!AH365</f>
        <v>-0.33888134715271168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1.0592492880618267</v>
      </c>
      <c r="AS365" s="11">
        <f>IF(('OddsRatio_working_3-way'!X365=0),IF(Q365&gt;0,-Q365^(1/3),(-Q365)^(1/3)),'OddsRatio_working_3-way'!AM365-'OddsRatio_working_3-way'!R365/3)</f>
        <v>-0.72036794090911482</v>
      </c>
      <c r="AT365" s="11">
        <f>IF(('OddsRatio_working_3-way'!X365=0),IF(Q365&gt;0,-Q365^(1/3),(-Q365)^(1/3)),'OddsRatio_working_3-way'!AN365-'OddsRatio_working_3-way'!R365/3)</f>
        <v>-0.33888134715271168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IF('True_Odds_Calculator_3-way'!A367="","",'True_Odds_Calculator_3-way'!A367)</f>
        <v>5.25</v>
      </c>
      <c r="B366" s="4">
        <f>IF('True_Odds_Calculator_3-way'!B367="","",'True_Odds_Calculator_3-way'!B367)</f>
        <v>3.7</v>
      </c>
      <c r="C366" s="4">
        <f>IF('True_Odds_Calculator_3-way'!C367="","",'True_Odds_Calculator_3-way'!C367)</f>
        <v>1.74</v>
      </c>
      <c r="D366" s="9">
        <f t="shared" si="78"/>
        <v>0.18140015876396418</v>
      </c>
      <c r="E366" s="9">
        <f t="shared" si="79"/>
        <v>0.25860672524808481</v>
      </c>
      <c r="F366" s="9">
        <f t="shared" si="80"/>
        <v>0.55999311598795098</v>
      </c>
      <c r="G366" s="9">
        <f t="shared" si="81"/>
        <v>1.0618057264232037</v>
      </c>
      <c r="H366" s="9">
        <f t="shared" si="82"/>
        <v>5.5126743372986162</v>
      </c>
      <c r="I366" s="9">
        <f t="shared" si="83"/>
        <v>3.8668754613426506</v>
      </c>
      <c r="J366" s="9">
        <f t="shared" si="84"/>
        <v>1.7857362375531709</v>
      </c>
      <c r="K366" s="11">
        <f t="shared" si="85"/>
        <v>0.19047619047619047</v>
      </c>
      <c r="L366" s="11">
        <f t="shared" si="86"/>
        <v>0.27027027027027023</v>
      </c>
      <c r="M366" s="11">
        <f t="shared" si="87"/>
        <v>0.57471264367816088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-0.25123152709359609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0.22751815855264124</v>
      </c>
      <c r="Q366" s="11">
        <f>2*'OddsRatio_working_3-way'!K366*'OddsRatio_working_3-way'!L366*'OddsRatio_working_3-way'!M366</f>
        <v>5.91724729655764E-2</v>
      </c>
      <c r="R366" s="11">
        <f t="shared" si="88"/>
        <v>0</v>
      </c>
      <c r="S366" s="11">
        <f t="shared" si="89"/>
        <v>-0.90561149384678752</v>
      </c>
      <c r="T366" s="11">
        <f t="shared" si="90"/>
        <v>-0.23552964729435311</v>
      </c>
      <c r="U366" s="11">
        <f>'OddsRatio_working_3-way'!S366-'OddsRatio_working_3-way'!R366^2/3</f>
        <v>-0.90561149384678752</v>
      </c>
      <c r="V366" s="11">
        <f>'OddsRatio_working_3-way'!S366*'OddsRatio_working_3-way'!R366/3-2*'OddsRatio_working_3-way'!R366^3/27-'OddsRatio_working_3-way'!T366</f>
        <v>0.23552964729435311</v>
      </c>
      <c r="W366" s="11">
        <f>'OddsRatio_working_3-way'!V366^2+4*'OddsRatio_working_3-way'!U366^3/27</f>
        <v>-5.4558544753231047E-2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0.16585593108767124</v>
      </c>
      <c r="Y366" s="11">
        <f>IF('OddsRatio_working_3-way'!W366&gt;=0,IF('OddsRatio_working_3-way'!V366+SQRT('OddsRatio_working_3-way'!W366)&gt;0,0,PI()),ACOS('OddsRatio_working_3-way'!V366/(2*'OddsRatio_working_3-way'!X366)))</f>
        <v>0.78123721817304592</v>
      </c>
      <c r="Z366" s="11">
        <f>'OddsRatio_working_3-way'!X366^(1/3)*COS('OddsRatio_working_3-way'!Y366/3)</f>
        <v>0.53090286321160174</v>
      </c>
      <c r="AA366" s="11">
        <f>'OddsRatio_working_3-way'!X366^(1/3)*COS(('OddsRatio_working_3-way'!Y366+2*PI())/3)</f>
        <v>-0.38796463839180129</v>
      </c>
      <c r="AB366" s="11">
        <f>'OddsRatio_working_3-way'!X366^(1/3)*COS(('OddsRatio_working_3-way'!Y366+4*PI())/3)</f>
        <v>-0.14293822481980054</v>
      </c>
      <c r="AC366" s="11">
        <f>'OddsRatio_working_3-way'!X366^(1/3)*SIN('OddsRatio_working_3-way'!Y366/3)</f>
        <v>0.14146606583436325</v>
      </c>
      <c r="AD366" s="11">
        <f>'OddsRatio_working_3-way'!X366^(1/3)*SIN(('OddsRatio_working_3-way'!Y366+2*PI())/3)</f>
        <v>0.38904233356596035</v>
      </c>
      <c r="AE366" s="11">
        <f>'OddsRatio_working_3-way'!X366^(1/3)*SIN(('OddsRatio_working_3-way'!Y366+4*PI())/3)</f>
        <v>-0.53050839940032357</v>
      </c>
      <c r="AF366" s="11">
        <f>-'OddsRatio_working_3-way'!U366/(3*'OddsRatio_working_3-way'!X366^(1/3))*COS(('OddsRatio_working_3-way'!Y366)/3)</f>
        <v>0.53090286321160196</v>
      </c>
      <c r="AG366" s="11">
        <f>-'OddsRatio_working_3-way'!U366/(3*'OddsRatio_working_3-way'!X366^(1/3))*COS(('OddsRatio_working_3-way'!Y366+2*PI())/3)</f>
        <v>-0.38796463839180145</v>
      </c>
      <c r="AH366" s="11">
        <f>-'OddsRatio_working_3-way'!U366/(3*'OddsRatio_working_3-way'!X366^(1/3))*COS(('OddsRatio_working_3-way'!Y366+4*PI())/3)</f>
        <v>-0.14293822481980059</v>
      </c>
      <c r="AI366" s="11">
        <f>'OddsRatio_working_3-way'!U366/(3*'OddsRatio_working_3-way'!X366^(1/3))*SIN(('OddsRatio_working_3-way'!Y366)/3)</f>
        <v>-0.1414660658343633</v>
      </c>
      <c r="AJ366" s="11">
        <f>'OddsRatio_working_3-way'!U366/(3*'OddsRatio_working_3-way'!X366^(1/3))*SIN(('OddsRatio_working_3-way'!Y366+2*PI())/3)</f>
        <v>-0.38904233356596052</v>
      </c>
      <c r="AK366" s="11">
        <f>'OddsRatio_working_3-way'!U366/(3*'OddsRatio_working_3-way'!X366^(1/3))*SIN(('OddsRatio_working_3-way'!Y366+4*PI())/3)</f>
        <v>0.53050839940032379</v>
      </c>
      <c r="AL366" s="11">
        <f>'OddsRatio_working_3-way'!Z366+'OddsRatio_working_3-way'!AF366</f>
        <v>1.0618057264232037</v>
      </c>
      <c r="AM366" s="11">
        <f>'OddsRatio_working_3-way'!AA366+'OddsRatio_working_3-way'!AG366</f>
        <v>-0.77592927678360279</v>
      </c>
      <c r="AN366" s="11">
        <f>'OddsRatio_working_3-way'!AB366+'OddsRatio_working_3-way'!AH366</f>
        <v>-0.28587644963960113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1.0618057264232037</v>
      </c>
      <c r="AS366" s="11">
        <f>IF(('OddsRatio_working_3-way'!X366=0),IF(Q366&gt;0,-Q366^(1/3),(-Q366)^(1/3)),'OddsRatio_working_3-way'!AM366-'OddsRatio_working_3-way'!R366/3)</f>
        <v>-0.77592927678360279</v>
      </c>
      <c r="AT366" s="11">
        <f>IF(('OddsRatio_working_3-way'!X366=0),IF(Q366&gt;0,-Q366^(1/3),(-Q366)^(1/3)),'OddsRatio_working_3-way'!AN366-'OddsRatio_working_3-way'!R366/3)</f>
        <v>-0.28587644963960113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IF('True_Odds_Calculator_3-way'!A368="","",'True_Odds_Calculator_3-way'!A368)</f>
        <v>1.1299999999999999</v>
      </c>
      <c r="B367" s="4">
        <f>IF('True_Odds_Calculator_3-way'!B368="","",'True_Odds_Calculator_3-way'!B368)</f>
        <v>9.2899999999999991</v>
      </c>
      <c r="C367" s="4">
        <f>IF('True_Odds_Calculator_3-way'!C368="","",'True_Odds_Calculator_3-way'!C368)</f>
        <v>23.78</v>
      </c>
      <c r="D367" s="9">
        <f t="shared" si="78"/>
        <v>0.86914625056255168</v>
      </c>
      <c r="E367" s="9">
        <f t="shared" si="79"/>
        <v>9.433308042331498E-2</v>
      </c>
      <c r="F367" s="9">
        <f t="shared" si="80"/>
        <v>3.6520669014132978E-2</v>
      </c>
      <c r="G367" s="9">
        <f t="shared" si="81"/>
        <v>1.1581103901828815</v>
      </c>
      <c r="H367" s="9">
        <f t="shared" si="82"/>
        <v>1.1505543507237748</v>
      </c>
      <c r="I367" s="9">
        <f t="shared" si="83"/>
        <v>10.600735134616086</v>
      </c>
      <c r="J367" s="9">
        <f t="shared" si="84"/>
        <v>27.381754688366041</v>
      </c>
      <c r="K367" s="11">
        <f t="shared" si="85"/>
        <v>0.88495575221238942</v>
      </c>
      <c r="L367" s="11">
        <f t="shared" si="86"/>
        <v>0.10764262648008613</v>
      </c>
      <c r="M367" s="11">
        <f t="shared" si="87"/>
        <v>4.2052144659377629E-2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-9.8343485115843232E-2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0.12498232121060635</v>
      </c>
      <c r="Q367" s="11">
        <f>2*'OddsRatio_working_3-way'!K367*'OddsRatio_working_3-way'!L367*'OddsRatio_working_3-way'!M367</f>
        <v>8.0116872570901512E-3</v>
      </c>
      <c r="R367" s="11">
        <f t="shared" si="88"/>
        <v>0</v>
      </c>
      <c r="S367" s="11">
        <f t="shared" si="89"/>
        <v>-1.2708754531465305</v>
      </c>
      <c r="T367" s="11">
        <f t="shared" si="90"/>
        <v>-8.1466375201700678E-2</v>
      </c>
      <c r="U367" s="11">
        <f>'OddsRatio_working_3-way'!S367-'OddsRatio_working_3-way'!R367^2/3</f>
        <v>-1.2708754531465305</v>
      </c>
      <c r="V367" s="11">
        <f>'OddsRatio_working_3-way'!S367*'OddsRatio_working_3-way'!R367/3-2*'OddsRatio_working_3-way'!R367^3/27-'OddsRatio_working_3-way'!T367</f>
        <v>8.1466375201700678E-2</v>
      </c>
      <c r="W367" s="11">
        <f>'OddsRatio_working_3-way'!V367^2+4*'OddsRatio_working_3-way'!U367^3/27</f>
        <v>-0.29745537428400937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0.27572275231313143</v>
      </c>
      <c r="Y367" s="11">
        <f>IF('OddsRatio_working_3-way'!W367&gt;=0,IF('OddsRatio_working_3-way'!V367+SQRT('OddsRatio_working_3-way'!W367)&gt;0,0,PI()),ACOS('OddsRatio_working_3-way'!V367/(2*'OddsRatio_working_3-way'!X367)))</f>
        <v>1.4225211929002144</v>
      </c>
      <c r="Z367" s="11">
        <f>'OddsRatio_working_3-way'!X367^(1/3)*COS('OddsRatio_working_3-way'!Y367/3)</f>
        <v>0.57905519509144077</v>
      </c>
      <c r="AA367" s="11">
        <f>'OddsRatio_working_3-way'!X367^(1/3)*COS(('OddsRatio_working_3-way'!Y367+2*PI())/3)</f>
        <v>-0.54689926277878897</v>
      </c>
      <c r="AB367" s="11">
        <f>'OddsRatio_working_3-way'!X367^(1/3)*COS(('OddsRatio_working_3-way'!Y367+4*PI())/3)</f>
        <v>-3.2155932312651937E-2</v>
      </c>
      <c r="AC367" s="11">
        <f>'OddsRatio_working_3-way'!X367^(1/3)*SIN('OddsRatio_working_3-way'!Y367/3)</f>
        <v>0.29718720040818891</v>
      </c>
      <c r="AD367" s="11">
        <f>'OddsRatio_working_3-way'!X367^(1/3)*SIN(('OddsRatio_working_3-way'!Y367+2*PI())/3)</f>
        <v>0.35288290893844748</v>
      </c>
      <c r="AE367" s="11">
        <f>'OddsRatio_working_3-way'!X367^(1/3)*SIN(('OddsRatio_working_3-way'!Y367+4*PI())/3)</f>
        <v>-0.65007010934663623</v>
      </c>
      <c r="AF367" s="11">
        <f>-'OddsRatio_working_3-way'!U367/(3*'OddsRatio_working_3-way'!X367^(1/3))*COS(('OddsRatio_working_3-way'!Y367)/3)</f>
        <v>0.57905519509144077</v>
      </c>
      <c r="AG367" s="11">
        <f>-'OddsRatio_working_3-way'!U367/(3*'OddsRatio_working_3-way'!X367^(1/3))*COS(('OddsRatio_working_3-way'!Y367+2*PI())/3)</f>
        <v>-0.54689926277878897</v>
      </c>
      <c r="AH367" s="11">
        <f>-'OddsRatio_working_3-way'!U367/(3*'OddsRatio_working_3-way'!X367^(1/3))*COS(('OddsRatio_working_3-way'!Y367+4*PI())/3)</f>
        <v>-3.2155932312651937E-2</v>
      </c>
      <c r="AI367" s="11">
        <f>'OddsRatio_working_3-way'!U367/(3*'OddsRatio_working_3-way'!X367^(1/3))*SIN(('OddsRatio_working_3-way'!Y367)/3)</f>
        <v>-0.29718720040818891</v>
      </c>
      <c r="AJ367" s="11">
        <f>'OddsRatio_working_3-way'!U367/(3*'OddsRatio_working_3-way'!X367^(1/3))*SIN(('OddsRatio_working_3-way'!Y367+2*PI())/3)</f>
        <v>-0.35288290893844748</v>
      </c>
      <c r="AK367" s="11">
        <f>'OddsRatio_working_3-way'!U367/(3*'OddsRatio_working_3-way'!X367^(1/3))*SIN(('OddsRatio_working_3-way'!Y367+4*PI())/3)</f>
        <v>0.65007010934663623</v>
      </c>
      <c r="AL367" s="11">
        <f>'OddsRatio_working_3-way'!Z367+'OddsRatio_working_3-way'!AF367</f>
        <v>1.1581103901828815</v>
      </c>
      <c r="AM367" s="11">
        <f>'OddsRatio_working_3-way'!AA367+'OddsRatio_working_3-way'!AG367</f>
        <v>-1.0937985255575779</v>
      </c>
      <c r="AN367" s="11">
        <f>'OddsRatio_working_3-way'!AB367+'OddsRatio_working_3-way'!AH367</f>
        <v>-6.4311864625303874E-2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1.1581103901828815</v>
      </c>
      <c r="AS367" s="11">
        <f>IF(('OddsRatio_working_3-way'!X367=0),IF(Q367&gt;0,-Q367^(1/3),(-Q367)^(1/3)),'OddsRatio_working_3-way'!AM367-'OddsRatio_working_3-way'!R367/3)</f>
        <v>-1.0937985255575779</v>
      </c>
      <c r="AT367" s="11">
        <f>IF(('OddsRatio_working_3-way'!X367=0),IF(Q367&gt;0,-Q367^(1/3),(-Q367)^(1/3)),'OddsRatio_working_3-way'!AN367-'OddsRatio_working_3-way'!R367/3)</f>
        <v>-6.4311864625303874E-2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IF('True_Odds_Calculator_3-way'!A369="","",'True_Odds_Calculator_3-way'!A369)</f>
        <v>6.16</v>
      </c>
      <c r="B368" s="4">
        <f>IF('True_Odds_Calculator_3-way'!B369="","",'True_Odds_Calculator_3-way'!B369)</f>
        <v>4.51</v>
      </c>
      <c r="C368" s="4">
        <f>IF('True_Odds_Calculator_3-way'!C369="","",'True_Odds_Calculator_3-way'!C369)</f>
        <v>1.56</v>
      </c>
      <c r="D368" s="9">
        <f t="shared" si="78"/>
        <v>0.15606897069917589</v>
      </c>
      <c r="E368" s="9">
        <f t="shared" si="79"/>
        <v>0.21375260482238392</v>
      </c>
      <c r="F368" s="9">
        <f t="shared" si="80"/>
        <v>0.63017842447844019</v>
      </c>
      <c r="G368" s="9">
        <f t="shared" si="81"/>
        <v>1.0479503025207229</v>
      </c>
      <c r="H368" s="9">
        <f t="shared" si="82"/>
        <v>6.4074235610069312</v>
      </c>
      <c r="I368" s="9">
        <f t="shared" si="83"/>
        <v>4.6783055618477363</v>
      </c>
      <c r="J368" s="9">
        <f t="shared" si="84"/>
        <v>1.5868521694116049</v>
      </c>
      <c r="K368" s="11">
        <f t="shared" si="85"/>
        <v>0.16233766233766234</v>
      </c>
      <c r="L368" s="11">
        <f t="shared" si="86"/>
        <v>0.22172949002217296</v>
      </c>
      <c r="M368" s="11">
        <f t="shared" si="87"/>
        <v>0.64102564102564097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-0.23402539810522072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0.21297069523233603</v>
      </c>
      <c r="Q368" s="11">
        <f>2*'OddsRatio_working_3-way'!K368*'OddsRatio_working_3-way'!L368*'OddsRatio_working_3-way'!M368</f>
        <v>4.6147496258361002E-2</v>
      </c>
      <c r="R368" s="11">
        <f t="shared" si="88"/>
        <v>0</v>
      </c>
      <c r="S368" s="11">
        <f t="shared" si="89"/>
        <v>-0.91003240228046434</v>
      </c>
      <c r="T368" s="11">
        <f t="shared" si="90"/>
        <v>-0.19719011967073982</v>
      </c>
      <c r="U368" s="11">
        <f>'OddsRatio_working_3-way'!S368-'OddsRatio_working_3-way'!R368^2/3</f>
        <v>-0.91003240228046434</v>
      </c>
      <c r="V368" s="11">
        <f>'OddsRatio_working_3-way'!S368*'OddsRatio_working_3-way'!R368/3-2*'OddsRatio_working_3-way'!R368^3/27-'OddsRatio_working_3-way'!T368</f>
        <v>0.19719011967073982</v>
      </c>
      <c r="W368" s="11">
        <f>'OddsRatio_working_3-way'!V368^2+4*'OddsRatio_working_3-way'!U368^3/27</f>
        <v>-7.2768130756334093E-2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0.16707189623938462</v>
      </c>
      <c r="Y368" s="11">
        <f>IF('OddsRatio_working_3-way'!W368&gt;=0,IF('OddsRatio_working_3-way'!V368+SQRT('OddsRatio_working_3-way'!W368)&gt;0,0,PI()),ACOS('OddsRatio_working_3-way'!V368/(2*'OddsRatio_working_3-way'!X368)))</f>
        <v>0.93956963290848639</v>
      </c>
      <c r="Z368" s="11">
        <f>'OddsRatio_working_3-way'!X368^(1/3)*COS('OddsRatio_working_3-way'!Y368/3)</f>
        <v>0.52397515126036143</v>
      </c>
      <c r="AA368" s="11">
        <f>'OddsRatio_working_3-way'!X368^(1/3)*COS(('OddsRatio_working_3-way'!Y368+2*PI())/3)</f>
        <v>-0.40894209654184605</v>
      </c>
      <c r="AB368" s="11">
        <f>'OddsRatio_working_3-way'!X368^(1/3)*COS(('OddsRatio_working_3-way'!Y368+4*PI())/3)</f>
        <v>-0.11503305471851552</v>
      </c>
      <c r="AC368" s="11">
        <f>'OddsRatio_working_3-way'!X368^(1/3)*SIN('OddsRatio_working_3-way'!Y368/3)</f>
        <v>0.16968846441396493</v>
      </c>
      <c r="AD368" s="11">
        <f>'OddsRatio_working_3-way'!X368^(1/3)*SIN(('OddsRatio_working_3-way'!Y368+2*PI())/3)</f>
        <v>0.36893155973628439</v>
      </c>
      <c r="AE368" s="11">
        <f>'OddsRatio_working_3-way'!X368^(1/3)*SIN(('OddsRatio_working_3-way'!Y368+4*PI())/3)</f>
        <v>-0.53862002415024923</v>
      </c>
      <c r="AF368" s="11">
        <f>-'OddsRatio_working_3-way'!U368/(3*'OddsRatio_working_3-way'!X368^(1/3))*COS(('OddsRatio_working_3-way'!Y368)/3)</f>
        <v>0.52397515126036154</v>
      </c>
      <c r="AG368" s="11">
        <f>-'OddsRatio_working_3-way'!U368/(3*'OddsRatio_working_3-way'!X368^(1/3))*COS(('OddsRatio_working_3-way'!Y368+2*PI())/3)</f>
        <v>-0.4089420965418461</v>
      </c>
      <c r="AH368" s="11">
        <f>-'OddsRatio_working_3-way'!U368/(3*'OddsRatio_working_3-way'!X368^(1/3))*COS(('OddsRatio_working_3-way'!Y368+4*PI())/3)</f>
        <v>-0.11503305471851555</v>
      </c>
      <c r="AI368" s="11">
        <f>'OddsRatio_working_3-way'!U368/(3*'OddsRatio_working_3-way'!X368^(1/3))*SIN(('OddsRatio_working_3-way'!Y368)/3)</f>
        <v>-0.16968846441396498</v>
      </c>
      <c r="AJ368" s="11">
        <f>'OddsRatio_working_3-way'!U368/(3*'OddsRatio_working_3-way'!X368^(1/3))*SIN(('OddsRatio_working_3-way'!Y368+2*PI())/3)</f>
        <v>-0.3689315597362845</v>
      </c>
      <c r="AK368" s="11">
        <f>'OddsRatio_working_3-way'!U368/(3*'OddsRatio_working_3-way'!X368^(1/3))*SIN(('OddsRatio_working_3-way'!Y368+4*PI())/3)</f>
        <v>0.53862002415024934</v>
      </c>
      <c r="AL368" s="11">
        <f>'OddsRatio_working_3-way'!Z368+'OddsRatio_working_3-way'!AF368</f>
        <v>1.0479503025207229</v>
      </c>
      <c r="AM368" s="11">
        <f>'OddsRatio_working_3-way'!AA368+'OddsRatio_working_3-way'!AG368</f>
        <v>-0.8178841930836922</v>
      </c>
      <c r="AN368" s="11">
        <f>'OddsRatio_working_3-way'!AB368+'OddsRatio_working_3-way'!AH368</f>
        <v>-0.23006610943703107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1.0479503025207229</v>
      </c>
      <c r="AS368" s="11">
        <f>IF(('OddsRatio_working_3-way'!X368=0),IF(Q368&gt;0,-Q368^(1/3),(-Q368)^(1/3)),'OddsRatio_working_3-way'!AM368-'OddsRatio_working_3-way'!R368/3)</f>
        <v>-0.8178841930836922</v>
      </c>
      <c r="AT368" s="11">
        <f>IF(('OddsRatio_working_3-way'!X368=0),IF(Q368&gt;0,-Q368^(1/3),(-Q368)^(1/3)),'OddsRatio_working_3-way'!AN368-'OddsRatio_working_3-way'!R368/3)</f>
        <v>-0.23006610943703107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>
        <f>IF('True_Odds_Calculator_3-way'!A370="","",'True_Odds_Calculator_3-way'!A370)</f>
        <v>3.32</v>
      </c>
      <c r="B369" s="4">
        <f>IF('True_Odds_Calculator_3-way'!B370="","",'True_Odds_Calculator_3-way'!B370)</f>
        <v>3.29</v>
      </c>
      <c r="C369" s="4">
        <f>IF('True_Odds_Calculator_3-way'!C370="","",'True_Odds_Calculator_3-way'!C370)</f>
        <v>2.4</v>
      </c>
      <c r="D369" s="9">
        <f t="shared" si="78"/>
        <v>0.29430844076369328</v>
      </c>
      <c r="E369" s="9">
        <f t="shared" si="79"/>
        <v>0.29701883322326061</v>
      </c>
      <c r="F369" s="9">
        <f t="shared" si="80"/>
        <v>0.40867272601304611</v>
      </c>
      <c r="G369" s="9">
        <f t="shared" si="81"/>
        <v>1.0335326959472995</v>
      </c>
      <c r="H369" s="9">
        <f t="shared" si="82"/>
        <v>3.3977958545977347</v>
      </c>
      <c r="I369" s="9">
        <f t="shared" si="83"/>
        <v>3.3667898737193154</v>
      </c>
      <c r="J369" s="9">
        <f t="shared" si="84"/>
        <v>2.4469457743262195</v>
      </c>
      <c r="K369" s="11">
        <f t="shared" si="85"/>
        <v>0.30120481927710846</v>
      </c>
      <c r="L369" s="11">
        <f t="shared" si="86"/>
        <v>0.303951367781155</v>
      </c>
      <c r="M369" s="11">
        <f t="shared" si="87"/>
        <v>0.41666666666666669</v>
      </c>
      <c r="N369" s="11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-0.2837306673502521</v>
      </c>
      <c r="O369" s="11">
        <f>0</f>
        <v>0</v>
      </c>
      <c r="P369" s="11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0.22926050707388823</v>
      </c>
      <c r="Q369" s="11">
        <f>2*'OddsRatio_working_3-way'!K369*'OddsRatio_working_3-way'!L369*'OddsRatio_working_3-way'!M369</f>
        <v>7.629301400129393E-2</v>
      </c>
      <c r="R369" s="11">
        <f t="shared" si="88"/>
        <v>0</v>
      </c>
      <c r="S369" s="11">
        <f t="shared" si="89"/>
        <v>-0.80802159743584212</v>
      </c>
      <c r="T369" s="11">
        <f t="shared" si="90"/>
        <v>-0.26889237851442338</v>
      </c>
      <c r="U369" s="11">
        <f>'OddsRatio_working_3-way'!S369-'OddsRatio_working_3-way'!R369^2/3</f>
        <v>-0.80802159743584212</v>
      </c>
      <c r="V369" s="11">
        <f>'OddsRatio_working_3-way'!S369*'OddsRatio_working_3-way'!R369/3-2*'OddsRatio_working_3-way'!R369^3/27-'OddsRatio_working_3-way'!T369</f>
        <v>0.26889237851442338</v>
      </c>
      <c r="W369" s="11">
        <f>'OddsRatio_working_3-way'!V369^2+4*'OddsRatio_working_3-way'!U369^3/27</f>
        <v>-5.8533945095588652E-3</v>
      </c>
      <c r="X369" s="11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0.13978242533729232</v>
      </c>
      <c r="Y369" s="11">
        <f>IF('OddsRatio_working_3-way'!W369&gt;=0,IF('OddsRatio_working_3-way'!V369+SQRT('OddsRatio_working_3-way'!W369)&gt;0,0,PI()),ACOS('OddsRatio_working_3-way'!V369/(2*'OddsRatio_working_3-way'!X369)))</f>
        <v>0.27720279976092077</v>
      </c>
      <c r="Z369" s="11">
        <f>'OddsRatio_working_3-way'!X369^(1/3)*COS('OddsRatio_working_3-way'!Y369/3)</f>
        <v>0.51676634797364973</v>
      </c>
      <c r="AA369" s="11">
        <f>'OddsRatio_working_3-way'!X369^(1/3)*COS(('OddsRatio_working_3-way'!Y369+2*PI())/3)</f>
        <v>-0.29985371245021031</v>
      </c>
      <c r="AB369" s="11">
        <f>'OddsRatio_working_3-way'!X369^(1/3)*COS(('OddsRatio_working_3-way'!Y369+4*PI())/3)</f>
        <v>-0.21691263552343917</v>
      </c>
      <c r="AC369" s="11">
        <f>'OddsRatio_working_3-way'!X369^(1/3)*SIN('OddsRatio_working_3-way'!Y369/3)</f>
        <v>4.7886053090548726E-2</v>
      </c>
      <c r="AD369" s="11">
        <f>'OddsRatio_working_3-way'!X369^(1/3)*SIN(('OddsRatio_working_3-way'!Y369+2*PI())/3)</f>
        <v>0.42358975862081549</v>
      </c>
      <c r="AE369" s="11">
        <f>'OddsRatio_working_3-way'!X369^(1/3)*SIN(('OddsRatio_working_3-way'!Y369+4*PI())/3)</f>
        <v>-0.47147581171136421</v>
      </c>
      <c r="AF369" s="11">
        <f>-'OddsRatio_working_3-way'!U369/(3*'OddsRatio_working_3-way'!X369^(1/3))*COS(('OddsRatio_working_3-way'!Y369)/3)</f>
        <v>0.51676634797364962</v>
      </c>
      <c r="AG369" s="11">
        <f>-'OddsRatio_working_3-way'!U369/(3*'OddsRatio_working_3-way'!X369^(1/3))*COS(('OddsRatio_working_3-way'!Y369+2*PI())/3)</f>
        <v>-0.2998537124502102</v>
      </c>
      <c r="AH369" s="11">
        <f>-'OddsRatio_working_3-way'!U369/(3*'OddsRatio_working_3-way'!X369^(1/3))*COS(('OddsRatio_working_3-way'!Y369+4*PI())/3)</f>
        <v>-0.21691263552343915</v>
      </c>
      <c r="AI369" s="11">
        <f>'OddsRatio_working_3-way'!U369/(3*'OddsRatio_working_3-way'!X369^(1/3))*SIN(('OddsRatio_working_3-way'!Y369)/3)</f>
        <v>-4.7886053090548719E-2</v>
      </c>
      <c r="AJ369" s="11">
        <f>'OddsRatio_working_3-way'!U369/(3*'OddsRatio_working_3-way'!X369^(1/3))*SIN(('OddsRatio_working_3-way'!Y369+2*PI())/3)</f>
        <v>-0.42358975862081538</v>
      </c>
      <c r="AK369" s="11">
        <f>'OddsRatio_working_3-way'!U369/(3*'OddsRatio_working_3-way'!X369^(1/3))*SIN(('OddsRatio_working_3-way'!Y369+4*PI())/3)</f>
        <v>0.4714758117113641</v>
      </c>
      <c r="AL369" s="11">
        <f>'OddsRatio_working_3-way'!Z369+'OddsRatio_working_3-way'!AF369</f>
        <v>1.0335326959472995</v>
      </c>
      <c r="AM369" s="11">
        <f>'OddsRatio_working_3-way'!AA369+'OddsRatio_working_3-way'!AG369</f>
        <v>-0.5997074249004205</v>
      </c>
      <c r="AN369" s="11">
        <f>'OddsRatio_working_3-way'!AB369+'OddsRatio_working_3-way'!AH369</f>
        <v>-0.43382527104687829</v>
      </c>
      <c r="AO369" s="11">
        <f>'OddsRatio_working_3-way'!AC369+'OddsRatio_working_3-way'!AI369</f>
        <v>0</v>
      </c>
      <c r="AP369" s="11">
        <f>'OddsRatio_working_3-way'!AD369+'OddsRatio_working_3-way'!AJ369</f>
        <v>0</v>
      </c>
      <c r="AQ369" s="11">
        <f>'OddsRatio_working_3-way'!AE369+'OddsRatio_working_3-way'!AK369</f>
        <v>0</v>
      </c>
      <c r="AR369" s="10">
        <f>IF(A369="","",IF(('OddsRatio_working_3-way'!X369=0),IF(Q369&gt;0,-Q369^(1/3),(-Q369)^(1/3)),'OddsRatio_working_3-way'!AL369-'OddsRatio_working_3-way'!R369/3))</f>
        <v>1.0335326959472995</v>
      </c>
      <c r="AS369" s="11">
        <f>IF(('OddsRatio_working_3-way'!X369=0),IF(Q369&gt;0,-Q369^(1/3),(-Q369)^(1/3)),'OddsRatio_working_3-way'!AM369-'OddsRatio_working_3-way'!R369/3)</f>
        <v>-0.5997074249004205</v>
      </c>
      <c r="AT369" s="11">
        <f>IF(('OddsRatio_working_3-way'!X369=0),IF(Q369&gt;0,-Q369^(1/3),(-Q369)^(1/3)),'OddsRatio_working_3-way'!AN369-'OddsRatio_working_3-way'!R369/3)</f>
        <v>-0.43382527104687829</v>
      </c>
      <c r="AU369" s="11">
        <f>IF(('OddsRatio_working_3-way'!X369=0),0,'OddsRatio_working_3-way'!AO369)</f>
        <v>0</v>
      </c>
      <c r="AV369" s="11">
        <f>IF(('OddsRatio_working_3-way'!X369=0),0,'OddsRatio_working_3-way'!AP369)</f>
        <v>0</v>
      </c>
      <c r="AW369" s="11">
        <f>IF(('OddsRatio_working_3-way'!X369=0),0,'OddsRatio_working_3-way'!AQ369)</f>
        <v>0</v>
      </c>
    </row>
    <row r="370" spans="1:49" x14ac:dyDescent="0.2">
      <c r="A370" s="4">
        <f>IF('True_Odds_Calculator_3-way'!A371="","",'True_Odds_Calculator_3-way'!A371)</f>
        <v>1.31</v>
      </c>
      <c r="B370" s="4">
        <f>IF('True_Odds_Calculator_3-way'!B371="","",'True_Odds_Calculator_3-way'!B371)</f>
        <v>6.25</v>
      </c>
      <c r="C370" s="4">
        <f>IF('True_Odds_Calculator_3-way'!C371="","",'True_Odds_Calculator_3-way'!C371)</f>
        <v>9.92</v>
      </c>
      <c r="D370" s="9">
        <f t="shared" si="78"/>
        <v>0.75237478459566542</v>
      </c>
      <c r="E370" s="9">
        <f t="shared" si="79"/>
        <v>0.15211697982078914</v>
      </c>
      <c r="F370" s="9">
        <f t="shared" si="80"/>
        <v>9.550823558354532E-2</v>
      </c>
      <c r="G370" s="9">
        <f t="shared" si="81"/>
        <v>1.0616929671063018</v>
      </c>
      <c r="H370" s="9">
        <f t="shared" si="82"/>
        <v>1.3291248198029537</v>
      </c>
      <c r="I370" s="9">
        <f t="shared" si="83"/>
        <v>6.5738880773080828</v>
      </c>
      <c r="J370" s="9">
        <f t="shared" si="84"/>
        <v>10.470301266588214</v>
      </c>
      <c r="K370" s="11">
        <f t="shared" si="85"/>
        <v>0.76335877862595414</v>
      </c>
      <c r="L370" s="11">
        <f t="shared" si="86"/>
        <v>0.16</v>
      </c>
      <c r="M370" s="11">
        <f t="shared" si="87"/>
        <v>0.10080645161290323</v>
      </c>
      <c r="N370" s="11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-0.17874045801526717</v>
      </c>
      <c r="O370" s="11">
        <f>0</f>
        <v>0</v>
      </c>
      <c r="P370" s="11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0.17828121152425511</v>
      </c>
      <c r="Q370" s="11">
        <f>2*'OddsRatio_working_3-way'!K370*'OddsRatio_working_3-way'!L370*'OddsRatio_working_3-way'!M370</f>
        <v>2.4624476729869491E-2</v>
      </c>
      <c r="R370" s="11">
        <f t="shared" si="88"/>
        <v>0</v>
      </c>
      <c r="S370" s="11">
        <f t="shared" si="89"/>
        <v>-0.99743065170520695</v>
      </c>
      <c r="T370" s="11">
        <f t="shared" si="90"/>
        <v>-0.13776666460016671</v>
      </c>
      <c r="U370" s="11">
        <f>'OddsRatio_working_3-way'!S370-'OddsRatio_working_3-way'!R370^2/3</f>
        <v>-0.99743065170520695</v>
      </c>
      <c r="V370" s="11">
        <f>'OddsRatio_working_3-way'!S370*'OddsRatio_working_3-way'!R370/3-2*'OddsRatio_working_3-way'!R370^3/27-'OddsRatio_working_3-way'!T370</f>
        <v>0.13776666460016671</v>
      </c>
      <c r="W370" s="11">
        <f>'OddsRatio_working_3-way'!V370^2+4*'OddsRatio_working_3-way'!U370^3/27</f>
        <v>-0.12802949320730336</v>
      </c>
      <c r="X370" s="11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0.19170885939515039</v>
      </c>
      <c r="Y370" s="11">
        <f>IF('OddsRatio_working_3-way'!W370&gt;=0,IF('OddsRatio_working_3-way'!V370+SQRT('OddsRatio_working_3-way'!W370)&gt;0,0,PI()),ACOS('OddsRatio_working_3-way'!V370/(2*'OddsRatio_working_3-way'!X370)))</f>
        <v>1.2032655566190464</v>
      </c>
      <c r="Z370" s="11">
        <f>'OddsRatio_working_3-way'!X370^(1/3)*COS('OddsRatio_working_3-way'!Y370/3)</f>
        <v>0.53084648355315089</v>
      </c>
      <c r="AA370" s="11">
        <f>'OddsRatio_working_3-way'!X370^(1/3)*COS(('OddsRatio_working_3-way'!Y370+2*PI())/3)</f>
        <v>-0.46038265063068123</v>
      </c>
      <c r="AB370" s="11">
        <f>'OddsRatio_working_3-way'!X370^(1/3)*COS(('OddsRatio_working_3-way'!Y370+4*PI())/3)</f>
        <v>-7.046383292246991E-2</v>
      </c>
      <c r="AC370" s="11">
        <f>'OddsRatio_working_3-way'!X370^(1/3)*SIN('OddsRatio_working_3-way'!Y370/3)</f>
        <v>0.22511973436593674</v>
      </c>
      <c r="AD370" s="11">
        <f>'OddsRatio_working_3-way'!X370^(1/3)*SIN(('OddsRatio_working_3-way'!Y370+2*PI())/3)</f>
        <v>0.34716667308369875</v>
      </c>
      <c r="AE370" s="11">
        <f>'OddsRatio_working_3-way'!X370^(1/3)*SIN(('OddsRatio_working_3-way'!Y370+4*PI())/3)</f>
        <v>-0.57228640744963521</v>
      </c>
      <c r="AF370" s="11">
        <f>-'OddsRatio_working_3-way'!U370/(3*'OddsRatio_working_3-way'!X370^(1/3))*COS(('OddsRatio_working_3-way'!Y370)/3)</f>
        <v>0.53084648355315089</v>
      </c>
      <c r="AG370" s="11">
        <f>-'OddsRatio_working_3-way'!U370/(3*'OddsRatio_working_3-way'!X370^(1/3))*COS(('OddsRatio_working_3-way'!Y370+2*PI())/3)</f>
        <v>-0.46038265063068123</v>
      </c>
      <c r="AH370" s="11">
        <f>-'OddsRatio_working_3-way'!U370/(3*'OddsRatio_working_3-way'!X370^(1/3))*COS(('OddsRatio_working_3-way'!Y370+4*PI())/3)</f>
        <v>-7.046383292246991E-2</v>
      </c>
      <c r="AI370" s="11">
        <f>'OddsRatio_working_3-way'!U370/(3*'OddsRatio_working_3-way'!X370^(1/3))*SIN(('OddsRatio_working_3-way'!Y370)/3)</f>
        <v>-0.22511973436593674</v>
      </c>
      <c r="AJ370" s="11">
        <f>'OddsRatio_working_3-way'!U370/(3*'OddsRatio_working_3-way'!X370^(1/3))*SIN(('OddsRatio_working_3-way'!Y370+2*PI())/3)</f>
        <v>-0.34716667308369875</v>
      </c>
      <c r="AK370" s="11">
        <f>'OddsRatio_working_3-way'!U370/(3*'OddsRatio_working_3-way'!X370^(1/3))*SIN(('OddsRatio_working_3-way'!Y370+4*PI())/3)</f>
        <v>0.57228640744963521</v>
      </c>
      <c r="AL370" s="11">
        <f>'OddsRatio_working_3-way'!Z370+'OddsRatio_working_3-way'!AF370</f>
        <v>1.0616929671063018</v>
      </c>
      <c r="AM370" s="11">
        <f>'OddsRatio_working_3-way'!AA370+'OddsRatio_working_3-way'!AG370</f>
        <v>-0.92076530126136247</v>
      </c>
      <c r="AN370" s="11">
        <f>'OddsRatio_working_3-way'!AB370+'OddsRatio_working_3-way'!AH370</f>
        <v>-0.14092766584493982</v>
      </c>
      <c r="AO370" s="11">
        <f>'OddsRatio_working_3-way'!AC370+'OddsRatio_working_3-way'!AI370</f>
        <v>0</v>
      </c>
      <c r="AP370" s="11">
        <f>'OddsRatio_working_3-way'!AD370+'OddsRatio_working_3-way'!AJ370</f>
        <v>0</v>
      </c>
      <c r="AQ370" s="11">
        <f>'OddsRatio_working_3-way'!AE370+'OddsRatio_working_3-way'!AK370</f>
        <v>0</v>
      </c>
      <c r="AR370" s="10">
        <f>IF(A370="","",IF(('OddsRatio_working_3-way'!X370=0),IF(Q370&gt;0,-Q370^(1/3),(-Q370)^(1/3)),'OddsRatio_working_3-way'!AL370-'OddsRatio_working_3-way'!R370/3))</f>
        <v>1.0616929671063018</v>
      </c>
      <c r="AS370" s="11">
        <f>IF(('OddsRatio_working_3-way'!X370=0),IF(Q370&gt;0,-Q370^(1/3),(-Q370)^(1/3)),'OddsRatio_working_3-way'!AM370-'OddsRatio_working_3-way'!R370/3)</f>
        <v>-0.92076530126136247</v>
      </c>
      <c r="AT370" s="11">
        <f>IF(('OddsRatio_working_3-way'!X370=0),IF(Q370&gt;0,-Q370^(1/3),(-Q370)^(1/3)),'OddsRatio_working_3-way'!AN370-'OddsRatio_working_3-way'!R370/3)</f>
        <v>-0.14092766584493982</v>
      </c>
      <c r="AU370" s="11">
        <f>IF(('OddsRatio_working_3-way'!X370=0),0,'OddsRatio_working_3-way'!AO370)</f>
        <v>0</v>
      </c>
      <c r="AV370" s="11">
        <f>IF(('OddsRatio_working_3-way'!X370=0),0,'OddsRatio_working_3-way'!AP370)</f>
        <v>0</v>
      </c>
      <c r="AW370" s="11">
        <f>IF(('OddsRatio_working_3-way'!X370=0),0,'OddsRatio_working_3-way'!AQ370)</f>
        <v>0</v>
      </c>
    </row>
    <row r="371" spans="1:49" x14ac:dyDescent="0.2">
      <c r="A371" s="4">
        <f>IF('True_Odds_Calculator_3-way'!A372="","",'True_Odds_Calculator_3-way'!A372)</f>
        <v>2.1800000000000002</v>
      </c>
      <c r="B371" s="4">
        <f>IF('True_Odds_Calculator_3-way'!B372="","",'True_Odds_Calculator_3-way'!B372)</f>
        <v>3.61</v>
      </c>
      <c r="C371" s="4">
        <f>IF('True_Odds_Calculator_3-way'!C372="","",'True_Odds_Calculator_3-way'!C372)</f>
        <v>3.5</v>
      </c>
      <c r="D371" s="9">
        <f t="shared" si="78"/>
        <v>0.45053015584425299</v>
      </c>
      <c r="E371" s="9">
        <f t="shared" si="79"/>
        <v>0.27044526551418685</v>
      </c>
      <c r="F371" s="9">
        <f t="shared" si="80"/>
        <v>0.27902457864156022</v>
      </c>
      <c r="G371" s="9">
        <f t="shared" si="81"/>
        <v>1.03356546562103</v>
      </c>
      <c r="H371" s="9">
        <f t="shared" si="82"/>
        <v>2.2196072494328152</v>
      </c>
      <c r="I371" s="9">
        <f t="shared" si="83"/>
        <v>3.6976058652708885</v>
      </c>
      <c r="J371" s="9">
        <f t="shared" si="84"/>
        <v>3.5839136640525751</v>
      </c>
      <c r="K371" s="11">
        <f t="shared" si="85"/>
        <v>0.4587155963302752</v>
      </c>
      <c r="L371" s="11">
        <f t="shared" si="86"/>
        <v>0.2770083102493075</v>
      </c>
      <c r="M371" s="11">
        <f t="shared" si="87"/>
        <v>0.2857142857142857</v>
      </c>
      <c r="N371" s="11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-0.27953151831776457</v>
      </c>
      <c r="O371" s="11">
        <f>0</f>
        <v>0</v>
      </c>
      <c r="P371" s="11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0.22835940648337405</v>
      </c>
      <c r="Q371" s="11">
        <f>2*'OddsRatio_working_3-way'!K371*'OddsRatio_working_3-way'!L371*'OddsRatio_working_3-way'!M371</f>
        <v>7.2610304128258848E-2</v>
      </c>
      <c r="R371" s="11">
        <f t="shared" si="88"/>
        <v>0</v>
      </c>
      <c r="S371" s="11">
        <f t="shared" si="89"/>
        <v>-0.81693616468601826</v>
      </c>
      <c r="T371" s="11">
        <f t="shared" si="90"/>
        <v>-0.25975712708617438</v>
      </c>
      <c r="U371" s="11">
        <f>'OddsRatio_working_3-way'!S371-'OddsRatio_working_3-way'!R371^2/3</f>
        <v>-0.81693616468601826</v>
      </c>
      <c r="V371" s="11">
        <f>'OddsRatio_working_3-way'!S371*'OddsRatio_working_3-way'!R371/3-2*'OddsRatio_working_3-way'!R371^3/27-'OddsRatio_working_3-way'!T371</f>
        <v>0.25975712708617438</v>
      </c>
      <c r="W371" s="11">
        <f>'OddsRatio_working_3-way'!V371^2+4*'OddsRatio_working_3-way'!U371^3/27</f>
        <v>-1.3298189724641155E-2</v>
      </c>
      <c r="X371" s="11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0.14210203622459469</v>
      </c>
      <c r="Y371" s="11">
        <f>IF('OddsRatio_working_3-way'!W371&gt;=0,IF('OddsRatio_working_3-way'!V371+SQRT('OddsRatio_working_3-way'!W371)&gt;0,0,PI()),ACOS('OddsRatio_working_3-way'!V371/(2*'OddsRatio_working_3-way'!X371)))</f>
        <v>0.41780686676320689</v>
      </c>
      <c r="Z371" s="11">
        <f>'OddsRatio_working_3-way'!X371^(1/3)*COS('OddsRatio_working_3-way'!Y371/3)</f>
        <v>0.51678273281051501</v>
      </c>
      <c r="AA371" s="11">
        <f>'OddsRatio_working_3-way'!X371^(1/3)*COS(('OddsRatio_working_3-way'!Y371+2*PI())/3)</f>
        <v>-0.32112689440316683</v>
      </c>
      <c r="AB371" s="11">
        <f>'OddsRatio_working_3-way'!X371^(1/3)*COS(('OddsRatio_working_3-way'!Y371+4*PI())/3)</f>
        <v>-0.19565583840734788</v>
      </c>
      <c r="AC371" s="11">
        <f>'OddsRatio_working_3-way'!X371^(1/3)*SIN('OddsRatio_working_3-way'!Y371/3)</f>
        <v>7.2440747954692658E-2</v>
      </c>
      <c r="AD371" s="11">
        <f>'OddsRatio_working_3-way'!X371^(1/3)*SIN(('OddsRatio_working_3-way'!Y371+2*PI())/3)</f>
        <v>0.41132660087370571</v>
      </c>
      <c r="AE371" s="11">
        <f>'OddsRatio_working_3-way'!X371^(1/3)*SIN(('OddsRatio_working_3-way'!Y371+4*PI())/3)</f>
        <v>-0.48376734882839834</v>
      </c>
      <c r="AF371" s="11">
        <f>-'OddsRatio_working_3-way'!U371/(3*'OddsRatio_working_3-way'!X371^(1/3))*COS(('OddsRatio_working_3-way'!Y371)/3)</f>
        <v>0.51678273281051501</v>
      </c>
      <c r="AG371" s="11">
        <f>-'OddsRatio_working_3-way'!U371/(3*'OddsRatio_working_3-way'!X371^(1/3))*COS(('OddsRatio_working_3-way'!Y371+2*PI())/3)</f>
        <v>-0.32112689440316683</v>
      </c>
      <c r="AH371" s="11">
        <f>-'OddsRatio_working_3-way'!U371/(3*'OddsRatio_working_3-way'!X371^(1/3))*COS(('OddsRatio_working_3-way'!Y371+4*PI())/3)</f>
        <v>-0.19565583840734788</v>
      </c>
      <c r="AI371" s="11">
        <f>'OddsRatio_working_3-way'!U371/(3*'OddsRatio_working_3-way'!X371^(1/3))*SIN(('OddsRatio_working_3-way'!Y371)/3)</f>
        <v>-7.2440747954692658E-2</v>
      </c>
      <c r="AJ371" s="11">
        <f>'OddsRatio_working_3-way'!U371/(3*'OddsRatio_working_3-way'!X371^(1/3))*SIN(('OddsRatio_working_3-way'!Y371+2*PI())/3)</f>
        <v>-0.41132660087370571</v>
      </c>
      <c r="AK371" s="11">
        <f>'OddsRatio_working_3-way'!U371/(3*'OddsRatio_working_3-way'!X371^(1/3))*SIN(('OddsRatio_working_3-way'!Y371+4*PI())/3)</f>
        <v>0.48376734882839834</v>
      </c>
      <c r="AL371" s="11">
        <f>'OddsRatio_working_3-way'!Z371+'OddsRatio_working_3-way'!AF371</f>
        <v>1.03356546562103</v>
      </c>
      <c r="AM371" s="11">
        <f>'OddsRatio_working_3-way'!AA371+'OddsRatio_working_3-way'!AG371</f>
        <v>-0.64225378880633366</v>
      </c>
      <c r="AN371" s="11">
        <f>'OddsRatio_working_3-way'!AB371+'OddsRatio_working_3-way'!AH371</f>
        <v>-0.39131167681469575</v>
      </c>
      <c r="AO371" s="11">
        <f>'OddsRatio_working_3-way'!AC371+'OddsRatio_working_3-way'!AI371</f>
        <v>0</v>
      </c>
      <c r="AP371" s="11">
        <f>'OddsRatio_working_3-way'!AD371+'OddsRatio_working_3-way'!AJ371</f>
        <v>0</v>
      </c>
      <c r="AQ371" s="11">
        <f>'OddsRatio_working_3-way'!AE371+'OddsRatio_working_3-way'!AK371</f>
        <v>0</v>
      </c>
      <c r="AR371" s="10">
        <f>IF(A371="","",IF(('OddsRatio_working_3-way'!X371=0),IF(Q371&gt;0,-Q371^(1/3),(-Q371)^(1/3)),'OddsRatio_working_3-way'!AL371-'OddsRatio_working_3-way'!R371/3))</f>
        <v>1.03356546562103</v>
      </c>
      <c r="AS371" s="11">
        <f>IF(('OddsRatio_working_3-way'!X371=0),IF(Q371&gt;0,-Q371^(1/3),(-Q371)^(1/3)),'OddsRatio_working_3-way'!AM371-'OddsRatio_working_3-way'!R371/3)</f>
        <v>-0.64225378880633366</v>
      </c>
      <c r="AT371" s="11">
        <f>IF(('OddsRatio_working_3-way'!X371=0),IF(Q371&gt;0,-Q371^(1/3),(-Q371)^(1/3)),'OddsRatio_working_3-way'!AN371-'OddsRatio_working_3-way'!R371/3)</f>
        <v>-0.39131167681469575</v>
      </c>
      <c r="AU371" s="11">
        <f>IF(('OddsRatio_working_3-way'!X371=0),0,'OddsRatio_working_3-way'!AO371)</f>
        <v>0</v>
      </c>
      <c r="AV371" s="11">
        <f>IF(('OddsRatio_working_3-way'!X371=0),0,'OddsRatio_working_3-way'!AP371)</f>
        <v>0</v>
      </c>
      <c r="AW371" s="11">
        <f>IF(('OddsRatio_working_3-way'!X371=0),0,'OddsRatio_working_3-way'!AQ371)</f>
        <v>0</v>
      </c>
    </row>
    <row r="372" spans="1:49" x14ac:dyDescent="0.2">
      <c r="A372" s="4">
        <f>IF('True_Odds_Calculator_3-way'!A373="","",'True_Odds_Calculator_3-way'!A373)</f>
        <v>4.7</v>
      </c>
      <c r="B372" s="4">
        <f>IF('True_Odds_Calculator_3-way'!B373="","",'True_Odds_Calculator_3-way'!B373)</f>
        <v>3.58</v>
      </c>
      <c r="C372" s="4">
        <f>IF('True_Odds_Calculator_3-way'!C373="","",'True_Odds_Calculator_3-way'!C373)</f>
        <v>1.84</v>
      </c>
      <c r="D372" s="9">
        <f t="shared" si="78"/>
        <v>0.20319345066526379</v>
      </c>
      <c r="E372" s="9">
        <f t="shared" si="79"/>
        <v>0.26778102870780723</v>
      </c>
      <c r="F372" s="9">
        <f t="shared" si="80"/>
        <v>0.52902552062692887</v>
      </c>
      <c r="G372" s="9">
        <f t="shared" si="81"/>
        <v>1.0598428282838128</v>
      </c>
      <c r="H372" s="9">
        <f t="shared" si="82"/>
        <v>4.9214184646501078</v>
      </c>
      <c r="I372" s="9">
        <f t="shared" si="83"/>
        <v>3.7343944969722371</v>
      </c>
      <c r="J372" s="9">
        <f t="shared" si="84"/>
        <v>1.8902679757584029</v>
      </c>
      <c r="K372" s="11">
        <f t="shared" si="85"/>
        <v>0.21276595744680851</v>
      </c>
      <c r="L372" s="11">
        <f t="shared" si="86"/>
        <v>0.27932960893854747</v>
      </c>
      <c r="M372" s="11">
        <f t="shared" si="87"/>
        <v>0.54347826086956519</v>
      </c>
      <c r="N372" s="11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-0.25900133850820917</v>
      </c>
      <c r="O372" s="11">
        <f>0</f>
        <v>0</v>
      </c>
      <c r="P372" s="11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0.2299753487098124</v>
      </c>
      <c r="Q372" s="11">
        <f>2*'OddsRatio_working_3-way'!K372*'OddsRatio_working_3-way'!L372*'OddsRatio_working_3-way'!M372</f>
        <v>6.4599817053318104E-2</v>
      </c>
      <c r="R372" s="11">
        <f t="shared" si="88"/>
        <v>0</v>
      </c>
      <c r="S372" s="11">
        <f t="shared" si="89"/>
        <v>-0.88793112048926037</v>
      </c>
      <c r="T372" s="11">
        <f t="shared" si="90"/>
        <v>-0.24941885407001702</v>
      </c>
      <c r="U372" s="11">
        <f>'OddsRatio_working_3-way'!S372-'OddsRatio_working_3-way'!R372^2/3</f>
        <v>-0.88793112048926037</v>
      </c>
      <c r="V372" s="11">
        <f>'OddsRatio_working_3-way'!S372*'OddsRatio_working_3-way'!R372/3-2*'OddsRatio_working_3-way'!R372^3/27-'OddsRatio_working_3-way'!T372</f>
        <v>0.24941885407001702</v>
      </c>
      <c r="W372" s="11">
        <f>'OddsRatio_working_3-way'!V372^2+4*'OddsRatio_working_3-way'!U372^3/27</f>
        <v>-4.1503441317950682E-2</v>
      </c>
      <c r="X372" s="11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0.16102267393410091</v>
      </c>
      <c r="Y372" s="11">
        <f>IF('OddsRatio_working_3-way'!W372&gt;=0,IF('OddsRatio_working_3-way'!V372+SQRT('OddsRatio_working_3-way'!W372)&gt;0,0,PI()),ACOS('OddsRatio_working_3-way'!V372/(2*'OddsRatio_working_3-way'!X372)))</f>
        <v>0.6848978944054982</v>
      </c>
      <c r="Z372" s="11">
        <f>'OddsRatio_working_3-way'!X372^(1/3)*COS('OddsRatio_working_3-way'!Y372/3)</f>
        <v>0.52992141414190652</v>
      </c>
      <c r="AA372" s="11">
        <f>'OddsRatio_working_3-way'!X372^(1/3)*COS(('OddsRatio_working_3-way'!Y372+2*PI())/3)</f>
        <v>-0.37159208729130216</v>
      </c>
      <c r="AB372" s="11">
        <f>'OddsRatio_working_3-way'!X372^(1/3)*COS(('OddsRatio_working_3-way'!Y372+4*PI())/3)</f>
        <v>-0.15832932685060444</v>
      </c>
      <c r="AC372" s="11">
        <f>'OddsRatio_working_3-way'!X372^(1/3)*SIN('OddsRatio_working_3-way'!Y372/3)</f>
        <v>0.12312731214855965</v>
      </c>
      <c r="AD372" s="11">
        <f>'OddsRatio_working_3-way'!X372^(1/3)*SIN(('OddsRatio_working_3-way'!Y372+2*PI())/3)</f>
        <v>0.39736175058198553</v>
      </c>
      <c r="AE372" s="11">
        <f>'OddsRatio_working_3-way'!X372^(1/3)*SIN(('OddsRatio_working_3-way'!Y372+4*PI())/3)</f>
        <v>-0.52048906273054507</v>
      </c>
      <c r="AF372" s="11">
        <f>-'OddsRatio_working_3-way'!U372/(3*'OddsRatio_working_3-way'!X372^(1/3))*COS(('OddsRatio_working_3-way'!Y372)/3)</f>
        <v>0.52992141414190641</v>
      </c>
      <c r="AG372" s="11">
        <f>-'OddsRatio_working_3-way'!U372/(3*'OddsRatio_working_3-way'!X372^(1/3))*COS(('OddsRatio_working_3-way'!Y372+2*PI())/3)</f>
        <v>-0.37159208729130211</v>
      </c>
      <c r="AH372" s="11">
        <f>-'OddsRatio_working_3-way'!U372/(3*'OddsRatio_working_3-way'!X372^(1/3))*COS(('OddsRatio_working_3-way'!Y372+4*PI())/3)</f>
        <v>-0.15832932685060441</v>
      </c>
      <c r="AI372" s="11">
        <f>'OddsRatio_working_3-way'!U372/(3*'OddsRatio_working_3-way'!X372^(1/3))*SIN(('OddsRatio_working_3-way'!Y372)/3)</f>
        <v>-0.12312731214855963</v>
      </c>
      <c r="AJ372" s="11">
        <f>'OddsRatio_working_3-way'!U372/(3*'OddsRatio_working_3-way'!X372^(1/3))*SIN(('OddsRatio_working_3-way'!Y372+2*PI())/3)</f>
        <v>-0.39736175058198547</v>
      </c>
      <c r="AK372" s="11">
        <f>'OddsRatio_working_3-way'!U372/(3*'OddsRatio_working_3-way'!X372^(1/3))*SIN(('OddsRatio_working_3-way'!Y372+4*PI())/3)</f>
        <v>0.52048906273054496</v>
      </c>
      <c r="AL372" s="11">
        <f>'OddsRatio_working_3-way'!Z372+'OddsRatio_working_3-way'!AF372</f>
        <v>1.0598428282838128</v>
      </c>
      <c r="AM372" s="11">
        <f>'OddsRatio_working_3-way'!AA372+'OddsRatio_working_3-way'!AG372</f>
        <v>-0.74318417458260422</v>
      </c>
      <c r="AN372" s="11">
        <f>'OddsRatio_working_3-way'!AB372+'OddsRatio_working_3-way'!AH372</f>
        <v>-0.31665865370120883</v>
      </c>
      <c r="AO372" s="11">
        <f>'OddsRatio_working_3-way'!AC372+'OddsRatio_working_3-way'!AI372</f>
        <v>0</v>
      </c>
      <c r="AP372" s="11">
        <f>'OddsRatio_working_3-way'!AD372+'OddsRatio_working_3-way'!AJ372</f>
        <v>0</v>
      </c>
      <c r="AQ372" s="11">
        <f>'OddsRatio_working_3-way'!AE372+'OddsRatio_working_3-way'!AK372</f>
        <v>0</v>
      </c>
      <c r="AR372" s="10">
        <f>IF(A372="","",IF(('OddsRatio_working_3-way'!X372=0),IF(Q372&gt;0,-Q372^(1/3),(-Q372)^(1/3)),'OddsRatio_working_3-way'!AL372-'OddsRatio_working_3-way'!R372/3))</f>
        <v>1.0598428282838128</v>
      </c>
      <c r="AS372" s="11">
        <f>IF(('OddsRatio_working_3-way'!X372=0),IF(Q372&gt;0,-Q372^(1/3),(-Q372)^(1/3)),'OddsRatio_working_3-way'!AM372-'OddsRatio_working_3-way'!R372/3)</f>
        <v>-0.74318417458260422</v>
      </c>
      <c r="AT372" s="11">
        <f>IF(('OddsRatio_working_3-way'!X372=0),IF(Q372&gt;0,-Q372^(1/3),(-Q372)^(1/3)),'OddsRatio_working_3-way'!AN372-'OddsRatio_working_3-way'!R372/3)</f>
        <v>-0.31665865370120883</v>
      </c>
      <c r="AU372" s="11">
        <f>IF(('OddsRatio_working_3-way'!X372=0),0,'OddsRatio_working_3-way'!AO372)</f>
        <v>0</v>
      </c>
      <c r="AV372" s="11">
        <f>IF(('OddsRatio_working_3-way'!X372=0),0,'OddsRatio_working_3-way'!AP372)</f>
        <v>0</v>
      </c>
      <c r="AW372" s="11">
        <f>IF(('OddsRatio_working_3-way'!X372=0),0,'OddsRatio_working_3-way'!AQ372)</f>
        <v>0</v>
      </c>
    </row>
    <row r="373" spans="1:49" x14ac:dyDescent="0.2">
      <c r="A373" s="4">
        <f>IF('True_Odds_Calculator_3-way'!A374="","",'True_Odds_Calculator_3-way'!A374)</f>
        <v>2.84</v>
      </c>
      <c r="B373" s="4">
        <f>IF('True_Odds_Calculator_3-way'!B374="","",'True_Odds_Calculator_3-way'!B374)</f>
        <v>3.33</v>
      </c>
      <c r="C373" s="4">
        <f>IF('True_Odds_Calculator_3-way'!C374="","",'True_Odds_Calculator_3-way'!C374)</f>
        <v>2.58</v>
      </c>
      <c r="D373" s="9">
        <f t="shared" si="78"/>
        <v>0.33860001124201927</v>
      </c>
      <c r="E373" s="9">
        <f t="shared" si="79"/>
        <v>0.28789245079502235</v>
      </c>
      <c r="F373" s="9">
        <f t="shared" si="80"/>
        <v>0.3735075379629581</v>
      </c>
      <c r="G373" s="9">
        <f t="shared" si="81"/>
        <v>1.0615962897071811</v>
      </c>
      <c r="H373" s="9">
        <f t="shared" si="82"/>
        <v>2.9533371730612128</v>
      </c>
      <c r="I373" s="9">
        <f t="shared" si="83"/>
        <v>3.4735193550177312</v>
      </c>
      <c r="J373" s="9">
        <f t="shared" si="84"/>
        <v>2.6773221377373462</v>
      </c>
      <c r="K373" s="11">
        <f t="shared" si="85"/>
        <v>0.35211267605633806</v>
      </c>
      <c r="L373" s="11">
        <f t="shared" si="86"/>
        <v>0.3003003003003003</v>
      </c>
      <c r="M373" s="11">
        <f t="shared" si="87"/>
        <v>0.38759689922480617</v>
      </c>
      <c r="N373" s="11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-0.27761859468377625</v>
      </c>
      <c r="O373" s="11">
        <f>0</f>
        <v>0</v>
      </c>
      <c r="P373" s="11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0.23565983277742203</v>
      </c>
      <c r="Q373" s="11">
        <f>2*'OddsRatio_working_3-way'!K373*'OddsRatio_working_3-way'!L373*'OddsRatio_working_3-way'!M373</f>
        <v>8.1968637487798965E-2</v>
      </c>
      <c r="R373" s="11">
        <f t="shared" si="88"/>
        <v>0</v>
      </c>
      <c r="S373" s="11">
        <f t="shared" si="89"/>
        <v>-0.84886184603683446</v>
      </c>
      <c r="T373" s="11">
        <f t="shared" si="90"/>
        <v>-0.29525629427368155</v>
      </c>
      <c r="U373" s="11">
        <f>'OddsRatio_working_3-way'!S373-'OddsRatio_working_3-way'!R373^2/3</f>
        <v>-0.84886184603683446</v>
      </c>
      <c r="V373" s="11">
        <f>'OddsRatio_working_3-way'!S373*'OddsRatio_working_3-way'!R373/3-2*'OddsRatio_working_3-way'!R373^3/27-'OddsRatio_working_3-way'!T373</f>
        <v>0.29525629427368155</v>
      </c>
      <c r="W373" s="11">
        <f>'OddsRatio_working_3-way'!V373^2+4*'OddsRatio_working_3-way'!U373^3/27</f>
        <v>-3.4402174423379256E-3</v>
      </c>
      <c r="X373" s="11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0.15051287050495446</v>
      </c>
      <c r="Y373" s="11">
        <f>IF('OddsRatio_working_3-way'!W373&gt;=0,IF('OddsRatio_working_3-way'!V373+SQRT('OddsRatio_working_3-way'!W373)&gt;0,0,PI()),ACOS('OddsRatio_working_3-way'!V373/(2*'OddsRatio_working_3-way'!X373)))</f>
        <v>0.196099440378531</v>
      </c>
      <c r="Z373" s="11">
        <f>'OddsRatio_working_3-way'!X373^(1/3)*COS('OddsRatio_working_3-way'!Y373/3)</f>
        <v>0.53079814485359056</v>
      </c>
      <c r="AA373" s="11">
        <f>'OddsRatio_working_3-way'!X373^(1/3)*COS(('OddsRatio_working_3-way'!Y373+2*PI())/3)</f>
        <v>-0.29548991113559053</v>
      </c>
      <c r="AB373" s="11">
        <f>'OddsRatio_working_3-way'!X373^(1/3)*COS(('OddsRatio_working_3-way'!Y373+4*PI())/3)</f>
        <v>-0.23530823371800008</v>
      </c>
      <c r="AC373" s="11">
        <f>'OddsRatio_working_3-way'!X373^(1/3)*SIN('OddsRatio_working_3-way'!Y373/3)</f>
        <v>3.4745907657329218E-2</v>
      </c>
      <c r="AD373" s="11">
        <f>'OddsRatio_working_3-way'!X373^(1/3)*SIN(('OddsRatio_working_3-way'!Y373+2*PI())/3)</f>
        <v>0.44231172389619711</v>
      </c>
      <c r="AE373" s="11">
        <f>'OddsRatio_working_3-way'!X373^(1/3)*SIN(('OddsRatio_working_3-way'!Y373+4*PI())/3)</f>
        <v>-0.47705763155352621</v>
      </c>
      <c r="AF373" s="11">
        <f>-'OddsRatio_working_3-way'!U373/(3*'OddsRatio_working_3-way'!X373^(1/3))*COS(('OddsRatio_working_3-way'!Y373)/3)</f>
        <v>0.53079814485359045</v>
      </c>
      <c r="AG373" s="11">
        <f>-'OddsRatio_working_3-way'!U373/(3*'OddsRatio_working_3-way'!X373^(1/3))*COS(('OddsRatio_working_3-way'!Y373+2*PI())/3)</f>
        <v>-0.29548991113559048</v>
      </c>
      <c r="AH373" s="11">
        <f>-'OddsRatio_working_3-way'!U373/(3*'OddsRatio_working_3-way'!X373^(1/3))*COS(('OddsRatio_working_3-way'!Y373+4*PI())/3)</f>
        <v>-0.23530823371800003</v>
      </c>
      <c r="AI373" s="11">
        <f>'OddsRatio_working_3-way'!U373/(3*'OddsRatio_working_3-way'!X373^(1/3))*SIN(('OddsRatio_working_3-way'!Y373)/3)</f>
        <v>-3.4745907657329204E-2</v>
      </c>
      <c r="AJ373" s="11">
        <f>'OddsRatio_working_3-way'!U373/(3*'OddsRatio_working_3-way'!X373^(1/3))*SIN(('OddsRatio_working_3-way'!Y373+2*PI())/3)</f>
        <v>-0.44231172389619705</v>
      </c>
      <c r="AK373" s="11">
        <f>'OddsRatio_working_3-way'!U373/(3*'OddsRatio_working_3-way'!X373^(1/3))*SIN(('OddsRatio_working_3-way'!Y373+4*PI())/3)</f>
        <v>0.4770576315535261</v>
      </c>
      <c r="AL373" s="11">
        <f>'OddsRatio_working_3-way'!Z373+'OddsRatio_working_3-way'!AF373</f>
        <v>1.0615962897071811</v>
      </c>
      <c r="AM373" s="11">
        <f>'OddsRatio_working_3-way'!AA373+'OddsRatio_working_3-way'!AG373</f>
        <v>-0.59097982227118107</v>
      </c>
      <c r="AN373" s="11">
        <f>'OddsRatio_working_3-way'!AB373+'OddsRatio_working_3-way'!AH373</f>
        <v>-0.47061646743600011</v>
      </c>
      <c r="AO373" s="11">
        <f>'OddsRatio_working_3-way'!AC373+'OddsRatio_working_3-way'!AI373</f>
        <v>0</v>
      </c>
      <c r="AP373" s="11">
        <f>'OddsRatio_working_3-way'!AD373+'OddsRatio_working_3-way'!AJ373</f>
        <v>0</v>
      </c>
      <c r="AQ373" s="11">
        <f>'OddsRatio_working_3-way'!AE373+'OddsRatio_working_3-way'!AK373</f>
        <v>0</v>
      </c>
      <c r="AR373" s="10">
        <f>IF(A373="","",IF(('OddsRatio_working_3-way'!X373=0),IF(Q373&gt;0,-Q373^(1/3),(-Q373)^(1/3)),'OddsRatio_working_3-way'!AL373-'OddsRatio_working_3-way'!R373/3))</f>
        <v>1.0615962897071811</v>
      </c>
      <c r="AS373" s="11">
        <f>IF(('OddsRatio_working_3-way'!X373=0),IF(Q373&gt;0,-Q373^(1/3),(-Q373)^(1/3)),'OddsRatio_working_3-way'!AM373-'OddsRatio_working_3-way'!R373/3)</f>
        <v>-0.59097982227118107</v>
      </c>
      <c r="AT373" s="11">
        <f>IF(('OddsRatio_working_3-way'!X373=0),IF(Q373&gt;0,-Q373^(1/3),(-Q373)^(1/3)),'OddsRatio_working_3-way'!AN373-'OddsRatio_working_3-way'!R373/3)</f>
        <v>-0.47061646743600011</v>
      </c>
      <c r="AU373" s="11">
        <f>IF(('OddsRatio_working_3-way'!X373=0),0,'OddsRatio_working_3-way'!AO373)</f>
        <v>0</v>
      </c>
      <c r="AV373" s="11">
        <f>IF(('OddsRatio_working_3-way'!X373=0),0,'OddsRatio_working_3-way'!AP373)</f>
        <v>0</v>
      </c>
      <c r="AW373" s="11">
        <f>IF(('OddsRatio_working_3-way'!X373=0),0,'OddsRatio_working_3-way'!AQ373)</f>
        <v>0</v>
      </c>
    </row>
    <row r="374" spans="1:49" x14ac:dyDescent="0.2">
      <c r="A374" s="4">
        <f>IF('True_Odds_Calculator_3-way'!A375="","",'True_Odds_Calculator_3-way'!A375)</f>
        <v>2.08</v>
      </c>
      <c r="B374" s="4">
        <f>IF('True_Odds_Calculator_3-way'!B375="","",'True_Odds_Calculator_3-way'!B375)</f>
        <v>3.47</v>
      </c>
      <c r="C374" s="4">
        <f>IF('True_Odds_Calculator_3-way'!C375="","",'True_Odds_Calculator_3-way'!C375)</f>
        <v>3.78</v>
      </c>
      <c r="D374" s="9">
        <f t="shared" si="78"/>
        <v>0.46780515265860939</v>
      </c>
      <c r="E374" s="9">
        <f t="shared" si="79"/>
        <v>0.27763667111748136</v>
      </c>
      <c r="F374" s="9">
        <f t="shared" si="80"/>
        <v>0.25455817622390908</v>
      </c>
      <c r="G374" s="9">
        <f t="shared" si="81"/>
        <v>1.0533723367454981</v>
      </c>
      <c r="H374" s="9">
        <f t="shared" si="82"/>
        <v>2.1376421236851382</v>
      </c>
      <c r="I374" s="9">
        <f t="shared" si="83"/>
        <v>3.6018296717613798</v>
      </c>
      <c r="J374" s="9">
        <f t="shared" si="84"/>
        <v>3.9283750961524846</v>
      </c>
      <c r="K374" s="11">
        <f t="shared" si="85"/>
        <v>0.48076923076923073</v>
      </c>
      <c r="L374" s="11">
        <f t="shared" si="86"/>
        <v>0.28818443804034583</v>
      </c>
      <c r="M374" s="11">
        <f t="shared" si="87"/>
        <v>0.26455026455026459</v>
      </c>
      <c r="N374" s="11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-0.27181967888019753</v>
      </c>
      <c r="O374" s="11">
        <f>0</f>
        <v>0</v>
      </c>
      <c r="P374" s="11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0.23201662250653604</v>
      </c>
      <c r="Q374" s="11">
        <f>2*'OddsRatio_working_3-way'!K374*'OddsRatio_working_3-way'!L374*'OddsRatio_working_3-way'!M374</f>
        <v>7.3306989733502706E-2</v>
      </c>
      <c r="R374" s="11">
        <f t="shared" si="88"/>
        <v>0</v>
      </c>
      <c r="S374" s="11">
        <f t="shared" si="89"/>
        <v>-0.85356815761965343</v>
      </c>
      <c r="T374" s="11">
        <f t="shared" si="90"/>
        <v>-0.26968978123843712</v>
      </c>
      <c r="U374" s="11">
        <f>'OddsRatio_working_3-way'!S374-'OddsRatio_working_3-way'!R374^2/3</f>
        <v>-0.85356815761965343</v>
      </c>
      <c r="V374" s="11">
        <f>'OddsRatio_working_3-way'!S374*'OddsRatio_working_3-way'!R374/3-2*'OddsRatio_working_3-way'!R374^3/27-'OddsRatio_working_3-way'!T374</f>
        <v>0.26968978123843712</v>
      </c>
      <c r="W374" s="11">
        <f>'OddsRatio_working_3-way'!V374^2+4*'OddsRatio_working_3-way'!U374^3/27</f>
        <v>-1.9399494936885697E-2</v>
      </c>
      <c r="X374" s="11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0.15176632782119506</v>
      </c>
      <c r="Y374" s="11">
        <f>IF('OddsRatio_working_3-way'!W374&gt;=0,IF('OddsRatio_working_3-way'!V374+SQRT('OddsRatio_working_3-way'!W374)&gt;0,0,PI()),ACOS('OddsRatio_working_3-way'!V374/(2*'OddsRatio_working_3-way'!X374)))</f>
        <v>0.47672312700011421</v>
      </c>
      <c r="Z374" s="11">
        <f>'OddsRatio_working_3-way'!X374^(1/3)*COS('OddsRatio_working_3-way'!Y374/3)</f>
        <v>0.52668616837274895</v>
      </c>
      <c r="AA374" s="11">
        <f>'OddsRatio_working_3-way'!X374^(1/3)*COS(('OddsRatio_working_3-way'!Y374+2*PI())/3)</f>
        <v>-0.3364409599321006</v>
      </c>
      <c r="AB374" s="11">
        <f>'OddsRatio_working_3-way'!X374^(1/3)*COS(('OddsRatio_working_3-way'!Y374+4*PI())/3)</f>
        <v>-0.19024520844064841</v>
      </c>
      <c r="AC374" s="11">
        <f>'OddsRatio_working_3-way'!X374^(1/3)*SIN('OddsRatio_working_3-way'!Y374/3)</f>
        <v>8.4406156477969604E-2</v>
      </c>
      <c r="AD374" s="11">
        <f>'OddsRatio_working_3-way'!X374^(1/3)*SIN(('OddsRatio_working_3-way'!Y374+2*PI())/3)</f>
        <v>0.41392052339370389</v>
      </c>
      <c r="AE374" s="11">
        <f>'OddsRatio_working_3-way'!X374^(1/3)*SIN(('OddsRatio_working_3-way'!Y374+4*PI())/3)</f>
        <v>-0.49832667987167351</v>
      </c>
      <c r="AF374" s="11">
        <f>-'OddsRatio_working_3-way'!U374/(3*'OddsRatio_working_3-way'!X374^(1/3))*COS(('OddsRatio_working_3-way'!Y374)/3)</f>
        <v>0.52668616837274906</v>
      </c>
      <c r="AG374" s="11">
        <f>-'OddsRatio_working_3-way'!U374/(3*'OddsRatio_working_3-way'!X374^(1/3))*COS(('OddsRatio_working_3-way'!Y374+2*PI())/3)</f>
        <v>-0.33644095993210071</v>
      </c>
      <c r="AH374" s="11">
        <f>-'OddsRatio_working_3-way'!U374/(3*'OddsRatio_working_3-way'!X374^(1/3))*COS(('OddsRatio_working_3-way'!Y374+4*PI())/3)</f>
        <v>-0.19024520844064843</v>
      </c>
      <c r="AI374" s="11">
        <f>'OddsRatio_working_3-way'!U374/(3*'OddsRatio_working_3-way'!X374^(1/3))*SIN(('OddsRatio_working_3-way'!Y374)/3)</f>
        <v>-8.4406156477969618E-2</v>
      </c>
      <c r="AJ374" s="11">
        <f>'OddsRatio_working_3-way'!U374/(3*'OddsRatio_working_3-way'!X374^(1/3))*SIN(('OddsRatio_working_3-way'!Y374+2*PI())/3)</f>
        <v>-0.413920523393704</v>
      </c>
      <c r="AK374" s="11">
        <f>'OddsRatio_working_3-way'!U374/(3*'OddsRatio_working_3-way'!X374^(1/3))*SIN(('OddsRatio_working_3-way'!Y374+4*PI())/3)</f>
        <v>0.49832667987167362</v>
      </c>
      <c r="AL374" s="11">
        <f>'OddsRatio_working_3-way'!Z374+'OddsRatio_working_3-way'!AF374</f>
        <v>1.0533723367454981</v>
      </c>
      <c r="AM374" s="11">
        <f>'OddsRatio_working_3-way'!AA374+'OddsRatio_working_3-way'!AG374</f>
        <v>-0.67288191986420132</v>
      </c>
      <c r="AN374" s="11">
        <f>'OddsRatio_working_3-way'!AB374+'OddsRatio_working_3-way'!AH374</f>
        <v>-0.38049041688129681</v>
      </c>
      <c r="AO374" s="11">
        <f>'OddsRatio_working_3-way'!AC374+'OddsRatio_working_3-way'!AI374</f>
        <v>0</v>
      </c>
      <c r="AP374" s="11">
        <f>'OddsRatio_working_3-way'!AD374+'OddsRatio_working_3-way'!AJ374</f>
        <v>0</v>
      </c>
      <c r="AQ374" s="11">
        <f>'OddsRatio_working_3-way'!AE374+'OddsRatio_working_3-way'!AK374</f>
        <v>0</v>
      </c>
      <c r="AR374" s="10">
        <f>IF(A374="","",IF(('OddsRatio_working_3-way'!X374=0),IF(Q374&gt;0,-Q374^(1/3),(-Q374)^(1/3)),'OddsRatio_working_3-way'!AL374-'OddsRatio_working_3-way'!R374/3))</f>
        <v>1.0533723367454981</v>
      </c>
      <c r="AS374" s="11">
        <f>IF(('OddsRatio_working_3-way'!X374=0),IF(Q374&gt;0,-Q374^(1/3),(-Q374)^(1/3)),'OddsRatio_working_3-way'!AM374-'OddsRatio_working_3-way'!R374/3)</f>
        <v>-0.67288191986420132</v>
      </c>
      <c r="AT374" s="11">
        <f>IF(('OddsRatio_working_3-way'!X374=0),IF(Q374&gt;0,-Q374^(1/3),(-Q374)^(1/3)),'OddsRatio_working_3-way'!AN374-'OddsRatio_working_3-way'!R374/3)</f>
        <v>-0.38049041688129681</v>
      </c>
      <c r="AU374" s="11">
        <f>IF(('OddsRatio_working_3-way'!X374=0),0,'OddsRatio_working_3-way'!AO374)</f>
        <v>0</v>
      </c>
      <c r="AV374" s="11">
        <f>IF(('OddsRatio_working_3-way'!X374=0),0,'OddsRatio_working_3-way'!AP374)</f>
        <v>0</v>
      </c>
      <c r="AW374" s="11">
        <f>IF(('OddsRatio_working_3-way'!X374=0),0,'OddsRatio_working_3-way'!AQ374)</f>
        <v>0</v>
      </c>
    </row>
    <row r="375" spans="1:49" x14ac:dyDescent="0.2">
      <c r="A375" s="4">
        <f>IF('True_Odds_Calculator_3-way'!A376="","",'True_Odds_Calculator_3-way'!A376)</f>
        <v>2.06</v>
      </c>
      <c r="B375" s="4">
        <f>IF('True_Odds_Calculator_3-way'!B376="","",'True_Odds_Calculator_3-way'!B376)</f>
        <v>3.49</v>
      </c>
      <c r="C375" s="4">
        <f>IF('True_Odds_Calculator_3-way'!C376="","",'True_Odds_Calculator_3-way'!C376)</f>
        <v>3.81</v>
      </c>
      <c r="D375" s="9">
        <f t="shared" si="78"/>
        <v>0.47206655775254758</v>
      </c>
      <c r="E375" s="9">
        <f t="shared" si="79"/>
        <v>0.27570565509103817</v>
      </c>
      <c r="F375" s="9">
        <f t="shared" si="80"/>
        <v>0.25222778715641431</v>
      </c>
      <c r="G375" s="9">
        <f t="shared" si="81"/>
        <v>1.055042788003743</v>
      </c>
      <c r="H375" s="9">
        <f t="shared" si="82"/>
        <v>2.1183453552839677</v>
      </c>
      <c r="I375" s="9">
        <f t="shared" si="83"/>
        <v>3.6270565421293206</v>
      </c>
      <c r="J375" s="9">
        <f t="shared" si="84"/>
        <v>3.964670234290518</v>
      </c>
      <c r="K375" s="11">
        <f t="shared" si="85"/>
        <v>0.4854368932038835</v>
      </c>
      <c r="L375" s="11">
        <f t="shared" si="86"/>
        <v>0.28653295128939826</v>
      </c>
      <c r="M375" s="11">
        <f t="shared" si="87"/>
        <v>0.26246719160104987</v>
      </c>
      <c r="N375" s="11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-0.27076586286591231</v>
      </c>
      <c r="O375" s="11">
        <f>0</f>
        <v>0</v>
      </c>
      <c r="P375" s="11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0.23218785136209941</v>
      </c>
      <c r="Q375" s="11">
        <f>2*'OddsRatio_working_3-way'!K375*'OddsRatio_working_3-way'!L375*'OddsRatio_working_3-way'!M375</f>
        <v>7.301504759814445E-2</v>
      </c>
      <c r="R375" s="11">
        <f t="shared" si="88"/>
        <v>0</v>
      </c>
      <c r="S375" s="11">
        <f t="shared" si="89"/>
        <v>-0.85752261715902733</v>
      </c>
      <c r="T375" s="11">
        <f t="shared" si="90"/>
        <v>-0.26966120036447394</v>
      </c>
      <c r="U375" s="11">
        <f>'OddsRatio_working_3-way'!S375-'OddsRatio_working_3-way'!R375^2/3</f>
        <v>-0.85752261715902733</v>
      </c>
      <c r="V375" s="11">
        <f>'OddsRatio_working_3-way'!S375*'OddsRatio_working_3-way'!R375/3-2*'OddsRatio_working_3-way'!R375^3/27-'OddsRatio_working_3-way'!T375</f>
        <v>0.26966120036447394</v>
      </c>
      <c r="W375" s="11">
        <f>'OddsRatio_working_3-way'!V375^2+4*'OddsRatio_working_3-way'!U375^3/27</f>
        <v>-2.070135587815515E-2</v>
      </c>
      <c r="X375" s="11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0.15282221603890264</v>
      </c>
      <c r="Y375" s="11">
        <f>IF('OddsRatio_working_3-way'!W375&gt;=0,IF('OddsRatio_working_3-way'!V375+SQRT('OddsRatio_working_3-way'!W375)&gt;0,0,PI()),ACOS('OddsRatio_working_3-way'!V375/(2*'OddsRatio_working_3-way'!X375)))</f>
        <v>0.49013155051023949</v>
      </c>
      <c r="Z375" s="11">
        <f>'OddsRatio_working_3-way'!X375^(1/3)*COS('OddsRatio_working_3-way'!Y375/3)</f>
        <v>0.52752139400187148</v>
      </c>
      <c r="AA375" s="11">
        <f>'OddsRatio_working_3-way'!X375^(1/3)*COS(('OddsRatio_working_3-way'!Y375+2*PI())/3)</f>
        <v>-0.3390703141988643</v>
      </c>
      <c r="AB375" s="11">
        <f>'OddsRatio_working_3-way'!X375^(1/3)*COS(('OddsRatio_working_3-way'!Y375+4*PI())/3)</f>
        <v>-0.18845107980300715</v>
      </c>
      <c r="AC375" s="11">
        <f>'OddsRatio_working_3-way'!X375^(1/3)*SIN('OddsRatio_working_3-way'!Y375/3)</f>
        <v>8.6960055523583338E-2</v>
      </c>
      <c r="AD375" s="11">
        <f>'OddsRatio_working_3-way'!X375^(1/3)*SIN(('OddsRatio_working_3-way'!Y375+2*PI())/3)</f>
        <v>0.41336690048360902</v>
      </c>
      <c r="AE375" s="11">
        <f>'OddsRatio_working_3-way'!X375^(1/3)*SIN(('OddsRatio_working_3-way'!Y375+4*PI())/3)</f>
        <v>-0.50032695600719246</v>
      </c>
      <c r="AF375" s="11">
        <f>-'OddsRatio_working_3-way'!U375/(3*'OddsRatio_working_3-way'!X375^(1/3))*COS(('OddsRatio_working_3-way'!Y375)/3)</f>
        <v>0.52752139400187137</v>
      </c>
      <c r="AG375" s="11">
        <f>-'OddsRatio_working_3-way'!U375/(3*'OddsRatio_working_3-way'!X375^(1/3))*COS(('OddsRatio_working_3-way'!Y375+2*PI())/3)</f>
        <v>-0.33907031419886419</v>
      </c>
      <c r="AH375" s="11">
        <f>-'OddsRatio_working_3-way'!U375/(3*'OddsRatio_working_3-way'!X375^(1/3))*COS(('OddsRatio_working_3-way'!Y375+4*PI())/3)</f>
        <v>-0.18845107980300713</v>
      </c>
      <c r="AI375" s="11">
        <f>'OddsRatio_working_3-way'!U375/(3*'OddsRatio_working_3-way'!X375^(1/3))*SIN(('OddsRatio_working_3-way'!Y375)/3)</f>
        <v>-8.696005552358331E-2</v>
      </c>
      <c r="AJ375" s="11">
        <f>'OddsRatio_working_3-way'!U375/(3*'OddsRatio_working_3-way'!X375^(1/3))*SIN(('OddsRatio_working_3-way'!Y375+2*PI())/3)</f>
        <v>-0.41336690048360897</v>
      </c>
      <c r="AK375" s="11">
        <f>'OddsRatio_working_3-way'!U375/(3*'OddsRatio_working_3-way'!X375^(1/3))*SIN(('OddsRatio_working_3-way'!Y375+4*PI())/3)</f>
        <v>0.50032695600719235</v>
      </c>
      <c r="AL375" s="11">
        <f>'OddsRatio_working_3-way'!Z375+'OddsRatio_working_3-way'!AF375</f>
        <v>1.055042788003743</v>
      </c>
      <c r="AM375" s="11">
        <f>'OddsRatio_working_3-way'!AA375+'OddsRatio_working_3-way'!AG375</f>
        <v>-0.67814062839772848</v>
      </c>
      <c r="AN375" s="11">
        <f>'OddsRatio_working_3-way'!AB375+'OddsRatio_working_3-way'!AH375</f>
        <v>-0.37690215960601425</v>
      </c>
      <c r="AO375" s="11">
        <f>'OddsRatio_working_3-way'!AC375+'OddsRatio_working_3-way'!AI375</f>
        <v>0</v>
      </c>
      <c r="AP375" s="11">
        <f>'OddsRatio_working_3-way'!AD375+'OddsRatio_working_3-way'!AJ375</f>
        <v>0</v>
      </c>
      <c r="AQ375" s="11">
        <f>'OddsRatio_working_3-way'!AE375+'OddsRatio_working_3-way'!AK375</f>
        <v>0</v>
      </c>
      <c r="AR375" s="10">
        <f>IF(A375="","",IF(('OddsRatio_working_3-way'!X375=0),IF(Q375&gt;0,-Q375^(1/3),(-Q375)^(1/3)),'OddsRatio_working_3-way'!AL375-'OddsRatio_working_3-way'!R375/3))</f>
        <v>1.055042788003743</v>
      </c>
      <c r="AS375" s="11">
        <f>IF(('OddsRatio_working_3-way'!X375=0),IF(Q375&gt;0,-Q375^(1/3),(-Q375)^(1/3)),'OddsRatio_working_3-way'!AM375-'OddsRatio_working_3-way'!R375/3)</f>
        <v>-0.67814062839772848</v>
      </c>
      <c r="AT375" s="11">
        <f>IF(('OddsRatio_working_3-way'!X375=0),IF(Q375&gt;0,-Q375^(1/3),(-Q375)^(1/3)),'OddsRatio_working_3-way'!AN375-'OddsRatio_working_3-way'!R375/3)</f>
        <v>-0.37690215960601425</v>
      </c>
      <c r="AU375" s="11">
        <f>IF(('OddsRatio_working_3-way'!X375=0),0,'OddsRatio_working_3-way'!AO375)</f>
        <v>0</v>
      </c>
      <c r="AV375" s="11">
        <f>IF(('OddsRatio_working_3-way'!X375=0),0,'OddsRatio_working_3-way'!AP375)</f>
        <v>0</v>
      </c>
      <c r="AW375" s="11">
        <f>IF(('OddsRatio_working_3-way'!X375=0),0,'OddsRatio_working_3-way'!AQ375)</f>
        <v>0</v>
      </c>
    </row>
    <row r="376" spans="1:49" x14ac:dyDescent="0.2">
      <c r="A376" s="4">
        <f>IF('True_Odds_Calculator_3-way'!A377="","",'True_Odds_Calculator_3-way'!A377)</f>
        <v>2.19</v>
      </c>
      <c r="B376" s="4">
        <f>IF('True_Odds_Calculator_3-way'!B377="","",'True_Odds_Calculator_3-way'!B377)</f>
        <v>3.38</v>
      </c>
      <c r="C376" s="4">
        <f>IF('True_Odds_Calculator_3-way'!C377="","",'True_Odds_Calculator_3-way'!C377)</f>
        <v>3.49</v>
      </c>
      <c r="D376" s="9">
        <f t="shared" si="78"/>
        <v>0.44188490325471103</v>
      </c>
      <c r="E376" s="9">
        <f t="shared" si="79"/>
        <v>0.28360222179847583</v>
      </c>
      <c r="F376" s="9">
        <f t="shared" si="80"/>
        <v>0.27451287494681315</v>
      </c>
      <c r="G376" s="9">
        <f t="shared" si="81"/>
        <v>1.0613720439978265</v>
      </c>
      <c r="H376" s="9">
        <f t="shared" si="82"/>
        <v>2.2630327323574133</v>
      </c>
      <c r="I376" s="9">
        <f t="shared" si="83"/>
        <v>3.5260654647148266</v>
      </c>
      <c r="J376" s="9">
        <f t="shared" si="84"/>
        <v>3.642816389554588</v>
      </c>
      <c r="K376" s="11">
        <f t="shared" si="85"/>
        <v>0.45662100456621008</v>
      </c>
      <c r="L376" s="11">
        <f t="shared" si="86"/>
        <v>0.29585798816568049</v>
      </c>
      <c r="M376" s="11">
        <f t="shared" si="87"/>
        <v>0.28653295128939826</v>
      </c>
      <c r="N376" s="11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-0.27298389335037776</v>
      </c>
      <c r="O376" s="11">
        <f>0</f>
        <v>0</v>
      </c>
      <c r="P376" s="11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0.23457751544321331</v>
      </c>
      <c r="Q376" s="11">
        <f>2*'OddsRatio_working_3-way'!K376*'OddsRatio_working_3-way'!L376*'OddsRatio_working_3-way'!M376</f>
        <v>7.7418321928453243E-2</v>
      </c>
      <c r="R376" s="11">
        <f t="shared" si="88"/>
        <v>0</v>
      </c>
      <c r="S376" s="11">
        <f t="shared" si="89"/>
        <v>-0.85930899645471226</v>
      </c>
      <c r="T376" s="11">
        <f t="shared" si="90"/>
        <v>-0.28360032886294134</v>
      </c>
      <c r="U376" s="11">
        <f>'OddsRatio_working_3-way'!S376-'OddsRatio_working_3-way'!R376^2/3</f>
        <v>-0.85930899645471226</v>
      </c>
      <c r="V376" s="11">
        <f>'OddsRatio_working_3-way'!S376*'OddsRatio_working_3-way'!R376/3-2*'OddsRatio_working_3-way'!R376^3/27-'OddsRatio_working_3-way'!T376</f>
        <v>0.28360032886294134</v>
      </c>
      <c r="W376" s="11">
        <f>'OddsRatio_working_3-way'!V376^2+4*'OddsRatio_working_3-way'!U376^3/27</f>
        <v>-1.3574413901037752E-2</v>
      </c>
      <c r="X376" s="11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0.15330000035241864</v>
      </c>
      <c r="Y376" s="11">
        <f>IF('OddsRatio_working_3-way'!W376&gt;=0,IF('OddsRatio_working_3-way'!V376+SQRT('OddsRatio_working_3-way'!W376)&gt;0,0,PI()),ACOS('OddsRatio_working_3-way'!V376/(2*'OddsRatio_working_3-way'!X376)))</f>
        <v>0.38980083275156385</v>
      </c>
      <c r="Z376" s="11">
        <f>'OddsRatio_working_3-way'!X376^(1/3)*COS('OddsRatio_working_3-way'!Y376/3)</f>
        <v>0.53068602199891324</v>
      </c>
      <c r="AA376" s="11">
        <f>'OddsRatio_working_3-way'!X376^(1/3)*COS(('OddsRatio_working_3-way'!Y376+2*PI())/3)</f>
        <v>-0.32539722529707954</v>
      </c>
      <c r="AB376" s="11">
        <f>'OddsRatio_working_3-way'!X376^(1/3)*COS(('OddsRatio_working_3-way'!Y376+4*PI())/3)</f>
        <v>-0.20528879670183375</v>
      </c>
      <c r="AC376" s="11">
        <f>'OddsRatio_working_3-way'!X376^(1/3)*SIN('OddsRatio_working_3-way'!Y376/3)</f>
        <v>6.9344633581408147E-2</v>
      </c>
      <c r="AD376" s="11">
        <f>'OddsRatio_working_3-way'!X376^(1/3)*SIN(('OddsRatio_working_3-way'!Y376+2*PI())/3)</f>
        <v>0.42491525969366223</v>
      </c>
      <c r="AE376" s="11">
        <f>'OddsRatio_working_3-way'!X376^(1/3)*SIN(('OddsRatio_working_3-way'!Y376+4*PI())/3)</f>
        <v>-0.49425989327507036</v>
      </c>
      <c r="AF376" s="11">
        <f>-'OddsRatio_working_3-way'!U376/(3*'OddsRatio_working_3-way'!X376^(1/3))*COS(('OddsRatio_working_3-way'!Y376)/3)</f>
        <v>0.53068602199891324</v>
      </c>
      <c r="AG376" s="11">
        <f>-'OddsRatio_working_3-way'!U376/(3*'OddsRatio_working_3-way'!X376^(1/3))*COS(('OddsRatio_working_3-way'!Y376+2*PI())/3)</f>
        <v>-0.32539722529707954</v>
      </c>
      <c r="AH376" s="11">
        <f>-'OddsRatio_working_3-way'!U376/(3*'OddsRatio_working_3-way'!X376^(1/3))*COS(('OddsRatio_working_3-way'!Y376+4*PI())/3)</f>
        <v>-0.20528879670183375</v>
      </c>
      <c r="AI376" s="11">
        <f>'OddsRatio_working_3-way'!U376/(3*'OddsRatio_working_3-way'!X376^(1/3))*SIN(('OddsRatio_working_3-way'!Y376)/3)</f>
        <v>-6.9344633581408147E-2</v>
      </c>
      <c r="AJ376" s="11">
        <f>'OddsRatio_working_3-way'!U376/(3*'OddsRatio_working_3-way'!X376^(1/3))*SIN(('OddsRatio_working_3-way'!Y376+2*PI())/3)</f>
        <v>-0.42491525969366223</v>
      </c>
      <c r="AK376" s="11">
        <f>'OddsRatio_working_3-way'!U376/(3*'OddsRatio_working_3-way'!X376^(1/3))*SIN(('OddsRatio_working_3-way'!Y376+4*PI())/3)</f>
        <v>0.49425989327507036</v>
      </c>
      <c r="AL376" s="11">
        <f>'OddsRatio_working_3-way'!Z376+'OddsRatio_working_3-way'!AF376</f>
        <v>1.0613720439978265</v>
      </c>
      <c r="AM376" s="11">
        <f>'OddsRatio_working_3-way'!AA376+'OddsRatio_working_3-way'!AG376</f>
        <v>-0.65079445059415908</v>
      </c>
      <c r="AN376" s="11">
        <f>'OddsRatio_working_3-way'!AB376+'OddsRatio_working_3-way'!AH376</f>
        <v>-0.41057759340366751</v>
      </c>
      <c r="AO376" s="11">
        <f>'OddsRatio_working_3-way'!AC376+'OddsRatio_working_3-way'!AI376</f>
        <v>0</v>
      </c>
      <c r="AP376" s="11">
        <f>'OddsRatio_working_3-way'!AD376+'OddsRatio_working_3-way'!AJ376</f>
        <v>0</v>
      </c>
      <c r="AQ376" s="11">
        <f>'OddsRatio_working_3-way'!AE376+'OddsRatio_working_3-way'!AK376</f>
        <v>0</v>
      </c>
      <c r="AR376" s="10">
        <f>IF(A376="","",IF(('OddsRatio_working_3-way'!X376=0),IF(Q376&gt;0,-Q376^(1/3),(-Q376)^(1/3)),'OddsRatio_working_3-way'!AL376-'OddsRatio_working_3-way'!R376/3))</f>
        <v>1.0613720439978265</v>
      </c>
      <c r="AS376" s="11">
        <f>IF(('OddsRatio_working_3-way'!X376=0),IF(Q376&gt;0,-Q376^(1/3),(-Q376)^(1/3)),'OddsRatio_working_3-way'!AM376-'OddsRatio_working_3-way'!R376/3)</f>
        <v>-0.65079445059415908</v>
      </c>
      <c r="AT376" s="11">
        <f>IF(('OddsRatio_working_3-way'!X376=0),IF(Q376&gt;0,-Q376^(1/3),(-Q376)^(1/3)),'OddsRatio_working_3-way'!AN376-'OddsRatio_working_3-way'!R376/3)</f>
        <v>-0.41057759340366751</v>
      </c>
      <c r="AU376" s="11">
        <f>IF(('OddsRatio_working_3-way'!X376=0),0,'OddsRatio_working_3-way'!AO376)</f>
        <v>0</v>
      </c>
      <c r="AV376" s="11">
        <f>IF(('OddsRatio_working_3-way'!X376=0),0,'OddsRatio_working_3-way'!AP376)</f>
        <v>0</v>
      </c>
      <c r="AW376" s="11">
        <f>IF(('OddsRatio_working_3-way'!X376=0),0,'OddsRatio_working_3-way'!AQ376)</f>
        <v>0</v>
      </c>
    </row>
    <row r="377" spans="1:49" x14ac:dyDescent="0.2">
      <c r="A377" s="4">
        <f>IF('True_Odds_Calculator_3-way'!A378="","",'True_Odds_Calculator_3-way'!A378)</f>
        <v>2.15</v>
      </c>
      <c r="B377" s="4">
        <f>IF('True_Odds_Calculator_3-way'!B378="","",'True_Odds_Calculator_3-way'!B378)</f>
        <v>3.29</v>
      </c>
      <c r="C377" s="4">
        <f>IF('True_Odds_Calculator_3-way'!C378="","",'True_Odds_Calculator_3-way'!C378)</f>
        <v>3.79</v>
      </c>
      <c r="D377" s="9">
        <f t="shared" si="78"/>
        <v>0.45253411749006656</v>
      </c>
      <c r="E377" s="9">
        <f t="shared" si="79"/>
        <v>0.29333801774621659</v>
      </c>
      <c r="F377" s="9">
        <f t="shared" si="80"/>
        <v>0.25412786476371674</v>
      </c>
      <c r="G377" s="9">
        <f t="shared" si="81"/>
        <v>1.0519809904708948</v>
      </c>
      <c r="H377" s="9">
        <f t="shared" si="82"/>
        <v>2.209778139041529</v>
      </c>
      <c r="I377" s="9">
        <f t="shared" si="83"/>
        <v>3.4090364681783489</v>
      </c>
      <c r="J377" s="9">
        <f t="shared" si="84"/>
        <v>3.9350269634137955</v>
      </c>
      <c r="K377" s="11">
        <f t="shared" si="85"/>
        <v>0.46511627906976744</v>
      </c>
      <c r="L377" s="11">
        <f t="shared" si="86"/>
        <v>0.303951367781155</v>
      </c>
      <c r="M377" s="11">
        <f t="shared" si="87"/>
        <v>0.26385224274406333</v>
      </c>
      <c r="N377" s="11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-0.27407155138665562</v>
      </c>
      <c r="O377" s="11">
        <f>0</f>
        <v>0</v>
      </c>
      <c r="P377" s="11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0.23238841765681972</v>
      </c>
      <c r="Q377" s="11">
        <f>2*'OddsRatio_working_3-way'!K377*'OddsRatio_working_3-way'!L377*'OddsRatio_working_3-way'!M377</f>
        <v>7.4603023324821743E-2</v>
      </c>
      <c r="R377" s="11">
        <f t="shared" si="88"/>
        <v>0</v>
      </c>
      <c r="S377" s="11">
        <f t="shared" si="89"/>
        <v>-0.84791149056171089</v>
      </c>
      <c r="T377" s="11">
        <f t="shared" si="90"/>
        <v>-0.27220272570199389</v>
      </c>
      <c r="U377" s="11">
        <f>'OddsRatio_working_3-way'!S377-'OddsRatio_working_3-way'!R377^2/3</f>
        <v>-0.84791149056171089</v>
      </c>
      <c r="V377" s="11">
        <f>'OddsRatio_working_3-way'!S377*'OddsRatio_working_3-way'!R377/3-2*'OddsRatio_working_3-way'!R377^3/27-'OddsRatio_working_3-way'!T377</f>
        <v>0.27220272570199389</v>
      </c>
      <c r="W377" s="11">
        <f>'OddsRatio_working_3-way'!V377^2+4*'OddsRatio_working_3-way'!U377^3/27</f>
        <v>-1.6218160484177874E-2</v>
      </c>
      <c r="X377" s="11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0.15026017799451458</v>
      </c>
      <c r="Y377" s="11">
        <f>IF('OddsRatio_working_3-way'!W377&gt;=0,IF('OddsRatio_working_3-way'!V377+SQRT('OddsRatio_working_3-way'!W377)&gt;0,0,PI()),ACOS('OddsRatio_working_3-way'!V377/(2*'OddsRatio_working_3-way'!X377)))</f>
        <v>0.43759993094558625</v>
      </c>
      <c r="Z377" s="11">
        <f>'OddsRatio_working_3-way'!X377^(1/3)*COS('OddsRatio_working_3-way'!Y377/3)</f>
        <v>0.52599049523544739</v>
      </c>
      <c r="AA377" s="11">
        <f>'OddsRatio_working_3-way'!X377^(1/3)*COS(('OddsRatio_working_3-way'!Y377+2*PI())/3)</f>
        <v>-0.32991588592837023</v>
      </c>
      <c r="AB377" s="11">
        <f>'OddsRatio_working_3-way'!X377^(1/3)*COS(('OddsRatio_working_3-way'!Y377+4*PI())/3)</f>
        <v>-0.19607460930707718</v>
      </c>
      <c r="AC377" s="11">
        <f>'OddsRatio_working_3-way'!X377^(1/3)*SIN('OddsRatio_working_3-way'!Y377/3)</f>
        <v>7.7273297085986792E-2</v>
      </c>
      <c r="AD377" s="11">
        <f>'OddsRatio_working_3-way'!X377^(1/3)*SIN(('OddsRatio_working_3-way'!Y377+2*PI())/3)</f>
        <v>0.41688448248006177</v>
      </c>
      <c r="AE377" s="11">
        <f>'OddsRatio_working_3-way'!X377^(1/3)*SIN(('OddsRatio_working_3-way'!Y377+4*PI())/3)</f>
        <v>-0.49415777956604845</v>
      </c>
      <c r="AF377" s="11">
        <f>-'OddsRatio_working_3-way'!U377/(3*'OddsRatio_working_3-way'!X377^(1/3))*COS(('OddsRatio_working_3-way'!Y377)/3)</f>
        <v>0.52599049523544739</v>
      </c>
      <c r="AG377" s="11">
        <f>-'OddsRatio_working_3-way'!U377/(3*'OddsRatio_working_3-way'!X377^(1/3))*COS(('OddsRatio_working_3-way'!Y377+2*PI())/3)</f>
        <v>-0.32991588592837023</v>
      </c>
      <c r="AH377" s="11">
        <f>-'OddsRatio_working_3-way'!U377/(3*'OddsRatio_working_3-way'!X377^(1/3))*COS(('OddsRatio_working_3-way'!Y377+4*PI())/3)</f>
        <v>-0.19607460930707718</v>
      </c>
      <c r="AI377" s="11">
        <f>'OddsRatio_working_3-way'!U377/(3*'OddsRatio_working_3-way'!X377^(1/3))*SIN(('OddsRatio_working_3-way'!Y377)/3)</f>
        <v>-7.7273297085986792E-2</v>
      </c>
      <c r="AJ377" s="11">
        <f>'OddsRatio_working_3-way'!U377/(3*'OddsRatio_working_3-way'!X377^(1/3))*SIN(('OddsRatio_working_3-way'!Y377+2*PI())/3)</f>
        <v>-0.41688448248006177</v>
      </c>
      <c r="AK377" s="11">
        <f>'OddsRatio_working_3-way'!U377/(3*'OddsRatio_working_3-way'!X377^(1/3))*SIN(('OddsRatio_working_3-way'!Y377+4*PI())/3)</f>
        <v>0.49415777956604845</v>
      </c>
      <c r="AL377" s="11">
        <f>'OddsRatio_working_3-way'!Z377+'OddsRatio_working_3-way'!AF377</f>
        <v>1.0519809904708948</v>
      </c>
      <c r="AM377" s="11">
        <f>'OddsRatio_working_3-way'!AA377+'OddsRatio_working_3-way'!AG377</f>
        <v>-0.65983177185674047</v>
      </c>
      <c r="AN377" s="11">
        <f>'OddsRatio_working_3-way'!AB377+'OddsRatio_working_3-way'!AH377</f>
        <v>-0.39214921861415436</v>
      </c>
      <c r="AO377" s="11">
        <f>'OddsRatio_working_3-way'!AC377+'OddsRatio_working_3-way'!AI377</f>
        <v>0</v>
      </c>
      <c r="AP377" s="11">
        <f>'OddsRatio_working_3-way'!AD377+'OddsRatio_working_3-way'!AJ377</f>
        <v>0</v>
      </c>
      <c r="AQ377" s="11">
        <f>'OddsRatio_working_3-way'!AE377+'OddsRatio_working_3-way'!AK377</f>
        <v>0</v>
      </c>
      <c r="AR377" s="10">
        <f>IF(A377="","",IF(('OddsRatio_working_3-way'!X377=0),IF(Q377&gt;0,-Q377^(1/3),(-Q377)^(1/3)),'OddsRatio_working_3-way'!AL377-'OddsRatio_working_3-way'!R377/3))</f>
        <v>1.0519809904708948</v>
      </c>
      <c r="AS377" s="11">
        <f>IF(('OddsRatio_working_3-way'!X377=0),IF(Q377&gt;0,-Q377^(1/3),(-Q377)^(1/3)),'OddsRatio_working_3-way'!AM377-'OddsRatio_working_3-way'!R377/3)</f>
        <v>-0.65983177185674047</v>
      </c>
      <c r="AT377" s="11">
        <f>IF(('OddsRatio_working_3-way'!X377=0),IF(Q377&gt;0,-Q377^(1/3),(-Q377)^(1/3)),'OddsRatio_working_3-way'!AN377-'OddsRatio_working_3-way'!R377/3)</f>
        <v>-0.39214921861415436</v>
      </c>
      <c r="AU377" s="11">
        <f>IF(('OddsRatio_working_3-way'!X377=0),0,'OddsRatio_working_3-way'!AO377)</f>
        <v>0</v>
      </c>
      <c r="AV377" s="11">
        <f>IF(('OddsRatio_working_3-way'!X377=0),0,'OddsRatio_working_3-way'!AP377)</f>
        <v>0</v>
      </c>
      <c r="AW377" s="11">
        <f>IF(('OddsRatio_working_3-way'!X377=0),0,'OddsRatio_working_3-way'!AQ377)</f>
        <v>0</v>
      </c>
    </row>
    <row r="378" spans="1:49" x14ac:dyDescent="0.2">
      <c r="A378" s="4">
        <f>IF('True_Odds_Calculator_3-way'!A379="","",'True_Odds_Calculator_3-way'!A379)</f>
        <v>2.06</v>
      </c>
      <c r="B378" s="4">
        <f>IF('True_Odds_Calculator_3-way'!B379="","",'True_Odds_Calculator_3-way'!B379)</f>
        <v>3.51</v>
      </c>
      <c r="C378" s="4">
        <f>IF('True_Odds_Calculator_3-way'!C379="","",'True_Odds_Calculator_3-way'!C379)</f>
        <v>3.79</v>
      </c>
      <c r="D378" s="9">
        <f t="shared" si="78"/>
        <v>0.47216236738730893</v>
      </c>
      <c r="E378" s="9">
        <f t="shared" si="79"/>
        <v>0.27418747925738129</v>
      </c>
      <c r="F378" s="9">
        <f t="shared" si="80"/>
        <v>0.25365015335530983</v>
      </c>
      <c r="G378" s="9">
        <f t="shared" si="81"/>
        <v>1.0546372713313241</v>
      </c>
      <c r="H378" s="9">
        <f t="shared" si="82"/>
        <v>2.1179155076112037</v>
      </c>
      <c r="I378" s="9">
        <f t="shared" si="83"/>
        <v>3.6471395510416231</v>
      </c>
      <c r="J378" s="9">
        <f t="shared" si="84"/>
        <v>3.9424379870143942</v>
      </c>
      <c r="K378" s="11">
        <f t="shared" si="85"/>
        <v>0.4854368932038835</v>
      </c>
      <c r="L378" s="11">
        <f t="shared" si="86"/>
        <v>0.28490028490028491</v>
      </c>
      <c r="M378" s="11">
        <f t="shared" si="87"/>
        <v>0.26385224274406333</v>
      </c>
      <c r="N378" s="11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-0.27087582260879395</v>
      </c>
      <c r="O378" s="11">
        <f>0</f>
        <v>0</v>
      </c>
      <c r="P378" s="11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0.23208312779745011</v>
      </c>
      <c r="Q378" s="11">
        <f>2*'OddsRatio_working_3-way'!K378*'OddsRatio_working_3-way'!L378*'OddsRatio_working_3-way'!M378</f>
        <v>7.2982115659575506E-2</v>
      </c>
      <c r="R378" s="11">
        <f t="shared" si="88"/>
        <v>0</v>
      </c>
      <c r="S378" s="11">
        <f t="shared" si="89"/>
        <v>-0.85678790215482137</v>
      </c>
      <c r="T378" s="11">
        <f t="shared" si="90"/>
        <v>-0.26943015791032121</v>
      </c>
      <c r="U378" s="11">
        <f>'OddsRatio_working_3-way'!S378-'OddsRatio_working_3-way'!R378^2/3</f>
        <v>-0.85678790215482137</v>
      </c>
      <c r="V378" s="11">
        <f>'OddsRatio_working_3-way'!S378*'OddsRatio_working_3-way'!R378/3-2*'OddsRatio_working_3-way'!R378^3/27-'OddsRatio_working_3-way'!T378</f>
        <v>0.26943015791032121</v>
      </c>
      <c r="W378" s="11">
        <f>'OddsRatio_working_3-way'!V378^2+4*'OddsRatio_working_3-way'!U378^3/27</f>
        <v>-2.0585994970980542E-2</v>
      </c>
      <c r="X378" s="11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0.15262585377530338</v>
      </c>
      <c r="Y378" s="11">
        <f>IF('OddsRatio_working_3-way'!W378&gt;=0,IF('OddsRatio_working_3-way'!V378+SQRT('OddsRatio_working_3-way'!W378)&gt;0,0,PI()),ACOS('OddsRatio_working_3-way'!V378/(2*'OddsRatio_working_3-way'!X378)))</f>
        <v>0.48932752658340939</v>
      </c>
      <c r="Z378" s="11">
        <f>'OddsRatio_working_3-way'!X378^(1/3)*COS('OddsRatio_working_3-way'!Y378/3)</f>
        <v>0.52731863566566206</v>
      </c>
      <c r="AA378" s="11">
        <f>'OddsRatio_working_3-way'!X378^(1/3)*COS(('OddsRatio_working_3-way'!Y378+2*PI())/3)</f>
        <v>-0.33881427707361522</v>
      </c>
      <c r="AB378" s="11">
        <f>'OddsRatio_working_3-way'!X378^(1/3)*COS(('OddsRatio_working_3-way'!Y378+4*PI())/3)</f>
        <v>-0.18850435859204692</v>
      </c>
      <c r="AC378" s="11">
        <f>'OddsRatio_working_3-way'!X378^(1/3)*SIN('OddsRatio_working_3-way'!Y378/3)</f>
        <v>8.678147189720424E-2</v>
      </c>
      <c r="AD378" s="11">
        <f>'OddsRatio_working_3-way'!X378^(1/3)*SIN(('OddsRatio_working_3-way'!Y378+2*PI())/3)</f>
        <v>0.41328059842681214</v>
      </c>
      <c r="AE378" s="11">
        <f>'OddsRatio_working_3-way'!X378^(1/3)*SIN(('OddsRatio_working_3-way'!Y378+4*PI())/3)</f>
        <v>-0.50006207032401628</v>
      </c>
      <c r="AF378" s="11">
        <f>-'OddsRatio_working_3-way'!U378/(3*'OddsRatio_working_3-way'!X378^(1/3))*COS(('OddsRatio_working_3-way'!Y378)/3)</f>
        <v>0.52731863566566206</v>
      </c>
      <c r="AG378" s="11">
        <f>-'OddsRatio_working_3-way'!U378/(3*'OddsRatio_working_3-way'!X378^(1/3))*COS(('OddsRatio_working_3-way'!Y378+2*PI())/3)</f>
        <v>-0.33881427707361522</v>
      </c>
      <c r="AH378" s="11">
        <f>-'OddsRatio_working_3-way'!U378/(3*'OddsRatio_working_3-way'!X378^(1/3))*COS(('OddsRatio_working_3-way'!Y378+4*PI())/3)</f>
        <v>-0.18850435859204692</v>
      </c>
      <c r="AI378" s="11">
        <f>'OddsRatio_working_3-way'!U378/(3*'OddsRatio_working_3-way'!X378^(1/3))*SIN(('OddsRatio_working_3-way'!Y378)/3)</f>
        <v>-8.678147189720424E-2</v>
      </c>
      <c r="AJ378" s="11">
        <f>'OddsRatio_working_3-way'!U378/(3*'OddsRatio_working_3-way'!X378^(1/3))*SIN(('OddsRatio_working_3-way'!Y378+2*PI())/3)</f>
        <v>-0.41328059842681214</v>
      </c>
      <c r="AK378" s="11">
        <f>'OddsRatio_working_3-way'!U378/(3*'OddsRatio_working_3-way'!X378^(1/3))*SIN(('OddsRatio_working_3-way'!Y378+4*PI())/3)</f>
        <v>0.50006207032401628</v>
      </c>
      <c r="AL378" s="11">
        <f>'OddsRatio_working_3-way'!Z378+'OddsRatio_working_3-way'!AF378</f>
        <v>1.0546372713313241</v>
      </c>
      <c r="AM378" s="11">
        <f>'OddsRatio_working_3-way'!AA378+'OddsRatio_working_3-way'!AG378</f>
        <v>-0.67762855414723044</v>
      </c>
      <c r="AN378" s="11">
        <f>'OddsRatio_working_3-way'!AB378+'OddsRatio_working_3-way'!AH378</f>
        <v>-0.37700871718409384</v>
      </c>
      <c r="AO378" s="11">
        <f>'OddsRatio_working_3-way'!AC378+'OddsRatio_working_3-way'!AI378</f>
        <v>0</v>
      </c>
      <c r="AP378" s="11">
        <f>'OddsRatio_working_3-way'!AD378+'OddsRatio_working_3-way'!AJ378</f>
        <v>0</v>
      </c>
      <c r="AQ378" s="11">
        <f>'OddsRatio_working_3-way'!AE378+'OddsRatio_working_3-way'!AK378</f>
        <v>0</v>
      </c>
      <c r="AR378" s="10">
        <f>IF(A378="","",IF(('OddsRatio_working_3-way'!X378=0),IF(Q378&gt;0,-Q378^(1/3),(-Q378)^(1/3)),'OddsRatio_working_3-way'!AL378-'OddsRatio_working_3-way'!R378/3))</f>
        <v>1.0546372713313241</v>
      </c>
      <c r="AS378" s="11">
        <f>IF(('OddsRatio_working_3-way'!X378=0),IF(Q378&gt;0,-Q378^(1/3),(-Q378)^(1/3)),'OddsRatio_working_3-way'!AM378-'OddsRatio_working_3-way'!R378/3)</f>
        <v>-0.67762855414723044</v>
      </c>
      <c r="AT378" s="11">
        <f>IF(('OddsRatio_working_3-way'!X378=0),IF(Q378&gt;0,-Q378^(1/3),(-Q378)^(1/3)),'OddsRatio_working_3-way'!AN378-'OddsRatio_working_3-way'!R378/3)</f>
        <v>-0.37700871718409384</v>
      </c>
      <c r="AU378" s="11">
        <f>IF(('OddsRatio_working_3-way'!X378=0),0,'OddsRatio_working_3-way'!AO378)</f>
        <v>0</v>
      </c>
      <c r="AV378" s="11">
        <f>IF(('OddsRatio_working_3-way'!X378=0),0,'OddsRatio_working_3-way'!AP378)</f>
        <v>0</v>
      </c>
      <c r="AW378" s="11">
        <f>IF(('OddsRatio_working_3-way'!X378=0),0,'OddsRatio_working_3-way'!AQ378)</f>
        <v>0</v>
      </c>
    </row>
    <row r="379" spans="1:49" x14ac:dyDescent="0.2">
      <c r="A379" s="4">
        <f>IF('True_Odds_Calculator_3-way'!A380="","",'True_Odds_Calculator_3-way'!A380)</f>
        <v>3.56</v>
      </c>
      <c r="B379" s="4">
        <f>IF('True_Odds_Calculator_3-way'!B380="","",'True_Odds_Calculator_3-way'!B380)</f>
        <v>3.44</v>
      </c>
      <c r="C379" s="4">
        <f>IF('True_Odds_Calculator_3-way'!C380="","",'True_Odds_Calculator_3-way'!C380)</f>
        <v>2.16</v>
      </c>
      <c r="D379" s="9">
        <f t="shared" si="78"/>
        <v>0.27031089204151532</v>
      </c>
      <c r="E379" s="9">
        <f t="shared" si="79"/>
        <v>0.27988409722442742</v>
      </c>
      <c r="F379" s="9">
        <f t="shared" si="80"/>
        <v>0.44980501073405715</v>
      </c>
      <c r="G379" s="9">
        <f t="shared" si="81"/>
        <v>1.0544703013761887</v>
      </c>
      <c r="H379" s="9">
        <f t="shared" si="82"/>
        <v>3.6994439715230434</v>
      </c>
      <c r="I379" s="9">
        <f t="shared" si="83"/>
        <v>3.5729075353579005</v>
      </c>
      <c r="J379" s="9">
        <f t="shared" si="84"/>
        <v>2.223185549596379</v>
      </c>
      <c r="K379" s="11">
        <f t="shared" si="85"/>
        <v>0.2808988764044944</v>
      </c>
      <c r="L379" s="11">
        <f t="shared" si="86"/>
        <v>0.29069767441860467</v>
      </c>
      <c r="M379" s="11">
        <f t="shared" si="87"/>
        <v>0.46296296296296291</v>
      </c>
      <c r="N379" s="11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-0.27392116443592796</v>
      </c>
      <c r="O379" s="11">
        <f>0</f>
        <v>0</v>
      </c>
      <c r="P379" s="11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0.23287266885385521</v>
      </c>
      <c r="Q379" s="11">
        <f>2*'OddsRatio_working_3-way'!K379*'OddsRatio_working_3-way'!L379*'OddsRatio_working_3-way'!M379</f>
        <v>7.5608009368134804E-2</v>
      </c>
      <c r="R379" s="11">
        <f t="shared" si="88"/>
        <v>0</v>
      </c>
      <c r="S379" s="11">
        <f t="shared" si="89"/>
        <v>-0.85014485585076338</v>
      </c>
      <c r="T379" s="11">
        <f t="shared" si="90"/>
        <v>-0.27602105709440367</v>
      </c>
      <c r="U379" s="11">
        <f>'OddsRatio_working_3-way'!S379-'OddsRatio_working_3-way'!R379^2/3</f>
        <v>-0.85014485585076338</v>
      </c>
      <c r="V379" s="11">
        <f>'OddsRatio_working_3-way'!S379*'OddsRatio_working_3-way'!R379/3-2*'OddsRatio_working_3-way'!R379^3/27-'OddsRatio_working_3-way'!T379</f>
        <v>0.27602105709440367</v>
      </c>
      <c r="W379" s="11">
        <f>'OddsRatio_working_3-way'!V379^2+4*'OddsRatio_working_3-way'!U379^3/27</f>
        <v>-1.4840380272602594E-2</v>
      </c>
      <c r="X379" s="11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0.15085423778611146</v>
      </c>
      <c r="Y379" s="11">
        <f>IF('OddsRatio_working_3-way'!W379&gt;=0,IF('OddsRatio_working_3-way'!V379+SQRT('OddsRatio_working_3-way'!W379)&gt;0,0,PI()),ACOS('OddsRatio_working_3-way'!V379/(2*'OddsRatio_working_3-way'!X379)))</f>
        <v>0.41563493579418176</v>
      </c>
      <c r="Z379" s="11">
        <f>'OddsRatio_working_3-way'!X379^(1/3)*COS('OddsRatio_working_3-way'!Y379/3)</f>
        <v>0.52723515068809435</v>
      </c>
      <c r="AA379" s="11">
        <f>'OddsRatio_working_3-way'!X379^(1/3)*COS(('OddsRatio_working_3-way'!Y379+2*PI())/3)</f>
        <v>-0.32728496002307778</v>
      </c>
      <c r="AB379" s="11">
        <f>'OddsRatio_working_3-way'!X379^(1/3)*COS(('OddsRatio_working_3-way'!Y379+4*PI())/3)</f>
        <v>-0.19995019066501662</v>
      </c>
      <c r="AC379" s="11">
        <f>'OddsRatio_working_3-way'!X379^(1/3)*SIN('OddsRatio_working_3-way'!Y379/3)</f>
        <v>7.3516763366075613E-2</v>
      </c>
      <c r="AD379" s="11">
        <f>'OddsRatio_working_3-way'!X379^(1/3)*SIN(('OddsRatio_working_3-way'!Y379+2*PI())/3)</f>
        <v>0.41984065258096842</v>
      </c>
      <c r="AE379" s="11">
        <f>'OddsRatio_working_3-way'!X379^(1/3)*SIN(('OddsRatio_working_3-way'!Y379+4*PI())/3)</f>
        <v>-0.49335741594704402</v>
      </c>
      <c r="AF379" s="11">
        <f>-'OddsRatio_working_3-way'!U379/(3*'OddsRatio_working_3-way'!X379^(1/3))*COS(('OddsRatio_working_3-way'!Y379)/3)</f>
        <v>0.52723515068809435</v>
      </c>
      <c r="AG379" s="11">
        <f>-'OddsRatio_working_3-way'!U379/(3*'OddsRatio_working_3-way'!X379^(1/3))*COS(('OddsRatio_working_3-way'!Y379+2*PI())/3)</f>
        <v>-0.32728496002307778</v>
      </c>
      <c r="AH379" s="11">
        <f>-'OddsRatio_working_3-way'!U379/(3*'OddsRatio_working_3-way'!X379^(1/3))*COS(('OddsRatio_working_3-way'!Y379+4*PI())/3)</f>
        <v>-0.19995019066501662</v>
      </c>
      <c r="AI379" s="11">
        <f>'OddsRatio_working_3-way'!U379/(3*'OddsRatio_working_3-way'!X379^(1/3))*SIN(('OddsRatio_working_3-way'!Y379)/3)</f>
        <v>-7.3516763366075613E-2</v>
      </c>
      <c r="AJ379" s="11">
        <f>'OddsRatio_working_3-way'!U379/(3*'OddsRatio_working_3-way'!X379^(1/3))*SIN(('OddsRatio_working_3-way'!Y379+2*PI())/3)</f>
        <v>-0.41984065258096842</v>
      </c>
      <c r="AK379" s="11">
        <f>'OddsRatio_working_3-way'!U379/(3*'OddsRatio_working_3-way'!X379^(1/3))*SIN(('OddsRatio_working_3-way'!Y379+4*PI())/3)</f>
        <v>0.49335741594704402</v>
      </c>
      <c r="AL379" s="11">
        <f>'OddsRatio_working_3-way'!Z379+'OddsRatio_working_3-way'!AF379</f>
        <v>1.0544703013761887</v>
      </c>
      <c r="AM379" s="11">
        <f>'OddsRatio_working_3-way'!AA379+'OddsRatio_working_3-way'!AG379</f>
        <v>-0.65456992004615555</v>
      </c>
      <c r="AN379" s="11">
        <f>'OddsRatio_working_3-way'!AB379+'OddsRatio_working_3-way'!AH379</f>
        <v>-0.39990038133003325</v>
      </c>
      <c r="AO379" s="11">
        <f>'OddsRatio_working_3-way'!AC379+'OddsRatio_working_3-way'!AI379</f>
        <v>0</v>
      </c>
      <c r="AP379" s="11">
        <f>'OddsRatio_working_3-way'!AD379+'OddsRatio_working_3-way'!AJ379</f>
        <v>0</v>
      </c>
      <c r="AQ379" s="11">
        <f>'OddsRatio_working_3-way'!AE379+'OddsRatio_working_3-way'!AK379</f>
        <v>0</v>
      </c>
      <c r="AR379" s="10">
        <f>IF(A379="","",IF(('OddsRatio_working_3-way'!X379=0),IF(Q379&gt;0,-Q379^(1/3),(-Q379)^(1/3)),'OddsRatio_working_3-way'!AL379-'OddsRatio_working_3-way'!R379/3))</f>
        <v>1.0544703013761887</v>
      </c>
      <c r="AS379" s="11">
        <f>IF(('OddsRatio_working_3-way'!X379=0),IF(Q379&gt;0,-Q379^(1/3),(-Q379)^(1/3)),'OddsRatio_working_3-way'!AM379-'OddsRatio_working_3-way'!R379/3)</f>
        <v>-0.65456992004615555</v>
      </c>
      <c r="AT379" s="11">
        <f>IF(('OddsRatio_working_3-way'!X379=0),IF(Q379&gt;0,-Q379^(1/3),(-Q379)^(1/3)),'OddsRatio_working_3-way'!AN379-'OddsRatio_working_3-way'!R379/3)</f>
        <v>-0.39990038133003325</v>
      </c>
      <c r="AU379" s="11">
        <f>IF(('OddsRatio_working_3-way'!X379=0),0,'OddsRatio_working_3-way'!AO379)</f>
        <v>0</v>
      </c>
      <c r="AV379" s="11">
        <f>IF(('OddsRatio_working_3-way'!X379=0),0,'OddsRatio_working_3-way'!AP379)</f>
        <v>0</v>
      </c>
      <c r="AW379" s="11">
        <f>IF(('OddsRatio_working_3-way'!X379=0),0,'OddsRatio_working_3-way'!AQ379)</f>
        <v>0</v>
      </c>
    </row>
    <row r="380" spans="1:49" x14ac:dyDescent="0.2">
      <c r="A380" s="4">
        <f>IF('True_Odds_Calculator_3-way'!A381="","",'True_Odds_Calculator_3-way'!A381)</f>
        <v>2.67</v>
      </c>
      <c r="B380" s="4">
        <f>IF('True_Odds_Calculator_3-way'!B381="","",'True_Odds_Calculator_3-way'!B381)</f>
        <v>3.11</v>
      </c>
      <c r="C380" s="4">
        <f>IF('True_Odds_Calculator_3-way'!C381="","",'True_Odds_Calculator_3-way'!C381)</f>
        <v>2.97</v>
      </c>
      <c r="D380" s="9">
        <f t="shared" si="78"/>
        <v>0.36315331831878739</v>
      </c>
      <c r="E380" s="9">
        <f t="shared" si="79"/>
        <v>0.31097433185980655</v>
      </c>
      <c r="F380" s="9">
        <f t="shared" si="80"/>
        <v>0.32587234982140612</v>
      </c>
      <c r="G380" s="9">
        <f t="shared" si="81"/>
        <v>1.0500945444679286</v>
      </c>
      <c r="H380" s="9">
        <f t="shared" si="82"/>
        <v>2.7536578892614401</v>
      </c>
      <c r="I380" s="9">
        <f t="shared" si="83"/>
        <v>3.2156994888273287</v>
      </c>
      <c r="J380" s="9">
        <f t="shared" si="84"/>
        <v>3.0686862526018195</v>
      </c>
      <c r="K380" s="11">
        <f t="shared" si="85"/>
        <v>0.37453183520599254</v>
      </c>
      <c r="L380" s="11">
        <f t="shared" si="86"/>
        <v>0.32154340836012862</v>
      </c>
      <c r="M380" s="11">
        <f t="shared" si="87"/>
        <v>0.33670033670033667</v>
      </c>
      <c r="N380" s="11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-0.28147320153293398</v>
      </c>
      <c r="O380" s="11">
        <f>0</f>
        <v>0</v>
      </c>
      <c r="P380" s="11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0.23315232198019387</v>
      </c>
      <c r="Q380" s="11">
        <f>2*'OddsRatio_working_3-way'!K380*'OddsRatio_working_3-way'!L380*'OddsRatio_working_3-way'!M380</f>
        <v>8.1096459819197872E-2</v>
      </c>
      <c r="R380" s="11">
        <f t="shared" si="88"/>
        <v>0</v>
      </c>
      <c r="S380" s="11">
        <f t="shared" si="89"/>
        <v>-0.82832866756202972</v>
      </c>
      <c r="T380" s="11">
        <f t="shared" si="90"/>
        <v>-0.28811431915201036</v>
      </c>
      <c r="U380" s="11">
        <f>'OddsRatio_working_3-way'!S380-'OddsRatio_working_3-way'!R380^2/3</f>
        <v>-0.82832866756202972</v>
      </c>
      <c r="V380" s="11">
        <f>'OddsRatio_working_3-way'!S380*'OddsRatio_working_3-way'!R380/3-2*'OddsRatio_working_3-way'!R380^3/27-'OddsRatio_working_3-way'!T380</f>
        <v>0.28811431915201036</v>
      </c>
      <c r="W380" s="11">
        <f>'OddsRatio_working_3-way'!V380^2+4*'OddsRatio_working_3-way'!U380^3/27</f>
        <v>-1.1886291778848007E-3</v>
      </c>
      <c r="X380" s="11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0.14508488039619366</v>
      </c>
      <c r="Y380" s="11">
        <f>IF('OddsRatio_working_3-way'!W380&gt;=0,IF('OddsRatio_working_3-way'!V380+SQRT('OddsRatio_working_3-way'!W380)&gt;0,0,PI()),ACOS('OddsRatio_working_3-way'!V380/(2*'OddsRatio_working_3-way'!X380)))</f>
        <v>0.11909627940119649</v>
      </c>
      <c r="Z380" s="11">
        <f>'OddsRatio_working_3-way'!X380^(1/3)*COS('OddsRatio_working_3-way'!Y380/3)</f>
        <v>0.5250472722339643</v>
      </c>
      <c r="AA380" s="11">
        <f>'OddsRatio_working_3-way'!X380^(1/3)*COS(('OddsRatio_working_3-way'!Y380+2*PI())/3)</f>
        <v>-0.28058432077350975</v>
      </c>
      <c r="AB380" s="11">
        <f>'OddsRatio_working_3-way'!X380^(1/3)*COS(('OddsRatio_working_3-way'!Y380+4*PI())/3)</f>
        <v>-0.24446295146045463</v>
      </c>
      <c r="AC380" s="11">
        <f>'OddsRatio_working_3-way'!X380^(1/3)*SIN('OddsRatio_working_3-way'!Y380/3)</f>
        <v>2.0854682296390332E-2</v>
      </c>
      <c r="AD380" s="11">
        <f>'OddsRatio_working_3-way'!X380^(1/3)*SIN(('OddsRatio_working_3-way'!Y380+2*PI())/3)</f>
        <v>0.44427693479414182</v>
      </c>
      <c r="AE380" s="11">
        <f>'OddsRatio_working_3-way'!X380^(1/3)*SIN(('OddsRatio_working_3-way'!Y380+4*PI())/3)</f>
        <v>-0.46513161709053208</v>
      </c>
      <c r="AF380" s="11">
        <f>-'OddsRatio_working_3-way'!U380/(3*'OddsRatio_working_3-way'!X380^(1/3))*COS(('OddsRatio_working_3-way'!Y380)/3)</f>
        <v>0.52504727223396419</v>
      </c>
      <c r="AG380" s="11">
        <f>-'OddsRatio_working_3-way'!U380/(3*'OddsRatio_working_3-way'!X380^(1/3))*COS(('OddsRatio_working_3-way'!Y380+2*PI())/3)</f>
        <v>-0.2805843207735097</v>
      </c>
      <c r="AH380" s="11">
        <f>-'OddsRatio_working_3-way'!U380/(3*'OddsRatio_working_3-way'!X380^(1/3))*COS(('OddsRatio_working_3-way'!Y380+4*PI())/3)</f>
        <v>-0.24446295146045458</v>
      </c>
      <c r="AI380" s="11">
        <f>'OddsRatio_working_3-way'!U380/(3*'OddsRatio_working_3-way'!X380^(1/3))*SIN(('OddsRatio_working_3-way'!Y380)/3)</f>
        <v>-2.0854682296390328E-2</v>
      </c>
      <c r="AJ380" s="11">
        <f>'OddsRatio_working_3-way'!U380/(3*'OddsRatio_working_3-way'!X380^(1/3))*SIN(('OddsRatio_working_3-way'!Y380+2*PI())/3)</f>
        <v>-0.44427693479414176</v>
      </c>
      <c r="AK380" s="11">
        <f>'OddsRatio_working_3-way'!U380/(3*'OddsRatio_working_3-way'!X380^(1/3))*SIN(('OddsRatio_working_3-way'!Y380+4*PI())/3)</f>
        <v>0.46513161709053197</v>
      </c>
      <c r="AL380" s="11">
        <f>'OddsRatio_working_3-way'!Z380+'OddsRatio_working_3-way'!AF380</f>
        <v>1.0500945444679286</v>
      </c>
      <c r="AM380" s="11">
        <f>'OddsRatio_working_3-way'!AA380+'OddsRatio_working_3-way'!AG380</f>
        <v>-0.5611686415470194</v>
      </c>
      <c r="AN380" s="11">
        <f>'OddsRatio_working_3-way'!AB380+'OddsRatio_working_3-way'!AH380</f>
        <v>-0.48892590292090921</v>
      </c>
      <c r="AO380" s="11">
        <f>'OddsRatio_working_3-way'!AC380+'OddsRatio_working_3-way'!AI380</f>
        <v>0</v>
      </c>
      <c r="AP380" s="11">
        <f>'OddsRatio_working_3-way'!AD380+'OddsRatio_working_3-way'!AJ380</f>
        <v>0</v>
      </c>
      <c r="AQ380" s="11">
        <f>'OddsRatio_working_3-way'!AE380+'OddsRatio_working_3-way'!AK380</f>
        <v>0</v>
      </c>
      <c r="AR380" s="10">
        <f>IF(A380="","",IF(('OddsRatio_working_3-way'!X380=0),IF(Q380&gt;0,-Q380^(1/3),(-Q380)^(1/3)),'OddsRatio_working_3-way'!AL380-'OddsRatio_working_3-way'!R380/3))</f>
        <v>1.0500945444679286</v>
      </c>
      <c r="AS380" s="11">
        <f>IF(('OddsRatio_working_3-way'!X380=0),IF(Q380&gt;0,-Q380^(1/3),(-Q380)^(1/3)),'OddsRatio_working_3-way'!AM380-'OddsRatio_working_3-way'!R380/3)</f>
        <v>-0.5611686415470194</v>
      </c>
      <c r="AT380" s="11">
        <f>IF(('OddsRatio_working_3-way'!X380=0),IF(Q380&gt;0,-Q380^(1/3),(-Q380)^(1/3)),'OddsRatio_working_3-way'!AN380-'OddsRatio_working_3-way'!R380/3)</f>
        <v>-0.48892590292090921</v>
      </c>
      <c r="AU380" s="11">
        <f>IF(('OddsRatio_working_3-way'!X380=0),0,'OddsRatio_working_3-way'!AO380)</f>
        <v>0</v>
      </c>
      <c r="AV380" s="11">
        <f>IF(('OddsRatio_working_3-way'!X380=0),0,'OddsRatio_working_3-way'!AP380)</f>
        <v>0</v>
      </c>
      <c r="AW380" s="11">
        <f>IF(('OddsRatio_working_3-way'!X380=0),0,'OddsRatio_working_3-way'!AQ380)</f>
        <v>0</v>
      </c>
    </row>
    <row r="381" spans="1:49" x14ac:dyDescent="0.2">
      <c r="A381" s="4">
        <f>IF('True_Odds_Calculator_3-way'!A382="","",'True_Odds_Calculator_3-way'!A382)</f>
        <v>2.38</v>
      </c>
      <c r="B381" s="4">
        <f>IF('True_Odds_Calculator_3-way'!B382="","",'True_Odds_Calculator_3-way'!B382)</f>
        <v>3.22</v>
      </c>
      <c r="C381" s="4">
        <f>IF('True_Odds_Calculator_3-way'!C382="","",'True_Odds_Calculator_3-way'!C382)</f>
        <v>3.24</v>
      </c>
      <c r="D381" s="9">
        <f t="shared" si="78"/>
        <v>0.40581737152358927</v>
      </c>
      <c r="E381" s="9">
        <f t="shared" si="79"/>
        <v>0.29802776689374794</v>
      </c>
      <c r="F381" s="9">
        <f t="shared" si="80"/>
        <v>0.2961548615826628</v>
      </c>
      <c r="G381" s="9">
        <f t="shared" si="81"/>
        <v>1.0609874103413723</v>
      </c>
      <c r="H381" s="9">
        <f t="shared" si="82"/>
        <v>2.4641626262710941</v>
      </c>
      <c r="I381" s="9">
        <f t="shared" si="83"/>
        <v>3.355392050957847</v>
      </c>
      <c r="J381" s="9">
        <f t="shared" si="84"/>
        <v>3.376611799164674</v>
      </c>
      <c r="K381" s="11">
        <f t="shared" si="85"/>
        <v>0.42016806722689076</v>
      </c>
      <c r="L381" s="11">
        <f t="shared" si="86"/>
        <v>0.3105590062111801</v>
      </c>
      <c r="M381" s="11">
        <f t="shared" si="87"/>
        <v>0.30864197530864196</v>
      </c>
      <c r="N381" s="11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-0.27637721755368805</v>
      </c>
      <c r="O381" s="11">
        <f>0</f>
        <v>0</v>
      </c>
      <c r="P381" s="11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0.23519874938703333</v>
      </c>
      <c r="Q381" s="11">
        <f>2*'OddsRatio_working_3-way'!K381*'OddsRatio_working_3-way'!L381*'OddsRatio_working_3-way'!M381</f>
        <v>8.0547516913367589E-2</v>
      </c>
      <c r="R381" s="11">
        <f t="shared" si="88"/>
        <v>0</v>
      </c>
      <c r="S381" s="11">
        <f t="shared" si="89"/>
        <v>-0.85100628578889459</v>
      </c>
      <c r="T381" s="11">
        <f t="shared" si="90"/>
        <v>-0.29144050883181322</v>
      </c>
      <c r="U381" s="11">
        <f>'OddsRatio_working_3-way'!S381-'OddsRatio_working_3-way'!R381^2/3</f>
        <v>-0.85100628578889459</v>
      </c>
      <c r="V381" s="11">
        <f>'OddsRatio_working_3-way'!S381*'OddsRatio_working_3-way'!R381/3-2*'OddsRatio_working_3-way'!R381^3/27-'OddsRatio_working_3-way'!T381</f>
        <v>0.29144050883181322</v>
      </c>
      <c r="W381" s="11">
        <f>'OddsRatio_working_3-way'!V381^2+4*'OddsRatio_working_3-way'!U381^3/27</f>
        <v>-6.3674235340289154E-3</v>
      </c>
      <c r="X381" s="11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0.15108358094294622</v>
      </c>
      <c r="Y381" s="11">
        <f>IF('OddsRatio_working_3-way'!W381&gt;=0,IF('OddsRatio_working_3-way'!V381+SQRT('OddsRatio_working_3-way'!W381)&gt;0,0,PI()),ACOS('OddsRatio_working_3-way'!V381/(2*'OddsRatio_working_3-way'!X381)))</f>
        <v>0.26724936401306598</v>
      </c>
      <c r="Z381" s="11">
        <f>'OddsRatio_working_3-way'!X381^(1/3)*COS('OddsRatio_working_3-way'!Y381/3)</f>
        <v>0.53049370517068628</v>
      </c>
      <c r="AA381" s="11">
        <f>'OddsRatio_working_3-way'!X381^(1/3)*COS(('OddsRatio_working_3-way'!Y381+2*PI())/3)</f>
        <v>-0.30628211824710561</v>
      </c>
      <c r="AB381" s="11">
        <f>'OddsRatio_working_3-way'!X381^(1/3)*COS(('OddsRatio_working_3-way'!Y381+4*PI())/3)</f>
        <v>-0.22421158692358084</v>
      </c>
      <c r="AC381" s="11">
        <f>'OddsRatio_working_3-way'!X381^(1/3)*SIN('OddsRatio_working_3-way'!Y381/3)</f>
        <v>4.7383443352172726E-2</v>
      </c>
      <c r="AD381" s="11">
        <f>'OddsRatio_working_3-way'!X381^(1/3)*SIN(('OddsRatio_working_3-way'!Y381+2*PI())/3)</f>
        <v>0.43572930354946027</v>
      </c>
      <c r="AE381" s="11">
        <f>'OddsRatio_working_3-way'!X381^(1/3)*SIN(('OddsRatio_working_3-way'!Y381+4*PI())/3)</f>
        <v>-0.48311274690163281</v>
      </c>
      <c r="AF381" s="11">
        <f>-'OddsRatio_working_3-way'!U381/(3*'OddsRatio_working_3-way'!X381^(1/3))*COS(('OddsRatio_working_3-way'!Y381)/3)</f>
        <v>0.53049370517068617</v>
      </c>
      <c r="AG381" s="11">
        <f>-'OddsRatio_working_3-way'!U381/(3*'OddsRatio_working_3-way'!X381^(1/3))*COS(('OddsRatio_working_3-way'!Y381+2*PI())/3)</f>
        <v>-0.30628211824710555</v>
      </c>
      <c r="AH381" s="11">
        <f>-'OddsRatio_working_3-way'!U381/(3*'OddsRatio_working_3-way'!X381^(1/3))*COS(('OddsRatio_working_3-way'!Y381+4*PI())/3)</f>
        <v>-0.22421158692358079</v>
      </c>
      <c r="AI381" s="11">
        <f>'OddsRatio_working_3-way'!U381/(3*'OddsRatio_working_3-way'!X381^(1/3))*SIN(('OddsRatio_working_3-way'!Y381)/3)</f>
        <v>-4.7383443352172719E-2</v>
      </c>
      <c r="AJ381" s="11">
        <f>'OddsRatio_working_3-way'!U381/(3*'OddsRatio_working_3-way'!X381^(1/3))*SIN(('OddsRatio_working_3-way'!Y381+2*PI())/3)</f>
        <v>-0.43572930354946016</v>
      </c>
      <c r="AK381" s="11">
        <f>'OddsRatio_working_3-way'!U381/(3*'OddsRatio_working_3-way'!X381^(1/3))*SIN(('OddsRatio_working_3-way'!Y381+4*PI())/3)</f>
        <v>0.48311274690163275</v>
      </c>
      <c r="AL381" s="11">
        <f>'OddsRatio_working_3-way'!Z381+'OddsRatio_working_3-way'!AF381</f>
        <v>1.0609874103413723</v>
      </c>
      <c r="AM381" s="11">
        <f>'OddsRatio_working_3-way'!AA381+'OddsRatio_working_3-way'!AG381</f>
        <v>-0.61256423649421121</v>
      </c>
      <c r="AN381" s="11">
        <f>'OddsRatio_working_3-way'!AB381+'OddsRatio_working_3-way'!AH381</f>
        <v>-0.44842317384716163</v>
      </c>
      <c r="AO381" s="11">
        <f>'OddsRatio_working_3-way'!AC381+'OddsRatio_working_3-way'!AI381</f>
        <v>0</v>
      </c>
      <c r="AP381" s="11">
        <f>'OddsRatio_working_3-way'!AD381+'OddsRatio_working_3-way'!AJ381</f>
        <v>0</v>
      </c>
      <c r="AQ381" s="11">
        <f>'OddsRatio_working_3-way'!AE381+'OddsRatio_working_3-way'!AK381</f>
        <v>0</v>
      </c>
      <c r="AR381" s="10">
        <f>IF(A381="","",IF(('OddsRatio_working_3-way'!X381=0),IF(Q381&gt;0,-Q381^(1/3),(-Q381)^(1/3)),'OddsRatio_working_3-way'!AL381-'OddsRatio_working_3-way'!R381/3))</f>
        <v>1.0609874103413723</v>
      </c>
      <c r="AS381" s="11">
        <f>IF(('OddsRatio_working_3-way'!X381=0),IF(Q381&gt;0,-Q381^(1/3),(-Q381)^(1/3)),'OddsRatio_working_3-way'!AM381-'OddsRatio_working_3-way'!R381/3)</f>
        <v>-0.61256423649421121</v>
      </c>
      <c r="AT381" s="11">
        <f>IF(('OddsRatio_working_3-way'!X381=0),IF(Q381&gt;0,-Q381^(1/3),(-Q381)^(1/3)),'OddsRatio_working_3-way'!AN381-'OddsRatio_working_3-way'!R381/3)</f>
        <v>-0.44842317384716163</v>
      </c>
      <c r="AU381" s="11">
        <f>IF(('OddsRatio_working_3-way'!X381=0),0,'OddsRatio_working_3-way'!AO381)</f>
        <v>0</v>
      </c>
      <c r="AV381" s="11">
        <f>IF(('OddsRatio_working_3-way'!X381=0),0,'OddsRatio_working_3-way'!AP381)</f>
        <v>0</v>
      </c>
      <c r="AW381" s="11">
        <f>IF(('OddsRatio_working_3-way'!X381=0),0,'OddsRatio_working_3-way'!AQ381)</f>
        <v>0</v>
      </c>
    </row>
    <row r="382" spans="1:49" x14ac:dyDescent="0.2">
      <c r="A382" s="4">
        <f>IF('True_Odds_Calculator_3-way'!A383="","",'True_Odds_Calculator_3-way'!A383)</f>
        <v>3.12</v>
      </c>
      <c r="B382" s="4">
        <f>IF('True_Odds_Calculator_3-way'!B383="","",'True_Odds_Calculator_3-way'!B383)</f>
        <v>3.28</v>
      </c>
      <c r="C382" s="4">
        <f>IF('True_Odds_Calculator_3-way'!C383="","",'True_Odds_Calculator_3-way'!C383)</f>
        <v>2.4500000000000002</v>
      </c>
      <c r="D382" s="9">
        <f t="shared" si="78"/>
        <v>0.30964128387958822</v>
      </c>
      <c r="E382" s="9">
        <f t="shared" si="79"/>
        <v>0.29430713333511216</v>
      </c>
      <c r="F382" s="9">
        <f t="shared" si="80"/>
        <v>0.39605158278529945</v>
      </c>
      <c r="G382" s="9">
        <f t="shared" si="81"/>
        <v>1.0516714688375228</v>
      </c>
      <c r="H382" s="9">
        <f t="shared" si="82"/>
        <v>3.2295435139355484</v>
      </c>
      <c r="I382" s="9">
        <f t="shared" si="83"/>
        <v>3.3978109489495529</v>
      </c>
      <c r="J382" s="9">
        <f t="shared" si="84"/>
        <v>2.5249236298144084</v>
      </c>
      <c r="K382" s="11">
        <f t="shared" si="85"/>
        <v>0.32051282051282048</v>
      </c>
      <c r="L382" s="11">
        <f t="shared" si="86"/>
        <v>0.3048780487804878</v>
      </c>
      <c r="M382" s="11">
        <f t="shared" si="87"/>
        <v>0.4081632653061224</v>
      </c>
      <c r="N382" s="11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-0.27954014626488499</v>
      </c>
      <c r="O382" s="11">
        <f>0</f>
        <v>0</v>
      </c>
      <c r="P382" s="11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0.23332503733200599</v>
      </c>
      <c r="Q382" s="11">
        <f>2*'OddsRatio_working_3-way'!K382*'OddsRatio_working_3-way'!L382*'OddsRatio_working_3-way'!M382</f>
        <v>7.9769243532309714E-2</v>
      </c>
      <c r="R382" s="11">
        <f t="shared" si="88"/>
        <v>0</v>
      </c>
      <c r="S382" s="11">
        <f t="shared" si="89"/>
        <v>-0.83467451974112239</v>
      </c>
      <c r="T382" s="11">
        <f t="shared" si="90"/>
        <v>-0.28535881016790499</v>
      </c>
      <c r="U382" s="11">
        <f>'OddsRatio_working_3-way'!S382-'OddsRatio_working_3-way'!R382^2/3</f>
        <v>-0.83467451974112239</v>
      </c>
      <c r="V382" s="11">
        <f>'OddsRatio_working_3-way'!S382*'OddsRatio_working_3-way'!R382/3-2*'OddsRatio_working_3-way'!R382^3/27-'OddsRatio_working_3-way'!T382</f>
        <v>0.28535881016790499</v>
      </c>
      <c r="W382" s="11">
        <f>'OddsRatio_working_3-way'!V382^2+4*'OddsRatio_working_3-way'!U382^3/27</f>
        <v>-4.7188444844784572E-3</v>
      </c>
      <c r="X382" s="11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0.14675531934560404</v>
      </c>
      <c r="Y382" s="11">
        <f>IF('OddsRatio_working_3-way'!W382&gt;=0,IF('OddsRatio_working_3-way'!V382+SQRT('OddsRatio_working_3-way'!W382)&gt;0,0,PI()),ACOS('OddsRatio_working_3-way'!V382/(2*'OddsRatio_working_3-way'!X382)))</f>
        <v>0.23623318606718646</v>
      </c>
      <c r="Z382" s="11">
        <f>'OddsRatio_working_3-way'!X382^(1/3)*COS('OddsRatio_working_3-way'!Y382/3)</f>
        <v>0.52583573441876141</v>
      </c>
      <c r="AA382" s="11">
        <f>'OddsRatio_working_3-way'!X382^(1/3)*COS(('OddsRatio_working_3-way'!Y382+2*PI())/3)</f>
        <v>-0.29885135077961111</v>
      </c>
      <c r="AB382" s="11">
        <f>'OddsRatio_working_3-way'!X382^(1/3)*COS(('OddsRatio_working_3-way'!Y382+4*PI())/3)</f>
        <v>-0.22698438363915033</v>
      </c>
      <c r="AC382" s="11">
        <f>'OddsRatio_working_3-way'!X382^(1/3)*SIN('OddsRatio_working_3-way'!Y382/3)</f>
        <v>4.1492412824387148E-2</v>
      </c>
      <c r="AD382" s="11">
        <f>'OddsRatio_working_3-way'!X382^(1/3)*SIN(('OddsRatio_working_3-way'!Y382+2*PI())/3)</f>
        <v>0.43464089781210113</v>
      </c>
      <c r="AE382" s="11">
        <f>'OddsRatio_working_3-way'!X382^(1/3)*SIN(('OddsRatio_working_3-way'!Y382+4*PI())/3)</f>
        <v>-0.47613331063648817</v>
      </c>
      <c r="AF382" s="11">
        <f>-'OddsRatio_working_3-way'!U382/(3*'OddsRatio_working_3-way'!X382^(1/3))*COS(('OddsRatio_working_3-way'!Y382)/3)</f>
        <v>0.52583573441876141</v>
      </c>
      <c r="AG382" s="11">
        <f>-'OddsRatio_working_3-way'!U382/(3*'OddsRatio_working_3-way'!X382^(1/3))*COS(('OddsRatio_working_3-way'!Y382+2*PI())/3)</f>
        <v>-0.29885135077961111</v>
      </c>
      <c r="AH382" s="11">
        <f>-'OddsRatio_working_3-way'!U382/(3*'OddsRatio_working_3-way'!X382^(1/3))*COS(('OddsRatio_working_3-way'!Y382+4*PI())/3)</f>
        <v>-0.22698438363915033</v>
      </c>
      <c r="AI382" s="11">
        <f>'OddsRatio_working_3-way'!U382/(3*'OddsRatio_working_3-way'!X382^(1/3))*SIN(('OddsRatio_working_3-way'!Y382)/3)</f>
        <v>-4.1492412824387148E-2</v>
      </c>
      <c r="AJ382" s="11">
        <f>'OddsRatio_working_3-way'!U382/(3*'OddsRatio_working_3-way'!X382^(1/3))*SIN(('OddsRatio_working_3-way'!Y382+2*PI())/3)</f>
        <v>-0.43464089781210113</v>
      </c>
      <c r="AK382" s="11">
        <f>'OddsRatio_working_3-way'!U382/(3*'OddsRatio_working_3-way'!X382^(1/3))*SIN(('OddsRatio_working_3-way'!Y382+4*PI())/3)</f>
        <v>0.47613331063648817</v>
      </c>
      <c r="AL382" s="11">
        <f>'OddsRatio_working_3-way'!Z382+'OddsRatio_working_3-way'!AF382</f>
        <v>1.0516714688375228</v>
      </c>
      <c r="AM382" s="11">
        <f>'OddsRatio_working_3-way'!AA382+'OddsRatio_working_3-way'!AG382</f>
        <v>-0.59770270155922223</v>
      </c>
      <c r="AN382" s="11">
        <f>'OddsRatio_working_3-way'!AB382+'OddsRatio_working_3-way'!AH382</f>
        <v>-0.45396876727830066</v>
      </c>
      <c r="AO382" s="11">
        <f>'OddsRatio_working_3-way'!AC382+'OddsRatio_working_3-way'!AI382</f>
        <v>0</v>
      </c>
      <c r="AP382" s="11">
        <f>'OddsRatio_working_3-way'!AD382+'OddsRatio_working_3-way'!AJ382</f>
        <v>0</v>
      </c>
      <c r="AQ382" s="11">
        <f>'OddsRatio_working_3-way'!AE382+'OddsRatio_working_3-way'!AK382</f>
        <v>0</v>
      </c>
      <c r="AR382" s="10">
        <f>IF(A382="","",IF(('OddsRatio_working_3-way'!X382=0),IF(Q382&gt;0,-Q382^(1/3),(-Q382)^(1/3)),'OddsRatio_working_3-way'!AL382-'OddsRatio_working_3-way'!R382/3))</f>
        <v>1.0516714688375228</v>
      </c>
      <c r="AS382" s="11">
        <f>IF(('OddsRatio_working_3-way'!X382=0),IF(Q382&gt;0,-Q382^(1/3),(-Q382)^(1/3)),'OddsRatio_working_3-way'!AM382-'OddsRatio_working_3-way'!R382/3)</f>
        <v>-0.59770270155922223</v>
      </c>
      <c r="AT382" s="11">
        <f>IF(('OddsRatio_working_3-way'!X382=0),IF(Q382&gt;0,-Q382^(1/3),(-Q382)^(1/3)),'OddsRatio_working_3-way'!AN382-'OddsRatio_working_3-way'!R382/3)</f>
        <v>-0.45396876727830066</v>
      </c>
      <c r="AU382" s="11">
        <f>IF(('OddsRatio_working_3-way'!X382=0),0,'OddsRatio_working_3-way'!AO382)</f>
        <v>0</v>
      </c>
      <c r="AV382" s="11">
        <f>IF(('OddsRatio_working_3-way'!X382=0),0,'OddsRatio_working_3-way'!AP382)</f>
        <v>0</v>
      </c>
      <c r="AW382" s="11">
        <f>IF(('OddsRatio_working_3-way'!X382=0),0,'OddsRatio_working_3-way'!AQ382)</f>
        <v>0</v>
      </c>
    </row>
    <row r="383" spans="1:49" x14ac:dyDescent="0.2">
      <c r="A383" s="4">
        <f>IF('True_Odds_Calculator_3-way'!A384="","",'True_Odds_Calculator_3-way'!A384)</f>
        <v>3.45</v>
      </c>
      <c r="B383" s="4">
        <f>IF('True_Odds_Calculator_3-way'!B384="","",'True_Odds_Calculator_3-way'!B384)</f>
        <v>3.65</v>
      </c>
      <c r="C383" s="4">
        <f>IF('True_Odds_Calculator_3-way'!C384="","",'True_Odds_Calculator_3-way'!C384)</f>
        <v>2.1</v>
      </c>
      <c r="D383" s="9">
        <f t="shared" si="78"/>
        <v>0.27731456965473222</v>
      </c>
      <c r="E383" s="9">
        <f t="shared" si="79"/>
        <v>0.2618658639732433</v>
      </c>
      <c r="F383" s="9">
        <f t="shared" si="80"/>
        <v>0.46081956637202454</v>
      </c>
      <c r="G383" s="9">
        <f t="shared" si="81"/>
        <v>1.0636788590160946</v>
      </c>
      <c r="H383" s="9">
        <f t="shared" si="82"/>
        <v>3.6060132045894311</v>
      </c>
      <c r="I383" s="9">
        <f t="shared" si="83"/>
        <v>3.818748976392651</v>
      </c>
      <c r="J383" s="9">
        <f t="shared" si="84"/>
        <v>2.1700467449177046</v>
      </c>
      <c r="K383" s="11">
        <f t="shared" si="85"/>
        <v>0.28985507246376813</v>
      </c>
      <c r="L383" s="11">
        <f t="shared" si="86"/>
        <v>0.27397260273972601</v>
      </c>
      <c r="M383" s="11">
        <f t="shared" si="87"/>
        <v>0.47619047619047616</v>
      </c>
      <c r="N383" s="11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-0.27006816226589914</v>
      </c>
      <c r="O383" s="11">
        <f>0</f>
        <v>0</v>
      </c>
      <c r="P383" s="11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0.2344555054501451</v>
      </c>
      <c r="Q383" s="11">
        <f>2*'OddsRatio_working_3-way'!K383*'OddsRatio_working_3-way'!L383*'OddsRatio_working_3-way'!M383</f>
        <v>7.5630808209724232E-2</v>
      </c>
      <c r="R383" s="11">
        <f t="shared" si="88"/>
        <v>0</v>
      </c>
      <c r="S383" s="11">
        <f t="shared" si="89"/>
        <v>-0.8681345608569323</v>
      </c>
      <c r="T383" s="11">
        <f t="shared" si="90"/>
        <v>-0.28004340672804273</v>
      </c>
      <c r="U383" s="11">
        <f>'OddsRatio_working_3-way'!S383-'OddsRatio_working_3-way'!R383^2/3</f>
        <v>-0.8681345608569323</v>
      </c>
      <c r="V383" s="11">
        <f>'OddsRatio_working_3-way'!S383*'OddsRatio_working_3-way'!R383/3-2*'OddsRatio_working_3-way'!R383^3/27-'OddsRatio_working_3-way'!T383</f>
        <v>0.28004340672804273</v>
      </c>
      <c r="W383" s="11">
        <f>'OddsRatio_working_3-way'!V383^2+4*'OddsRatio_working_3-way'!U383^3/27</f>
        <v>-1.8505501205826988E-2</v>
      </c>
      <c r="X383" s="11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0.15566776388969791</v>
      </c>
      <c r="Y383" s="11">
        <f>IF('OddsRatio_working_3-way'!W383&gt;=0,IF('OddsRatio_working_3-way'!V383+SQRT('OddsRatio_working_3-way'!W383)&gt;0,0,PI()),ACOS('OddsRatio_working_3-way'!V383/(2*'OddsRatio_working_3-way'!X383)))</f>
        <v>0.4521938578091107</v>
      </c>
      <c r="Z383" s="11">
        <f>'OddsRatio_working_3-way'!X383^(1/3)*COS('OddsRatio_working_3-way'!Y383/3)</f>
        <v>0.53183942950804741</v>
      </c>
      <c r="AA383" s="11">
        <f>'OddsRatio_working_3-way'!X383^(1/3)*COS(('OddsRatio_working_3-way'!Y383+2*PI())/3)</f>
        <v>-0.33587510146333394</v>
      </c>
      <c r="AB383" s="11">
        <f>'OddsRatio_working_3-way'!X383^(1/3)*COS(('OddsRatio_working_3-way'!Y383+4*PI())/3)</f>
        <v>-0.19596432804471356</v>
      </c>
      <c r="AC383" s="11">
        <f>'OddsRatio_working_3-way'!X383^(1/3)*SIN('OddsRatio_working_3-way'!Y383/3)</f>
        <v>8.077752269576946E-2</v>
      </c>
      <c r="AD383" s="11">
        <f>'OddsRatio_working_3-way'!X383^(1/3)*SIN(('OddsRatio_working_3-way'!Y383+2*PI())/3)</f>
        <v>0.4201976953403076</v>
      </c>
      <c r="AE383" s="11">
        <f>'OddsRatio_working_3-way'!X383^(1/3)*SIN(('OddsRatio_working_3-way'!Y383+4*PI())/3)</f>
        <v>-0.50097521803607681</v>
      </c>
      <c r="AF383" s="11">
        <f>-'OddsRatio_working_3-way'!U383/(3*'OddsRatio_working_3-way'!X383^(1/3))*COS(('OddsRatio_working_3-way'!Y383)/3)</f>
        <v>0.5318394295080473</v>
      </c>
      <c r="AG383" s="11">
        <f>-'OddsRatio_working_3-way'!U383/(3*'OddsRatio_working_3-way'!X383^(1/3))*COS(('OddsRatio_working_3-way'!Y383+2*PI())/3)</f>
        <v>-0.33587510146333388</v>
      </c>
      <c r="AH383" s="11">
        <f>-'OddsRatio_working_3-way'!U383/(3*'OddsRatio_working_3-way'!X383^(1/3))*COS(('OddsRatio_working_3-way'!Y383+4*PI())/3)</f>
        <v>-0.19596432804471353</v>
      </c>
      <c r="AI383" s="11">
        <f>'OddsRatio_working_3-way'!U383/(3*'OddsRatio_working_3-way'!X383^(1/3))*SIN(('OddsRatio_working_3-way'!Y383)/3)</f>
        <v>-8.0777522695769433E-2</v>
      </c>
      <c r="AJ383" s="11">
        <f>'OddsRatio_working_3-way'!U383/(3*'OddsRatio_working_3-way'!X383^(1/3))*SIN(('OddsRatio_working_3-way'!Y383+2*PI())/3)</f>
        <v>-0.42019769534030754</v>
      </c>
      <c r="AK383" s="11">
        <f>'OddsRatio_working_3-way'!U383/(3*'OddsRatio_working_3-way'!X383^(1/3))*SIN(('OddsRatio_working_3-way'!Y383+4*PI())/3)</f>
        <v>0.5009752180360767</v>
      </c>
      <c r="AL383" s="11">
        <f>'OddsRatio_working_3-way'!Z383+'OddsRatio_working_3-way'!AF383</f>
        <v>1.0636788590160946</v>
      </c>
      <c r="AM383" s="11">
        <f>'OddsRatio_working_3-way'!AA383+'OddsRatio_working_3-way'!AG383</f>
        <v>-0.67175020292666776</v>
      </c>
      <c r="AN383" s="11">
        <f>'OddsRatio_working_3-way'!AB383+'OddsRatio_working_3-way'!AH383</f>
        <v>-0.39192865608942706</v>
      </c>
      <c r="AO383" s="11">
        <f>'OddsRatio_working_3-way'!AC383+'OddsRatio_working_3-way'!AI383</f>
        <v>0</v>
      </c>
      <c r="AP383" s="11">
        <f>'OddsRatio_working_3-way'!AD383+'OddsRatio_working_3-way'!AJ383</f>
        <v>0</v>
      </c>
      <c r="AQ383" s="11">
        <f>'OddsRatio_working_3-way'!AE383+'OddsRatio_working_3-way'!AK383</f>
        <v>0</v>
      </c>
      <c r="AR383" s="10">
        <f>IF(A383="","",IF(('OddsRatio_working_3-way'!X383=0),IF(Q383&gt;0,-Q383^(1/3),(-Q383)^(1/3)),'OddsRatio_working_3-way'!AL383-'OddsRatio_working_3-way'!R383/3))</f>
        <v>1.0636788590160946</v>
      </c>
      <c r="AS383" s="11">
        <f>IF(('OddsRatio_working_3-way'!X383=0),IF(Q383&gt;0,-Q383^(1/3),(-Q383)^(1/3)),'OddsRatio_working_3-way'!AM383-'OddsRatio_working_3-way'!R383/3)</f>
        <v>-0.67175020292666776</v>
      </c>
      <c r="AT383" s="11">
        <f>IF(('OddsRatio_working_3-way'!X383=0),IF(Q383&gt;0,-Q383^(1/3),(-Q383)^(1/3)),'OddsRatio_working_3-way'!AN383-'OddsRatio_working_3-way'!R383/3)</f>
        <v>-0.39192865608942706</v>
      </c>
      <c r="AU383" s="11">
        <f>IF(('OddsRatio_working_3-way'!X383=0),0,'OddsRatio_working_3-way'!AO383)</f>
        <v>0</v>
      </c>
      <c r="AV383" s="11">
        <f>IF(('OddsRatio_working_3-way'!X383=0),0,'OddsRatio_working_3-way'!AP383)</f>
        <v>0</v>
      </c>
      <c r="AW383" s="11">
        <f>IF(('OddsRatio_working_3-way'!X383=0),0,'OddsRatio_working_3-way'!AQ383)</f>
        <v>0</v>
      </c>
    </row>
    <row r="384" spans="1:49" x14ac:dyDescent="0.2">
      <c r="A384" s="4">
        <f>IF('True_Odds_Calculator_3-way'!A385="","",'True_Odds_Calculator_3-way'!A385)</f>
        <v>2.82</v>
      </c>
      <c r="B384" s="4">
        <f>IF('True_Odds_Calculator_3-way'!B385="","",'True_Odds_Calculator_3-way'!B385)</f>
        <v>3.4</v>
      </c>
      <c r="C384" s="4">
        <f>IF('True_Odds_Calculator_3-way'!C385="","",'True_Odds_Calculator_3-way'!C385)</f>
        <v>2.56</v>
      </c>
      <c r="D384" s="9">
        <f t="shared" si="78"/>
        <v>0.34125306260597493</v>
      </c>
      <c r="E384" s="9">
        <f t="shared" si="79"/>
        <v>0.2820435611594001</v>
      </c>
      <c r="F384" s="9">
        <f t="shared" si="80"/>
        <v>0.37670337623462474</v>
      </c>
      <c r="G384" s="9">
        <f t="shared" si="81"/>
        <v>1.0606465006819148</v>
      </c>
      <c r="H384" s="9">
        <f t="shared" si="82"/>
        <v>2.9303766312410855</v>
      </c>
      <c r="I384" s="9">
        <f t="shared" si="83"/>
        <v>3.5455516016365949</v>
      </c>
      <c r="J384" s="9">
        <f t="shared" si="84"/>
        <v>2.6546085410637867</v>
      </c>
      <c r="K384" s="11">
        <f t="shared" si="85"/>
        <v>0.3546099290780142</v>
      </c>
      <c r="L384" s="11">
        <f t="shared" si="86"/>
        <v>0.29411764705882354</v>
      </c>
      <c r="M384" s="11">
        <f t="shared" si="87"/>
        <v>0.390625</v>
      </c>
      <c r="N384" s="11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-0.27761264080100112</v>
      </c>
      <c r="O384" s="11">
        <f>0</f>
        <v>0</v>
      </c>
      <c r="P384" s="11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0.23548315602836881</v>
      </c>
      <c r="Q384" s="11">
        <f>2*'OddsRatio_working_3-way'!K384*'OddsRatio_working_3-way'!L384*'OddsRatio_working_3-way'!M384</f>
        <v>8.1482060909470175E-2</v>
      </c>
      <c r="R384" s="11">
        <f t="shared" si="88"/>
        <v>0</v>
      </c>
      <c r="S384" s="11">
        <f t="shared" si="89"/>
        <v>-0.84824363670517566</v>
      </c>
      <c r="T384" s="11">
        <f t="shared" si="90"/>
        <v>-0.29350990889452444</v>
      </c>
      <c r="U384" s="11">
        <f>'OddsRatio_working_3-way'!S384-'OddsRatio_working_3-way'!R384^2/3</f>
        <v>-0.84824363670517566</v>
      </c>
      <c r="V384" s="11">
        <f>'OddsRatio_working_3-way'!S384*'OddsRatio_working_3-way'!R384/3-2*'OddsRatio_working_3-way'!R384^3/27-'OddsRatio_working_3-way'!T384</f>
        <v>0.29350990889452444</v>
      </c>
      <c r="W384" s="11">
        <f>'OddsRatio_working_3-way'!V384^2+4*'OddsRatio_working_3-way'!U384^3/27</f>
        <v>-4.2705916638505204E-3</v>
      </c>
      <c r="X384" s="11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0.15034847711493668</v>
      </c>
      <c r="Y384" s="11">
        <f>IF('OddsRatio_working_3-way'!W384&gt;=0,IF('OddsRatio_working_3-way'!V384+SQRT('OddsRatio_working_3-way'!W384)&gt;0,0,PI()),ACOS('OddsRatio_working_3-way'!V384/(2*'OddsRatio_working_3-way'!X384)))</f>
        <v>0.21907585110164995</v>
      </c>
      <c r="Z384" s="11">
        <f>'OddsRatio_working_3-way'!X384^(1/3)*COS('OddsRatio_working_3-way'!Y384/3)</f>
        <v>0.5303232503409574</v>
      </c>
      <c r="AA384" s="11">
        <f>'OddsRatio_working_3-way'!X384^(1/3)*COS(('OddsRatio_working_3-way'!Y384+2*PI())/3)</f>
        <v>-0.29875994041314552</v>
      </c>
      <c r="AB384" s="11">
        <f>'OddsRatio_working_3-way'!X384^(1/3)*COS(('OddsRatio_working_3-way'!Y384+4*PI())/3)</f>
        <v>-0.23156330992781171</v>
      </c>
      <c r="AC384" s="11">
        <f>'OddsRatio_working_3-way'!X384^(1/3)*SIN('OddsRatio_working_3-way'!Y384/3)</f>
        <v>3.8795992699343328E-2</v>
      </c>
      <c r="AD384" s="11">
        <f>'OddsRatio_working_3-way'!X384^(1/3)*SIN(('OddsRatio_working_3-way'!Y384+2*PI())/3)</f>
        <v>0.43987541066313196</v>
      </c>
      <c r="AE384" s="11">
        <f>'OddsRatio_working_3-way'!X384^(1/3)*SIN(('OddsRatio_working_3-way'!Y384+4*PI())/3)</f>
        <v>-0.47867140336247521</v>
      </c>
      <c r="AF384" s="11">
        <f>-'OddsRatio_working_3-way'!U384/(3*'OddsRatio_working_3-way'!X384^(1/3))*COS(('OddsRatio_working_3-way'!Y384)/3)</f>
        <v>0.53032325034095751</v>
      </c>
      <c r="AG384" s="11">
        <f>-'OddsRatio_working_3-way'!U384/(3*'OddsRatio_working_3-way'!X384^(1/3))*COS(('OddsRatio_working_3-way'!Y384+2*PI())/3)</f>
        <v>-0.29875994041314563</v>
      </c>
      <c r="AH384" s="11">
        <f>-'OddsRatio_working_3-way'!U384/(3*'OddsRatio_working_3-way'!X384^(1/3))*COS(('OddsRatio_working_3-way'!Y384+4*PI())/3)</f>
        <v>-0.23156330992781177</v>
      </c>
      <c r="AI384" s="11">
        <f>'OddsRatio_working_3-way'!U384/(3*'OddsRatio_working_3-way'!X384^(1/3))*SIN(('OddsRatio_working_3-way'!Y384)/3)</f>
        <v>-3.8795992699343335E-2</v>
      </c>
      <c r="AJ384" s="11">
        <f>'OddsRatio_working_3-way'!U384/(3*'OddsRatio_working_3-way'!X384^(1/3))*SIN(('OddsRatio_working_3-way'!Y384+2*PI())/3)</f>
        <v>-0.43987541066313202</v>
      </c>
      <c r="AK384" s="11">
        <f>'OddsRatio_working_3-way'!U384/(3*'OddsRatio_working_3-way'!X384^(1/3))*SIN(('OddsRatio_working_3-way'!Y384+4*PI())/3)</f>
        <v>0.47867140336247532</v>
      </c>
      <c r="AL384" s="11">
        <f>'OddsRatio_working_3-way'!Z384+'OddsRatio_working_3-way'!AF384</f>
        <v>1.0606465006819148</v>
      </c>
      <c r="AM384" s="11">
        <f>'OddsRatio_working_3-way'!AA384+'OddsRatio_working_3-way'!AG384</f>
        <v>-0.59751988082629115</v>
      </c>
      <c r="AN384" s="11">
        <f>'OddsRatio_working_3-way'!AB384+'OddsRatio_working_3-way'!AH384</f>
        <v>-0.46312661985562348</v>
      </c>
      <c r="AO384" s="11">
        <f>'OddsRatio_working_3-way'!AC384+'OddsRatio_working_3-way'!AI384</f>
        <v>0</v>
      </c>
      <c r="AP384" s="11">
        <f>'OddsRatio_working_3-way'!AD384+'OddsRatio_working_3-way'!AJ384</f>
        <v>0</v>
      </c>
      <c r="AQ384" s="11">
        <f>'OddsRatio_working_3-way'!AE384+'OddsRatio_working_3-way'!AK384</f>
        <v>0</v>
      </c>
      <c r="AR384" s="10">
        <f>IF(A384="","",IF(('OddsRatio_working_3-way'!X384=0),IF(Q384&gt;0,-Q384^(1/3),(-Q384)^(1/3)),'OddsRatio_working_3-way'!AL384-'OddsRatio_working_3-way'!R384/3))</f>
        <v>1.0606465006819148</v>
      </c>
      <c r="AS384" s="11">
        <f>IF(('OddsRatio_working_3-way'!X384=0),IF(Q384&gt;0,-Q384^(1/3),(-Q384)^(1/3)),'OddsRatio_working_3-way'!AM384-'OddsRatio_working_3-way'!R384/3)</f>
        <v>-0.59751988082629115</v>
      </c>
      <c r="AT384" s="11">
        <f>IF(('OddsRatio_working_3-way'!X384=0),IF(Q384&gt;0,-Q384^(1/3),(-Q384)^(1/3)),'OddsRatio_working_3-way'!AN384-'OddsRatio_working_3-way'!R384/3)</f>
        <v>-0.46312661985562348</v>
      </c>
      <c r="AU384" s="11">
        <f>IF(('OddsRatio_working_3-way'!X384=0),0,'OddsRatio_working_3-way'!AO384)</f>
        <v>0</v>
      </c>
      <c r="AV384" s="11">
        <f>IF(('OddsRatio_working_3-way'!X384=0),0,'OddsRatio_working_3-way'!AP384)</f>
        <v>0</v>
      </c>
      <c r="AW384" s="11">
        <f>IF(('OddsRatio_working_3-way'!X384=0),0,'OddsRatio_working_3-way'!AQ384)</f>
        <v>0</v>
      </c>
    </row>
    <row r="385" spans="1:49" x14ac:dyDescent="0.2">
      <c r="A385" s="4">
        <f>IF('True_Odds_Calculator_3-way'!A386="","",'True_Odds_Calculator_3-way'!A386)</f>
        <v>2.16</v>
      </c>
      <c r="B385" s="4">
        <f>IF('True_Odds_Calculator_3-way'!B386="","",'True_Odds_Calculator_3-way'!B386)</f>
        <v>3.34</v>
      </c>
      <c r="C385" s="4">
        <f>IF('True_Odds_Calculator_3-way'!C386="","",'True_Odds_Calculator_3-way'!C386)</f>
        <v>3.7</v>
      </c>
      <c r="D385" s="9">
        <f t="shared" si="78"/>
        <v>0.45051890613856804</v>
      </c>
      <c r="E385" s="9">
        <f t="shared" si="79"/>
        <v>0.28898777280557736</v>
      </c>
      <c r="F385" s="9">
        <f t="shared" si="80"/>
        <v>0.26049332105585493</v>
      </c>
      <c r="G385" s="9">
        <f t="shared" si="81"/>
        <v>1.0514333398712279</v>
      </c>
      <c r="H385" s="9">
        <f t="shared" si="82"/>
        <v>2.2196626742506242</v>
      </c>
      <c r="I385" s="9">
        <f t="shared" si="83"/>
        <v>3.4603540152986723</v>
      </c>
      <c r="J385" s="9">
        <f t="shared" si="84"/>
        <v>3.8388700176523152</v>
      </c>
      <c r="K385" s="11">
        <f t="shared" si="85"/>
        <v>0.46296296296296291</v>
      </c>
      <c r="L385" s="11">
        <f t="shared" si="86"/>
        <v>0.29940119760479045</v>
      </c>
      <c r="M385" s="11">
        <f t="shared" si="87"/>
        <v>0.27027027027027023</v>
      </c>
      <c r="N385" s="11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-0.27455899012785256</v>
      </c>
      <c r="O385" s="11">
        <f>0</f>
        <v>0</v>
      </c>
      <c r="P385" s="11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0.23226819634005261</v>
      </c>
      <c r="Q385" s="11">
        <f>2*'OddsRatio_working_3-way'!K385*'OddsRatio_working_3-way'!L385*'OddsRatio_working_3-way'!M385</f>
        <v>7.4925224625823419E-2</v>
      </c>
      <c r="R385" s="11">
        <f t="shared" si="88"/>
        <v>0</v>
      </c>
      <c r="S385" s="11">
        <f t="shared" si="89"/>
        <v>-0.84596827891846993</v>
      </c>
      <c r="T385" s="11">
        <f t="shared" si="90"/>
        <v>-0.27289299319950644</v>
      </c>
      <c r="U385" s="11">
        <f>'OddsRatio_working_3-way'!S385-'OddsRatio_working_3-way'!R385^2/3</f>
        <v>-0.84596827891846993</v>
      </c>
      <c r="V385" s="11">
        <f>'OddsRatio_working_3-way'!S385*'OddsRatio_working_3-way'!R385/3-2*'OddsRatio_working_3-way'!R385^3/27-'OddsRatio_working_3-way'!T385</f>
        <v>0.27289299319950644</v>
      </c>
      <c r="W385" s="11">
        <f>'OddsRatio_working_3-way'!V385^2+4*'OddsRatio_working_3-way'!U385^3/27</f>
        <v>-1.5222396291800361E-2</v>
      </c>
      <c r="X385" s="11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0.1497439331235044</v>
      </c>
      <c r="Y385" s="11">
        <f>IF('OddsRatio_working_3-way'!W385&gt;=0,IF('OddsRatio_working_3-way'!V385+SQRT('OddsRatio_working_3-way'!W385)&gt;0,0,PI()),ACOS('OddsRatio_working_3-way'!V385/(2*'OddsRatio_working_3-way'!X385)))</f>
        <v>0.42461155154558328</v>
      </c>
      <c r="Z385" s="11">
        <f>'OddsRatio_working_3-way'!X385^(1/3)*COS('OddsRatio_working_3-way'!Y385/3)</f>
        <v>0.52571666993561394</v>
      </c>
      <c r="AA385" s="11">
        <f>'OddsRatio_working_3-way'!X385^(1/3)*COS(('OddsRatio_working_3-way'!Y385+2*PI())/3)</f>
        <v>-0.32773172661240968</v>
      </c>
      <c r="AB385" s="11">
        <f>'OddsRatio_working_3-way'!X385^(1/3)*COS(('OddsRatio_working_3-way'!Y385+4*PI())/3)</f>
        <v>-0.1979849433232044</v>
      </c>
      <c r="AC385" s="11">
        <f>'OddsRatio_working_3-way'!X385^(1/3)*SIN('OddsRatio_working_3-way'!Y385/3)</f>
        <v>7.4909340258510759E-2</v>
      </c>
      <c r="AD385" s="11">
        <f>'OddsRatio_working_3-way'!X385^(1/3)*SIN(('OddsRatio_working_3-way'!Y385+2*PI())/3)</f>
        <v>0.41782932122794514</v>
      </c>
      <c r="AE385" s="11">
        <f>'OddsRatio_working_3-way'!X385^(1/3)*SIN(('OddsRatio_working_3-way'!Y385+4*PI())/3)</f>
        <v>-0.4927386614864559</v>
      </c>
      <c r="AF385" s="11">
        <f>-'OddsRatio_working_3-way'!U385/(3*'OddsRatio_working_3-way'!X385^(1/3))*COS(('OddsRatio_working_3-way'!Y385)/3)</f>
        <v>0.52571666993561406</v>
      </c>
      <c r="AG385" s="11">
        <f>-'OddsRatio_working_3-way'!U385/(3*'OddsRatio_working_3-way'!X385^(1/3))*COS(('OddsRatio_working_3-way'!Y385+2*PI())/3)</f>
        <v>-0.32773172661240974</v>
      </c>
      <c r="AH385" s="11">
        <f>-'OddsRatio_working_3-way'!U385/(3*'OddsRatio_working_3-way'!X385^(1/3))*COS(('OddsRatio_working_3-way'!Y385+4*PI())/3)</f>
        <v>-0.19798494332320443</v>
      </c>
      <c r="AI385" s="11">
        <f>'OddsRatio_working_3-way'!U385/(3*'OddsRatio_working_3-way'!X385^(1/3))*SIN(('OddsRatio_working_3-way'!Y385)/3)</f>
        <v>-7.4909340258510773E-2</v>
      </c>
      <c r="AJ385" s="11">
        <f>'OddsRatio_working_3-way'!U385/(3*'OddsRatio_working_3-way'!X385^(1/3))*SIN(('OddsRatio_working_3-way'!Y385+2*PI())/3)</f>
        <v>-0.41782932122794525</v>
      </c>
      <c r="AK385" s="11">
        <f>'OddsRatio_working_3-way'!U385/(3*'OddsRatio_working_3-way'!X385^(1/3))*SIN(('OddsRatio_working_3-way'!Y385+4*PI())/3)</f>
        <v>0.49273866148645595</v>
      </c>
      <c r="AL385" s="11">
        <f>'OddsRatio_working_3-way'!Z385+'OddsRatio_working_3-way'!AF385</f>
        <v>1.0514333398712279</v>
      </c>
      <c r="AM385" s="11">
        <f>'OddsRatio_working_3-way'!AA385+'OddsRatio_working_3-way'!AG385</f>
        <v>-0.65546345322481936</v>
      </c>
      <c r="AN385" s="11">
        <f>'OddsRatio_working_3-way'!AB385+'OddsRatio_working_3-way'!AH385</f>
        <v>-0.39596988664640886</v>
      </c>
      <c r="AO385" s="11">
        <f>'OddsRatio_working_3-way'!AC385+'OddsRatio_working_3-way'!AI385</f>
        <v>0</v>
      </c>
      <c r="AP385" s="11">
        <f>'OddsRatio_working_3-way'!AD385+'OddsRatio_working_3-way'!AJ385</f>
        <v>0</v>
      </c>
      <c r="AQ385" s="11">
        <f>'OddsRatio_working_3-way'!AE385+'OddsRatio_working_3-way'!AK385</f>
        <v>0</v>
      </c>
      <c r="AR385" s="10">
        <f>IF(A385="","",IF(('OddsRatio_working_3-way'!X385=0),IF(Q385&gt;0,-Q385^(1/3),(-Q385)^(1/3)),'OddsRatio_working_3-way'!AL385-'OddsRatio_working_3-way'!R385/3))</f>
        <v>1.0514333398712279</v>
      </c>
      <c r="AS385" s="11">
        <f>IF(('OddsRatio_working_3-way'!X385=0),IF(Q385&gt;0,-Q385^(1/3),(-Q385)^(1/3)),'OddsRatio_working_3-way'!AM385-'OddsRatio_working_3-way'!R385/3)</f>
        <v>-0.65546345322481936</v>
      </c>
      <c r="AT385" s="11">
        <f>IF(('OddsRatio_working_3-way'!X385=0),IF(Q385&gt;0,-Q385^(1/3),(-Q385)^(1/3)),'OddsRatio_working_3-way'!AN385-'OddsRatio_working_3-way'!R385/3)</f>
        <v>-0.39596988664640886</v>
      </c>
      <c r="AU385" s="11">
        <f>IF(('OddsRatio_working_3-way'!X385=0),0,'OddsRatio_working_3-way'!AO385)</f>
        <v>0</v>
      </c>
      <c r="AV385" s="11">
        <f>IF(('OddsRatio_working_3-way'!X385=0),0,'OddsRatio_working_3-way'!AP385)</f>
        <v>0</v>
      </c>
      <c r="AW385" s="11">
        <f>IF(('OddsRatio_working_3-way'!X385=0),0,'OddsRatio_working_3-way'!AQ385)</f>
        <v>0</v>
      </c>
    </row>
    <row r="386" spans="1:49" x14ac:dyDescent="0.2">
      <c r="A386" s="4">
        <f>IF('True_Odds_Calculator_3-way'!A387="","",'True_Odds_Calculator_3-way'!A387)</f>
        <v>1.97</v>
      </c>
      <c r="B386" s="4">
        <f>IF('True_Odds_Calculator_3-way'!B387="","",'True_Odds_Calculator_3-way'!B387)</f>
        <v>3.61</v>
      </c>
      <c r="C386" s="4">
        <f>IF('True_Odds_Calculator_3-way'!C387="","",'True_Odds_Calculator_3-way'!C387)</f>
        <v>3.98</v>
      </c>
      <c r="D386" s="9">
        <f t="shared" si="78"/>
        <v>0.49344881910258359</v>
      </c>
      <c r="E386" s="9">
        <f t="shared" si="79"/>
        <v>0.26580422945317012</v>
      </c>
      <c r="F386" s="9">
        <f t="shared" si="80"/>
        <v>0.24074695144424624</v>
      </c>
      <c r="G386" s="9">
        <f t="shared" si="81"/>
        <v>1.0583016759774906</v>
      </c>
      <c r="H386" s="9">
        <f t="shared" si="82"/>
        <v>2.0265526256981659</v>
      </c>
      <c r="I386" s="9">
        <f t="shared" si="83"/>
        <v>3.7621673743012498</v>
      </c>
      <c r="J386" s="9">
        <f t="shared" si="84"/>
        <v>4.1537389944129224</v>
      </c>
      <c r="K386" s="11">
        <f t="shared" si="85"/>
        <v>0.50761421319796951</v>
      </c>
      <c r="L386" s="11">
        <f t="shared" si="86"/>
        <v>0.2770083102493075</v>
      </c>
      <c r="M386" s="11">
        <f t="shared" si="87"/>
        <v>0.25125628140703515</v>
      </c>
      <c r="N386" s="11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-0.26654589934358996</v>
      </c>
      <c r="O386" s="11">
        <f>0</f>
        <v>0</v>
      </c>
      <c r="P386" s="11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0.23176472658156988</v>
      </c>
      <c r="Q386" s="11">
        <f>2*'OddsRatio_working_3-way'!K386*'OddsRatio_working_3-way'!L386*'OddsRatio_working_3-way'!M386</f>
        <v>7.0659977616332276E-2</v>
      </c>
      <c r="R386" s="11">
        <f t="shared" si="88"/>
        <v>0</v>
      </c>
      <c r="S386" s="11">
        <f t="shared" si="89"/>
        <v>-0.86951150684488476</v>
      </c>
      <c r="T386" s="11">
        <f t="shared" si="90"/>
        <v>-0.26509497159905021</v>
      </c>
      <c r="U386" s="11">
        <f>'OddsRatio_working_3-way'!S386-'OddsRatio_working_3-way'!R386^2/3</f>
        <v>-0.86951150684488476</v>
      </c>
      <c r="V386" s="11">
        <f>'OddsRatio_working_3-way'!S386*'OddsRatio_working_3-way'!R386/3-2*'OddsRatio_working_3-way'!R386^3/27-'OddsRatio_working_3-way'!T386</f>
        <v>0.26509497159905021</v>
      </c>
      <c r="W386" s="11">
        <f>'OddsRatio_working_3-way'!V386^2+4*'OddsRatio_working_3-way'!U386^3/27</f>
        <v>-2.7116419186799676E-2</v>
      </c>
      <c r="X386" s="11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0.15603826706444554</v>
      </c>
      <c r="Y386" s="11">
        <f>IF('OddsRatio_working_3-way'!W386&gt;=0,IF('OddsRatio_working_3-way'!V386+SQRT('OddsRatio_working_3-way'!W386)&gt;0,0,PI()),ACOS('OddsRatio_working_3-way'!V386/(2*'OddsRatio_working_3-way'!X386)))</f>
        <v>0.55584475751527407</v>
      </c>
      <c r="Z386" s="11">
        <f>'OddsRatio_working_3-way'!X386^(1/3)*COS('OddsRatio_working_3-way'!Y386/3)</f>
        <v>0.52915083798874529</v>
      </c>
      <c r="AA386" s="11">
        <f>'OddsRatio_working_3-way'!X386^(1/3)*COS(('OddsRatio_working_3-way'!Y386+2*PI())/3)</f>
        <v>-0.35046732608158132</v>
      </c>
      <c r="AB386" s="11">
        <f>'OddsRatio_working_3-way'!X386^(1/3)*COS(('OddsRatio_working_3-way'!Y386+4*PI())/3)</f>
        <v>-0.17868351190716406</v>
      </c>
      <c r="AC386" s="11">
        <f>'OddsRatio_working_3-way'!X386^(1/3)*SIN('OddsRatio_working_3-way'!Y386/3)</f>
        <v>9.9179431356020656E-2</v>
      </c>
      <c r="AD386" s="11">
        <f>'OddsRatio_working_3-way'!X386^(1/3)*SIN(('OddsRatio_working_3-way'!Y386+2*PI())/3)</f>
        <v>0.40866835245406696</v>
      </c>
      <c r="AE386" s="11">
        <f>'OddsRatio_working_3-way'!X386^(1/3)*SIN(('OddsRatio_working_3-way'!Y386+4*PI())/3)</f>
        <v>-0.50784778381008744</v>
      </c>
      <c r="AF386" s="11">
        <f>-'OddsRatio_working_3-way'!U386/(3*'OddsRatio_working_3-way'!X386^(1/3))*COS(('OddsRatio_working_3-way'!Y386)/3)</f>
        <v>0.52915083798874529</v>
      </c>
      <c r="AG386" s="11">
        <f>-'OddsRatio_working_3-way'!U386/(3*'OddsRatio_working_3-way'!X386^(1/3))*COS(('OddsRatio_working_3-way'!Y386+2*PI())/3)</f>
        <v>-0.35046732608158132</v>
      </c>
      <c r="AH386" s="11">
        <f>-'OddsRatio_working_3-way'!U386/(3*'OddsRatio_working_3-way'!X386^(1/3))*COS(('OddsRatio_working_3-way'!Y386+4*PI())/3)</f>
        <v>-0.17868351190716406</v>
      </c>
      <c r="AI386" s="11">
        <f>'OddsRatio_working_3-way'!U386/(3*'OddsRatio_working_3-way'!X386^(1/3))*SIN(('OddsRatio_working_3-way'!Y386)/3)</f>
        <v>-9.9179431356020656E-2</v>
      </c>
      <c r="AJ386" s="11">
        <f>'OddsRatio_working_3-way'!U386/(3*'OddsRatio_working_3-way'!X386^(1/3))*SIN(('OddsRatio_working_3-way'!Y386+2*PI())/3)</f>
        <v>-0.40866835245406696</v>
      </c>
      <c r="AK386" s="11">
        <f>'OddsRatio_working_3-way'!U386/(3*'OddsRatio_working_3-way'!X386^(1/3))*SIN(('OddsRatio_working_3-way'!Y386+4*PI())/3)</f>
        <v>0.50784778381008744</v>
      </c>
      <c r="AL386" s="11">
        <f>'OddsRatio_working_3-way'!Z386+'OddsRatio_working_3-way'!AF386</f>
        <v>1.0583016759774906</v>
      </c>
      <c r="AM386" s="11">
        <f>'OddsRatio_working_3-way'!AA386+'OddsRatio_working_3-way'!AG386</f>
        <v>-0.70093465216316264</v>
      </c>
      <c r="AN386" s="11">
        <f>'OddsRatio_working_3-way'!AB386+'OddsRatio_working_3-way'!AH386</f>
        <v>-0.35736702381432811</v>
      </c>
      <c r="AO386" s="11">
        <f>'OddsRatio_working_3-way'!AC386+'OddsRatio_working_3-way'!AI386</f>
        <v>0</v>
      </c>
      <c r="AP386" s="11">
        <f>'OddsRatio_working_3-way'!AD386+'OddsRatio_working_3-way'!AJ386</f>
        <v>0</v>
      </c>
      <c r="AQ386" s="11">
        <f>'OddsRatio_working_3-way'!AE386+'OddsRatio_working_3-way'!AK386</f>
        <v>0</v>
      </c>
      <c r="AR386" s="10">
        <f>IF(A386="","",IF(('OddsRatio_working_3-way'!X386=0),IF(Q386&gt;0,-Q386^(1/3),(-Q386)^(1/3)),'OddsRatio_working_3-way'!AL386-'OddsRatio_working_3-way'!R386/3))</f>
        <v>1.0583016759774906</v>
      </c>
      <c r="AS386" s="11">
        <f>IF(('OddsRatio_working_3-way'!X386=0),IF(Q386&gt;0,-Q386^(1/3),(-Q386)^(1/3)),'OddsRatio_working_3-way'!AM386-'OddsRatio_working_3-way'!R386/3)</f>
        <v>-0.70093465216316264</v>
      </c>
      <c r="AT386" s="11">
        <f>IF(('OddsRatio_working_3-way'!X386=0),IF(Q386&gt;0,-Q386^(1/3),(-Q386)^(1/3)),'OddsRatio_working_3-way'!AN386-'OddsRatio_working_3-way'!R386/3)</f>
        <v>-0.35736702381432811</v>
      </c>
      <c r="AU386" s="11">
        <f>IF(('OddsRatio_working_3-way'!X386=0),0,'OddsRatio_working_3-way'!AO386)</f>
        <v>0</v>
      </c>
      <c r="AV386" s="11">
        <f>IF(('OddsRatio_working_3-way'!X386=0),0,'OddsRatio_working_3-way'!AP386)</f>
        <v>0</v>
      </c>
      <c r="AW386" s="11">
        <f>IF(('OddsRatio_working_3-way'!X386=0),0,'OddsRatio_working_3-way'!AQ386)</f>
        <v>0</v>
      </c>
    </row>
    <row r="387" spans="1:49" x14ac:dyDescent="0.2">
      <c r="A387" s="4">
        <f>IF('True_Odds_Calculator_3-way'!A388="","",'True_Odds_Calculator_3-way'!A388)</f>
        <v>2.67</v>
      </c>
      <c r="B387" s="4">
        <f>IF('True_Odds_Calculator_3-way'!B388="","",'True_Odds_Calculator_3-way'!B388)</f>
        <v>3.32</v>
      </c>
      <c r="C387" s="4">
        <f>IF('True_Odds_Calculator_3-way'!C388="","",'True_Odds_Calculator_3-way'!C388)</f>
        <v>2.75</v>
      </c>
      <c r="D387" s="9">
        <f t="shared" si="78"/>
        <v>0.36086951070544609</v>
      </c>
      <c r="E387" s="9">
        <f t="shared" si="79"/>
        <v>0.28898150048347077</v>
      </c>
      <c r="F387" s="9">
        <f t="shared" si="80"/>
        <v>0.35014898881108331</v>
      </c>
      <c r="G387" s="9">
        <f t="shared" si="81"/>
        <v>1.060529793977063</v>
      </c>
      <c r="H387" s="9">
        <f t="shared" si="82"/>
        <v>2.7710847559416951</v>
      </c>
      <c r="I387" s="9">
        <f t="shared" si="83"/>
        <v>3.460429122026786</v>
      </c>
      <c r="J387" s="9">
        <f t="shared" si="84"/>
        <v>2.8559271394598609</v>
      </c>
      <c r="K387" s="11">
        <f t="shared" si="85"/>
        <v>0.37453183520599254</v>
      </c>
      <c r="L387" s="11">
        <f t="shared" si="86"/>
        <v>0.30120481927710846</v>
      </c>
      <c r="M387" s="11">
        <f t="shared" si="87"/>
        <v>0.36363636363636365</v>
      </c>
      <c r="N387" s="11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-0.27813808861595535</v>
      </c>
      <c r="O387" s="11">
        <f>0</f>
        <v>0</v>
      </c>
      <c r="P387" s="11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0.23546689310869631</v>
      </c>
      <c r="Q387" s="11">
        <f>2*'OddsRatio_working_3-way'!K387*'OddsRatio_working_3-way'!L387*'OddsRatio_working_3-way'!M387</f>
        <v>8.2044213626723456E-2</v>
      </c>
      <c r="R387" s="11">
        <f t="shared" si="88"/>
        <v>0</v>
      </c>
      <c r="S387" s="11">
        <f t="shared" si="89"/>
        <v>-0.84658269667561381</v>
      </c>
      <c r="T387" s="11">
        <f t="shared" si="90"/>
        <v>-0.29497654936432538</v>
      </c>
      <c r="U387" s="11">
        <f>'OddsRatio_working_3-way'!S387-'OddsRatio_working_3-way'!R387^2/3</f>
        <v>-0.84658269667561381</v>
      </c>
      <c r="V387" s="11">
        <f>'OddsRatio_working_3-way'!S387*'OddsRatio_working_3-way'!R387/3-2*'OddsRatio_working_3-way'!R387^3/27-'OddsRatio_working_3-way'!T387</f>
        <v>0.29497654936432538</v>
      </c>
      <c r="W387" s="11">
        <f>'OddsRatio_working_3-way'!V387^2+4*'OddsRatio_working_3-way'!U387^3/27</f>
        <v>-2.877388501468639E-3</v>
      </c>
      <c r="X387" s="11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0.1499070988782327</v>
      </c>
      <c r="Y387" s="11">
        <f>IF('OddsRatio_working_3-way'!W387&gt;=0,IF('OddsRatio_working_3-way'!V387+SQRT('OddsRatio_working_3-way'!W387)&gt;0,0,PI()),ACOS('OddsRatio_working_3-way'!V387/(2*'OddsRatio_working_3-way'!X387)))</f>
        <v>0.17988367362206881</v>
      </c>
      <c r="Z387" s="11">
        <f>'OddsRatio_working_3-way'!X387^(1/3)*COS('OddsRatio_working_3-way'!Y387/3)</f>
        <v>0.53026489698853163</v>
      </c>
      <c r="AA387" s="11">
        <f>'OddsRatio_working_3-way'!X387^(1/3)*COS(('OddsRatio_working_3-way'!Y387+2*PI())/3)</f>
        <v>-0.29270106172035987</v>
      </c>
      <c r="AB387" s="11">
        <f>'OddsRatio_working_3-way'!X387^(1/3)*COS(('OddsRatio_working_3-way'!Y387+4*PI())/3)</f>
        <v>-0.23756383526817185</v>
      </c>
      <c r="AC387" s="11">
        <f>'OddsRatio_working_3-way'!X387^(1/3)*SIN('OddsRatio_working_3-way'!Y387/3)</f>
        <v>3.1833492534540347E-2</v>
      </c>
      <c r="AD387" s="11">
        <f>'OddsRatio_working_3-way'!X387^(1/3)*SIN(('OddsRatio_working_3-way'!Y387+2*PI())/3)</f>
        <v>0.44330612525993679</v>
      </c>
      <c r="AE387" s="11">
        <f>'OddsRatio_working_3-way'!X387^(1/3)*SIN(('OddsRatio_working_3-way'!Y387+4*PI())/3)</f>
        <v>-0.47513961779447689</v>
      </c>
      <c r="AF387" s="11">
        <f>-'OddsRatio_working_3-way'!U387/(3*'OddsRatio_working_3-way'!X387^(1/3))*COS(('OddsRatio_working_3-way'!Y387)/3)</f>
        <v>0.53026489698853152</v>
      </c>
      <c r="AG387" s="11">
        <f>-'OddsRatio_working_3-way'!U387/(3*'OddsRatio_working_3-way'!X387^(1/3))*COS(('OddsRatio_working_3-way'!Y387+2*PI())/3)</f>
        <v>-0.29270106172035981</v>
      </c>
      <c r="AH387" s="11">
        <f>-'OddsRatio_working_3-way'!U387/(3*'OddsRatio_working_3-way'!X387^(1/3))*COS(('OddsRatio_working_3-way'!Y387+4*PI())/3)</f>
        <v>-0.23756383526817179</v>
      </c>
      <c r="AI387" s="11">
        <f>'OddsRatio_working_3-way'!U387/(3*'OddsRatio_working_3-way'!X387^(1/3))*SIN(('OddsRatio_working_3-way'!Y387)/3)</f>
        <v>-3.1833492534540341E-2</v>
      </c>
      <c r="AJ387" s="11">
        <f>'OddsRatio_working_3-way'!U387/(3*'OddsRatio_working_3-way'!X387^(1/3))*SIN(('OddsRatio_working_3-way'!Y387+2*PI())/3)</f>
        <v>-0.44330612525993668</v>
      </c>
      <c r="AK387" s="11">
        <f>'OddsRatio_working_3-way'!U387/(3*'OddsRatio_working_3-way'!X387^(1/3))*SIN(('OddsRatio_working_3-way'!Y387+4*PI())/3)</f>
        <v>0.47513961779447678</v>
      </c>
      <c r="AL387" s="11">
        <f>'OddsRatio_working_3-way'!Z387+'OddsRatio_working_3-way'!AF387</f>
        <v>1.060529793977063</v>
      </c>
      <c r="AM387" s="11">
        <f>'OddsRatio_working_3-way'!AA387+'OddsRatio_working_3-way'!AG387</f>
        <v>-0.58540212344071962</v>
      </c>
      <c r="AN387" s="11">
        <f>'OddsRatio_working_3-way'!AB387+'OddsRatio_working_3-way'!AH387</f>
        <v>-0.47512767053634364</v>
      </c>
      <c r="AO387" s="11">
        <f>'OddsRatio_working_3-way'!AC387+'OddsRatio_working_3-way'!AI387</f>
        <v>0</v>
      </c>
      <c r="AP387" s="11">
        <f>'OddsRatio_working_3-way'!AD387+'OddsRatio_working_3-way'!AJ387</f>
        <v>0</v>
      </c>
      <c r="AQ387" s="11">
        <f>'OddsRatio_working_3-way'!AE387+'OddsRatio_working_3-way'!AK387</f>
        <v>0</v>
      </c>
      <c r="AR387" s="10">
        <f>IF(A387="","",IF(('OddsRatio_working_3-way'!X387=0),IF(Q387&gt;0,-Q387^(1/3),(-Q387)^(1/3)),'OddsRatio_working_3-way'!AL387-'OddsRatio_working_3-way'!R387/3))</f>
        <v>1.060529793977063</v>
      </c>
      <c r="AS387" s="11">
        <f>IF(('OddsRatio_working_3-way'!X387=0),IF(Q387&gt;0,-Q387^(1/3),(-Q387)^(1/3)),'OddsRatio_working_3-way'!AM387-'OddsRatio_working_3-way'!R387/3)</f>
        <v>-0.58540212344071962</v>
      </c>
      <c r="AT387" s="11">
        <f>IF(('OddsRatio_working_3-way'!X387=0),IF(Q387&gt;0,-Q387^(1/3),(-Q387)^(1/3)),'OddsRatio_working_3-way'!AN387-'OddsRatio_working_3-way'!R387/3)</f>
        <v>-0.47512767053634364</v>
      </c>
      <c r="AU387" s="11">
        <f>IF(('OddsRatio_working_3-way'!X387=0),0,'OddsRatio_working_3-way'!AO387)</f>
        <v>0</v>
      </c>
      <c r="AV387" s="11">
        <f>IF(('OddsRatio_working_3-way'!X387=0),0,'OddsRatio_working_3-way'!AP387)</f>
        <v>0</v>
      </c>
      <c r="AW387" s="11">
        <f>IF(('OddsRatio_working_3-way'!X387=0),0,'OddsRatio_working_3-way'!AQ387)</f>
        <v>0</v>
      </c>
    </row>
    <row r="388" spans="1:49" x14ac:dyDescent="0.2">
      <c r="A388" s="4">
        <f>IF('True_Odds_Calculator_3-way'!A389="","",'True_Odds_Calculator_3-way'!A389)</f>
        <v>3.01</v>
      </c>
      <c r="B388" s="4">
        <f>IF('True_Odds_Calculator_3-way'!B389="","",'True_Odds_Calculator_3-way'!B389)</f>
        <v>3.34</v>
      </c>
      <c r="C388" s="4">
        <f>IF('True_Odds_Calculator_3-way'!C389="","",'True_Odds_Calculator_3-way'!C389)</f>
        <v>2.4500000000000002</v>
      </c>
      <c r="D388" s="9">
        <f t="shared" ref="D388:D451" si="91">(K388/(AR388+K388-(AR388*K388)))</f>
        <v>0.31912591451619426</v>
      </c>
      <c r="E388" s="9">
        <f t="shared" ref="E388:E451" si="92">(L388/(AR388+L388-(AR388*L388)))</f>
        <v>0.28703915693100285</v>
      </c>
      <c r="F388" s="9">
        <f t="shared" ref="F388:F451" si="93">(M388/(AR388+M388-(AR388*M388)))</f>
        <v>0.39383492855280261</v>
      </c>
      <c r="G388" s="9">
        <f t="shared" ref="G388:G451" si="94">AR388</f>
        <v>1.0614723239411394</v>
      </c>
      <c r="H388" s="9">
        <f t="shared" ref="H388:H451" si="95">IF(A388="","",1/D388)</f>
        <v>3.1335593711216903</v>
      </c>
      <c r="I388" s="9">
        <f t="shared" ref="I388:I451" si="96">IF(B388="","",1/E388)</f>
        <v>3.4838452380222655</v>
      </c>
      <c r="J388" s="9">
        <f t="shared" ref="J388:J451" si="97">IF(C388="","",1/F388)</f>
        <v>2.5391348697146525</v>
      </c>
      <c r="K388" s="11">
        <f t="shared" ref="K388:K451" si="98">1/A388</f>
        <v>0.33222591362126247</v>
      </c>
      <c r="L388" s="11">
        <f t="shared" ref="L388:L451" si="99">1/B388</f>
        <v>0.29940119760479045</v>
      </c>
      <c r="M388" s="11">
        <f t="shared" ref="M388:M451" si="100">1/C388</f>
        <v>0.4081632653061224</v>
      </c>
      <c r="N388" s="11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-0.27688591898851944</v>
      </c>
      <c r="O388" s="11">
        <f>0</f>
        <v>0</v>
      </c>
      <c r="P388" s="11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0.23547724538718345</v>
      </c>
      <c r="Q388" s="11">
        <f>2*'OddsRatio_working_3-way'!K388*'OddsRatio_working_3-way'!L388*'OddsRatio_working_3-way'!M388</f>
        <v>8.119905013351153E-2</v>
      </c>
      <c r="R388" s="11">
        <f t="shared" ref="R388:R451" si="101">O388/N388</f>
        <v>0</v>
      </c>
      <c r="S388" s="11">
        <f t="shared" ref="S388:S451" si="102">P388/N388</f>
        <v>-0.85044861164264218</v>
      </c>
      <c r="T388" s="11">
        <f t="shared" ref="T388:T451" si="103">Q388/N388</f>
        <v>-0.29325814194573868</v>
      </c>
      <c r="U388" s="11">
        <f>'OddsRatio_working_3-way'!S388-'OddsRatio_working_3-way'!R388^2/3</f>
        <v>-0.85044861164264218</v>
      </c>
      <c r="V388" s="11">
        <f>'OddsRatio_working_3-way'!S388*'OddsRatio_working_3-way'!R388/3-2*'OddsRatio_working_3-way'!R388^3/27-'OddsRatio_working_3-way'!T388</f>
        <v>0.29325814194573868</v>
      </c>
      <c r="W388" s="11">
        <f>'OddsRatio_working_3-way'!V388^2+4*'OddsRatio_working_3-way'!U388^3/27</f>
        <v>-5.1252738891027771E-3</v>
      </c>
      <c r="X388" s="11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0.15093509507944947</v>
      </c>
      <c r="Y388" s="11">
        <f>IF('OddsRatio_working_3-way'!W388&gt;=0,IF('OddsRatio_working_3-way'!V388+SQRT('OddsRatio_working_3-way'!W388)&gt;0,0,PI()),ACOS('OddsRatio_working_3-way'!V388/(2*'OddsRatio_working_3-way'!X388)))</f>
        <v>0.23943964019909658</v>
      </c>
      <c r="Z388" s="11">
        <f>'OddsRatio_working_3-way'!X388^(1/3)*COS('OddsRatio_working_3-way'!Y388/3)</f>
        <v>0.53073616197056972</v>
      </c>
      <c r="AA388" s="11">
        <f>'OddsRatio_working_3-way'!X388^(1/3)*COS(('OddsRatio_working_3-way'!Y388+2*PI())/3)</f>
        <v>-0.30213080250073382</v>
      </c>
      <c r="AB388" s="11">
        <f>'OddsRatio_working_3-way'!X388^(1/3)*COS(('OddsRatio_working_3-way'!Y388+4*PI())/3)</f>
        <v>-0.22860535946983584</v>
      </c>
      <c r="AC388" s="11">
        <f>'OddsRatio_working_3-way'!X388^(1/3)*SIN('OddsRatio_working_3-way'!Y388/3)</f>
        <v>4.2449934326175449E-2</v>
      </c>
      <c r="AD388" s="11">
        <f>'OddsRatio_working_3-way'!X388^(1/3)*SIN(('OddsRatio_working_3-way'!Y388+2*PI())/3)</f>
        <v>0.43840603181047821</v>
      </c>
      <c r="AE388" s="11">
        <f>'OddsRatio_working_3-way'!X388^(1/3)*SIN(('OddsRatio_working_3-way'!Y388+4*PI())/3)</f>
        <v>-0.4808559661366536</v>
      </c>
      <c r="AF388" s="11">
        <f>-'OddsRatio_working_3-way'!U388/(3*'OddsRatio_working_3-way'!X388^(1/3))*COS(('OddsRatio_working_3-way'!Y388)/3)</f>
        <v>0.53073616197056961</v>
      </c>
      <c r="AG388" s="11">
        <f>-'OddsRatio_working_3-way'!U388/(3*'OddsRatio_working_3-way'!X388^(1/3))*COS(('OddsRatio_working_3-way'!Y388+2*PI())/3)</f>
        <v>-0.30213080250073376</v>
      </c>
      <c r="AH388" s="11">
        <f>-'OddsRatio_working_3-way'!U388/(3*'OddsRatio_working_3-way'!X388^(1/3))*COS(('OddsRatio_working_3-way'!Y388+4*PI())/3)</f>
        <v>-0.22860535946983579</v>
      </c>
      <c r="AI388" s="11">
        <f>'OddsRatio_working_3-way'!U388/(3*'OddsRatio_working_3-way'!X388^(1/3))*SIN(('OddsRatio_working_3-way'!Y388)/3)</f>
        <v>-4.2449934326175442E-2</v>
      </c>
      <c r="AJ388" s="11">
        <f>'OddsRatio_working_3-way'!U388/(3*'OddsRatio_working_3-way'!X388^(1/3))*SIN(('OddsRatio_working_3-way'!Y388+2*PI())/3)</f>
        <v>-0.4384060318104781</v>
      </c>
      <c r="AK388" s="11">
        <f>'OddsRatio_working_3-way'!U388/(3*'OddsRatio_working_3-way'!X388^(1/3))*SIN(('OddsRatio_working_3-way'!Y388+4*PI())/3)</f>
        <v>0.48085596613665349</v>
      </c>
      <c r="AL388" s="11">
        <f>'OddsRatio_working_3-way'!Z388+'OddsRatio_working_3-way'!AF388</f>
        <v>1.0614723239411394</v>
      </c>
      <c r="AM388" s="11">
        <f>'OddsRatio_working_3-way'!AA388+'OddsRatio_working_3-way'!AG388</f>
        <v>-0.60426160500146753</v>
      </c>
      <c r="AN388" s="11">
        <f>'OddsRatio_working_3-way'!AB388+'OddsRatio_working_3-way'!AH388</f>
        <v>-0.45721071893967163</v>
      </c>
      <c r="AO388" s="11">
        <f>'OddsRatio_working_3-way'!AC388+'OddsRatio_working_3-way'!AI388</f>
        <v>0</v>
      </c>
      <c r="AP388" s="11">
        <f>'OddsRatio_working_3-way'!AD388+'OddsRatio_working_3-way'!AJ388</f>
        <v>0</v>
      </c>
      <c r="AQ388" s="11">
        <f>'OddsRatio_working_3-way'!AE388+'OddsRatio_working_3-way'!AK388</f>
        <v>0</v>
      </c>
      <c r="AR388" s="10">
        <f>IF(A388="","",IF(('OddsRatio_working_3-way'!X388=0),IF(Q388&gt;0,-Q388^(1/3),(-Q388)^(1/3)),'OddsRatio_working_3-way'!AL388-'OddsRatio_working_3-way'!R388/3))</f>
        <v>1.0614723239411394</v>
      </c>
      <c r="AS388" s="11">
        <f>IF(('OddsRatio_working_3-way'!X388=0),IF(Q388&gt;0,-Q388^(1/3),(-Q388)^(1/3)),'OddsRatio_working_3-way'!AM388-'OddsRatio_working_3-way'!R388/3)</f>
        <v>-0.60426160500146753</v>
      </c>
      <c r="AT388" s="11">
        <f>IF(('OddsRatio_working_3-way'!X388=0),IF(Q388&gt;0,-Q388^(1/3),(-Q388)^(1/3)),'OddsRatio_working_3-way'!AN388-'OddsRatio_working_3-way'!R388/3)</f>
        <v>-0.45721071893967163</v>
      </c>
      <c r="AU388" s="11">
        <f>IF(('OddsRatio_working_3-way'!X388=0),0,'OddsRatio_working_3-way'!AO388)</f>
        <v>0</v>
      </c>
      <c r="AV388" s="11">
        <f>IF(('OddsRatio_working_3-way'!X388=0),0,'OddsRatio_working_3-way'!AP388)</f>
        <v>0</v>
      </c>
      <c r="AW388" s="11">
        <f>IF(('OddsRatio_working_3-way'!X388=0),0,'OddsRatio_working_3-way'!AQ388)</f>
        <v>0</v>
      </c>
    </row>
    <row r="389" spans="1:49" x14ac:dyDescent="0.2">
      <c r="A389" s="4">
        <f>IF('True_Odds_Calculator_3-way'!A390="","",'True_Odds_Calculator_3-way'!A390)</f>
        <v>2.2400000000000002</v>
      </c>
      <c r="B389" s="4">
        <f>IF('True_Odds_Calculator_3-way'!B390="","",'True_Odds_Calculator_3-way'!B390)</f>
        <v>3.4</v>
      </c>
      <c r="C389" s="4">
        <f>IF('True_Odds_Calculator_3-way'!C390="","",'True_Odds_Calculator_3-way'!C390)</f>
        <v>3.41</v>
      </c>
      <c r="D389" s="9">
        <f t="shared" si="91"/>
        <v>0.43374843599761514</v>
      </c>
      <c r="E389" s="9">
        <f t="shared" si="92"/>
        <v>0.28354774822078266</v>
      </c>
      <c r="F389" s="9">
        <f t="shared" si="93"/>
        <v>0.28270381578160214</v>
      </c>
      <c r="G389" s="9">
        <f t="shared" si="94"/>
        <v>1.0528095301332874</v>
      </c>
      <c r="H389" s="9">
        <f t="shared" si="95"/>
        <v>2.3054838173652765</v>
      </c>
      <c r="I389" s="9">
        <f t="shared" si="96"/>
        <v>3.5267428723198901</v>
      </c>
      <c r="J389" s="9">
        <f t="shared" si="97"/>
        <v>3.5372709676212239</v>
      </c>
      <c r="K389" s="11">
        <f t="shared" si="98"/>
        <v>0.4464285714285714</v>
      </c>
      <c r="L389" s="11">
        <f t="shared" si="99"/>
        <v>0.29411764705882354</v>
      </c>
      <c r="M389" s="11">
        <f t="shared" si="100"/>
        <v>0.29325513196480935</v>
      </c>
      <c r="N389" s="11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-0.27616501145912908</v>
      </c>
      <c r="O389" s="11">
        <f>0</f>
        <v>0</v>
      </c>
      <c r="P389" s="11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0.23295608566007042</v>
      </c>
      <c r="Q389" s="11">
        <f>2*'OddsRatio_working_3-way'!K389*'OddsRatio_working_3-way'!L389*'OddsRatio_working_3-way'!M389</f>
        <v>7.7010276251262957E-2</v>
      </c>
      <c r="R389" s="11">
        <f t="shared" si="101"/>
        <v>0</v>
      </c>
      <c r="S389" s="11">
        <f t="shared" si="102"/>
        <v>-0.84353946370410016</v>
      </c>
      <c r="T389" s="11">
        <f t="shared" si="103"/>
        <v>-0.2788560210592067</v>
      </c>
      <c r="U389" s="11">
        <f>'OddsRatio_working_3-way'!S389-'OddsRatio_working_3-way'!R389^2/3</f>
        <v>-0.84353946370410016</v>
      </c>
      <c r="V389" s="11">
        <f>'OddsRatio_working_3-way'!S389*'OddsRatio_working_3-way'!R389/3-2*'OddsRatio_working_3-way'!R389^3/27-'OddsRatio_working_3-way'!T389</f>
        <v>0.2788560210592067</v>
      </c>
      <c r="W389" s="11">
        <f>'OddsRatio_working_3-way'!V389^2+4*'OddsRatio_working_3-way'!U389^3/27</f>
        <v>-1.1161978952344623E-2</v>
      </c>
      <c r="X389" s="11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0.14909951327328114</v>
      </c>
      <c r="Y389" s="11">
        <f>IF('OddsRatio_working_3-way'!W389&gt;=0,IF('OddsRatio_working_3-way'!V389+SQRT('OddsRatio_working_3-way'!W389)&gt;0,0,PI()),ACOS('OddsRatio_working_3-way'!V389/(2*'OddsRatio_working_3-way'!X389)))</f>
        <v>0.36215949380186507</v>
      </c>
      <c r="Z389" s="11">
        <f>'OddsRatio_working_3-way'!X389^(1/3)*COS('OddsRatio_working_3-way'!Y389/3)</f>
        <v>0.52640476506664369</v>
      </c>
      <c r="AA389" s="11">
        <f>'OddsRatio_working_3-way'!X389^(1/3)*COS(('OddsRatio_working_3-way'!Y389+2*PI())/3)</f>
        <v>-0.31850503538446251</v>
      </c>
      <c r="AB389" s="11">
        <f>'OddsRatio_working_3-way'!X389^(1/3)*COS(('OddsRatio_working_3-way'!Y389+4*PI())/3)</f>
        <v>-0.20789972968218109</v>
      </c>
      <c r="AC389" s="11">
        <f>'OddsRatio_working_3-way'!X389^(1/3)*SIN('OddsRatio_working_3-way'!Y389/3)</f>
        <v>6.3858003021012938E-2</v>
      </c>
      <c r="AD389" s="11">
        <f>'OddsRatio_working_3-way'!X389^(1/3)*SIN(('OddsRatio_working_3-way'!Y389+2*PI())/3)</f>
        <v>0.42395089771038619</v>
      </c>
      <c r="AE389" s="11">
        <f>'OddsRatio_working_3-way'!X389^(1/3)*SIN(('OddsRatio_working_3-way'!Y389+4*PI())/3)</f>
        <v>-0.48780890073139915</v>
      </c>
      <c r="AF389" s="11">
        <f>-'OddsRatio_working_3-way'!U389/(3*'OddsRatio_working_3-way'!X389^(1/3))*COS(('OddsRatio_working_3-way'!Y389)/3)</f>
        <v>0.52640476506664369</v>
      </c>
      <c r="AG389" s="11">
        <f>-'OddsRatio_working_3-way'!U389/(3*'OddsRatio_working_3-way'!X389^(1/3))*COS(('OddsRatio_working_3-way'!Y389+2*PI())/3)</f>
        <v>-0.31850503538446251</v>
      </c>
      <c r="AH389" s="11">
        <f>-'OddsRatio_working_3-way'!U389/(3*'OddsRatio_working_3-way'!X389^(1/3))*COS(('OddsRatio_working_3-way'!Y389+4*PI())/3)</f>
        <v>-0.20789972968218109</v>
      </c>
      <c r="AI389" s="11">
        <f>'OddsRatio_working_3-way'!U389/(3*'OddsRatio_working_3-way'!X389^(1/3))*SIN(('OddsRatio_working_3-way'!Y389)/3)</f>
        <v>-6.3858003021012938E-2</v>
      </c>
      <c r="AJ389" s="11">
        <f>'OddsRatio_working_3-way'!U389/(3*'OddsRatio_working_3-way'!X389^(1/3))*SIN(('OddsRatio_working_3-way'!Y389+2*PI())/3)</f>
        <v>-0.42395089771038619</v>
      </c>
      <c r="AK389" s="11">
        <f>'OddsRatio_working_3-way'!U389/(3*'OddsRatio_working_3-way'!X389^(1/3))*SIN(('OddsRatio_working_3-way'!Y389+4*PI())/3)</f>
        <v>0.48780890073139915</v>
      </c>
      <c r="AL389" s="11">
        <f>'OddsRatio_working_3-way'!Z389+'OddsRatio_working_3-way'!AF389</f>
        <v>1.0528095301332874</v>
      </c>
      <c r="AM389" s="11">
        <f>'OddsRatio_working_3-way'!AA389+'OddsRatio_working_3-way'!AG389</f>
        <v>-0.63701007076892502</v>
      </c>
      <c r="AN389" s="11">
        <f>'OddsRatio_working_3-way'!AB389+'OddsRatio_working_3-way'!AH389</f>
        <v>-0.41579945936436219</v>
      </c>
      <c r="AO389" s="11">
        <f>'OddsRatio_working_3-way'!AC389+'OddsRatio_working_3-way'!AI389</f>
        <v>0</v>
      </c>
      <c r="AP389" s="11">
        <f>'OddsRatio_working_3-way'!AD389+'OddsRatio_working_3-way'!AJ389</f>
        <v>0</v>
      </c>
      <c r="AQ389" s="11">
        <f>'OddsRatio_working_3-way'!AE389+'OddsRatio_working_3-way'!AK389</f>
        <v>0</v>
      </c>
      <c r="AR389" s="10">
        <f>IF(A389="","",IF(('OddsRatio_working_3-way'!X389=0),IF(Q389&gt;0,-Q389^(1/3),(-Q389)^(1/3)),'OddsRatio_working_3-way'!AL389-'OddsRatio_working_3-way'!R389/3))</f>
        <v>1.0528095301332874</v>
      </c>
      <c r="AS389" s="11">
        <f>IF(('OddsRatio_working_3-way'!X389=0),IF(Q389&gt;0,-Q389^(1/3),(-Q389)^(1/3)),'OddsRatio_working_3-way'!AM389-'OddsRatio_working_3-way'!R389/3)</f>
        <v>-0.63701007076892502</v>
      </c>
      <c r="AT389" s="11">
        <f>IF(('OddsRatio_working_3-way'!X389=0),IF(Q389&gt;0,-Q389^(1/3),(-Q389)^(1/3)),'OddsRatio_working_3-way'!AN389-'OddsRatio_working_3-way'!R389/3)</f>
        <v>-0.41579945936436219</v>
      </c>
      <c r="AU389" s="11">
        <f>IF(('OddsRatio_working_3-way'!X389=0),0,'OddsRatio_working_3-way'!AO389)</f>
        <v>0</v>
      </c>
      <c r="AV389" s="11">
        <f>IF(('OddsRatio_working_3-way'!X389=0),0,'OddsRatio_working_3-way'!AP389)</f>
        <v>0</v>
      </c>
      <c r="AW389" s="11">
        <f>IF(('OddsRatio_working_3-way'!X389=0),0,'OddsRatio_working_3-way'!AQ389)</f>
        <v>0</v>
      </c>
    </row>
    <row r="390" spans="1:49" x14ac:dyDescent="0.2">
      <c r="A390" s="4">
        <f>IF('True_Odds_Calculator_3-way'!A391="","",'True_Odds_Calculator_3-way'!A391)</f>
        <v>2.56</v>
      </c>
      <c r="B390" s="4">
        <f>IF('True_Odds_Calculator_3-way'!B391="","",'True_Odds_Calculator_3-way'!B391)</f>
        <v>3.49</v>
      </c>
      <c r="C390" s="4">
        <f>IF('True_Odds_Calculator_3-way'!C391="","",'True_Odds_Calculator_3-way'!C391)</f>
        <v>2.75</v>
      </c>
      <c r="D390" s="9">
        <f t="shared" si="91"/>
        <v>0.37617932251580805</v>
      </c>
      <c r="E390" s="9">
        <f t="shared" si="92"/>
        <v>0.27420454520825427</v>
      </c>
      <c r="F390" s="9">
        <f t="shared" si="93"/>
        <v>0.34961613227593757</v>
      </c>
      <c r="G390" s="9">
        <f t="shared" si="94"/>
        <v>1.0630170924733631</v>
      </c>
      <c r="H390" s="9">
        <f t="shared" si="95"/>
        <v>2.6583066642584465</v>
      </c>
      <c r="I390" s="9">
        <f t="shared" si="96"/>
        <v>3.6469125602586745</v>
      </c>
      <c r="J390" s="9">
        <f t="shared" si="97"/>
        <v>2.8602799118283859</v>
      </c>
      <c r="K390" s="11">
        <f t="shared" si="98"/>
        <v>0.390625</v>
      </c>
      <c r="L390" s="11">
        <f t="shared" si="99"/>
        <v>0.28653295128939826</v>
      </c>
      <c r="M390" s="11">
        <f t="shared" si="100"/>
        <v>0.36363636363636365</v>
      </c>
      <c r="N390" s="11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-0.27667117087783277</v>
      </c>
      <c r="O390" s="11">
        <f>0</f>
        <v>0</v>
      </c>
      <c r="P390" s="11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0.23606407918728836</v>
      </c>
      <c r="Q390" s="11">
        <f>2*'OddsRatio_working_3-way'!K390*'OddsRatio_working_3-way'!L390*'OddsRatio_working_3-way'!M390</f>
        <v>8.1401406616306335E-2</v>
      </c>
      <c r="R390" s="11">
        <f t="shared" si="101"/>
        <v>0</v>
      </c>
      <c r="S390" s="11">
        <f t="shared" si="102"/>
        <v>-0.85322976889241953</v>
      </c>
      <c r="T390" s="11">
        <f t="shared" si="103"/>
        <v>-0.29421716168704121</v>
      </c>
      <c r="U390" s="11">
        <f>'OddsRatio_working_3-way'!S390-'OddsRatio_working_3-way'!R390^2/3</f>
        <v>-0.85322976889241953</v>
      </c>
      <c r="V390" s="11">
        <f>'OddsRatio_working_3-way'!S390*'OddsRatio_working_3-way'!R390/3-2*'OddsRatio_working_3-way'!R390^3/27-'OddsRatio_working_3-way'!T390</f>
        <v>0.29421716168704121</v>
      </c>
      <c r="W390" s="11">
        <f>'OddsRatio_working_3-way'!V390^2+4*'OddsRatio_working_3-way'!U390^3/27</f>
        <v>-5.4588036730369299E-3</v>
      </c>
      <c r="X390" s="11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0.15167608735741395</v>
      </c>
      <c r="Y390" s="11">
        <f>IF('OddsRatio_working_3-way'!W390&gt;=0,IF('OddsRatio_working_3-way'!V390+SQRT('OddsRatio_working_3-way'!W390)&gt;0,0,PI()),ACOS('OddsRatio_working_3-way'!V390/(2*'OddsRatio_working_3-way'!X390)))</f>
        <v>0.24603219444046154</v>
      </c>
      <c r="Z390" s="11">
        <f>'OddsRatio_working_3-way'!X390^(1/3)*COS('OddsRatio_working_3-way'!Y390/3)</f>
        <v>0.53150854623668164</v>
      </c>
      <c r="AA390" s="11">
        <f>'OddsRatio_working_3-way'!X390^(1/3)*COS(('OddsRatio_working_3-way'!Y390+2*PI())/3)</f>
        <v>-0.30358866463098316</v>
      </c>
      <c r="AB390" s="11">
        <f>'OddsRatio_working_3-way'!X390^(1/3)*COS(('OddsRatio_working_3-way'!Y390+4*PI())/3)</f>
        <v>-0.22791988160569848</v>
      </c>
      <c r="AC390" s="11">
        <f>'OddsRatio_working_3-way'!X390^(1/3)*SIN('OddsRatio_working_3-way'!Y390/3)</f>
        <v>4.3687392248899531E-2</v>
      </c>
      <c r="AD390" s="11">
        <f>'OddsRatio_working_3-way'!X390^(1/3)*SIN(('OddsRatio_working_3-way'!Y390+2*PI())/3)</f>
        <v>0.43845620724505235</v>
      </c>
      <c r="AE390" s="11">
        <f>'OddsRatio_working_3-way'!X390^(1/3)*SIN(('OddsRatio_working_3-way'!Y390+4*PI())/3)</f>
        <v>-0.48214359949395191</v>
      </c>
      <c r="AF390" s="11">
        <f>-'OddsRatio_working_3-way'!U390/(3*'OddsRatio_working_3-way'!X390^(1/3))*COS(('OddsRatio_working_3-way'!Y390)/3)</f>
        <v>0.53150854623668153</v>
      </c>
      <c r="AG390" s="11">
        <f>-'OddsRatio_working_3-way'!U390/(3*'OddsRatio_working_3-way'!X390^(1/3))*COS(('OddsRatio_working_3-way'!Y390+2*PI())/3)</f>
        <v>-0.30358866463098311</v>
      </c>
      <c r="AH390" s="11">
        <f>-'OddsRatio_working_3-way'!U390/(3*'OddsRatio_working_3-way'!X390^(1/3))*COS(('OddsRatio_working_3-way'!Y390+4*PI())/3)</f>
        <v>-0.22791988160569845</v>
      </c>
      <c r="AI390" s="11">
        <f>'OddsRatio_working_3-way'!U390/(3*'OddsRatio_working_3-way'!X390^(1/3))*SIN(('OddsRatio_working_3-way'!Y390)/3)</f>
        <v>-4.3687392248899518E-2</v>
      </c>
      <c r="AJ390" s="11">
        <f>'OddsRatio_working_3-way'!U390/(3*'OddsRatio_working_3-way'!X390^(1/3))*SIN(('OddsRatio_working_3-way'!Y390+2*PI())/3)</f>
        <v>-0.43845620724505224</v>
      </c>
      <c r="AK390" s="11">
        <f>'OddsRatio_working_3-way'!U390/(3*'OddsRatio_working_3-way'!X390^(1/3))*SIN(('OddsRatio_working_3-way'!Y390+4*PI())/3)</f>
        <v>0.4821435994939518</v>
      </c>
      <c r="AL390" s="11">
        <f>'OddsRatio_working_3-way'!Z390+'OddsRatio_working_3-way'!AF390</f>
        <v>1.0630170924733631</v>
      </c>
      <c r="AM390" s="11">
        <f>'OddsRatio_working_3-way'!AA390+'OddsRatio_working_3-way'!AG390</f>
        <v>-0.60717732926196621</v>
      </c>
      <c r="AN390" s="11">
        <f>'OddsRatio_working_3-way'!AB390+'OddsRatio_working_3-way'!AH390</f>
        <v>-0.45583976321139696</v>
      </c>
      <c r="AO390" s="11">
        <f>'OddsRatio_working_3-way'!AC390+'OddsRatio_working_3-way'!AI390</f>
        <v>0</v>
      </c>
      <c r="AP390" s="11">
        <f>'OddsRatio_working_3-way'!AD390+'OddsRatio_working_3-way'!AJ390</f>
        <v>0</v>
      </c>
      <c r="AQ390" s="11">
        <f>'OddsRatio_working_3-way'!AE390+'OddsRatio_working_3-way'!AK390</f>
        <v>0</v>
      </c>
      <c r="AR390" s="10">
        <f>IF(A390="","",IF(('OddsRatio_working_3-way'!X390=0),IF(Q390&gt;0,-Q390^(1/3),(-Q390)^(1/3)),'OddsRatio_working_3-way'!AL390-'OddsRatio_working_3-way'!R390/3))</f>
        <v>1.0630170924733631</v>
      </c>
      <c r="AS390" s="11">
        <f>IF(('OddsRatio_working_3-way'!X390=0),IF(Q390&gt;0,-Q390^(1/3),(-Q390)^(1/3)),'OddsRatio_working_3-way'!AM390-'OddsRatio_working_3-way'!R390/3)</f>
        <v>-0.60717732926196621</v>
      </c>
      <c r="AT390" s="11">
        <f>IF(('OddsRatio_working_3-way'!X390=0),IF(Q390&gt;0,-Q390^(1/3),(-Q390)^(1/3)),'OddsRatio_working_3-way'!AN390-'OddsRatio_working_3-way'!R390/3)</f>
        <v>-0.45583976321139696</v>
      </c>
      <c r="AU390" s="11">
        <f>IF(('OddsRatio_working_3-way'!X390=0),0,'OddsRatio_working_3-way'!AO390)</f>
        <v>0</v>
      </c>
      <c r="AV390" s="11">
        <f>IF(('OddsRatio_working_3-way'!X390=0),0,'OddsRatio_working_3-way'!AP390)</f>
        <v>0</v>
      </c>
      <c r="AW390" s="11">
        <f>IF(('OddsRatio_working_3-way'!X390=0),0,'OddsRatio_working_3-way'!AQ390)</f>
        <v>0</v>
      </c>
    </row>
    <row r="391" spans="1:49" x14ac:dyDescent="0.2">
      <c r="A391" s="4">
        <f>IF('True_Odds_Calculator_3-way'!A392="","",'True_Odds_Calculator_3-way'!A392)</f>
        <v>1.79</v>
      </c>
      <c r="B391" s="4">
        <f>IF('True_Odds_Calculator_3-way'!B392="","",'True_Odds_Calculator_3-way'!B392)</f>
        <v>3.57</v>
      </c>
      <c r="C391" s="4">
        <f>IF('True_Odds_Calculator_3-way'!C392="","",'True_Odds_Calculator_3-way'!C392)</f>
        <v>5</v>
      </c>
      <c r="D391" s="9">
        <f t="shared" si="91"/>
        <v>0.54275419941852443</v>
      </c>
      <c r="E391" s="9">
        <f t="shared" si="92"/>
        <v>0.26733367365927613</v>
      </c>
      <c r="F391" s="9">
        <f t="shared" si="93"/>
        <v>0.1899121269221995</v>
      </c>
      <c r="G391" s="9">
        <f t="shared" si="94"/>
        <v>1.0663982945776627</v>
      </c>
      <c r="H391" s="9">
        <f t="shared" si="95"/>
        <v>1.8424546527163537</v>
      </c>
      <c r="I391" s="9">
        <f t="shared" si="96"/>
        <v>3.7406436170645923</v>
      </c>
      <c r="J391" s="9">
        <f t="shared" si="97"/>
        <v>5.2655931783106498</v>
      </c>
      <c r="K391" s="11">
        <f t="shared" si="98"/>
        <v>0.55865921787709494</v>
      </c>
      <c r="L391" s="11">
        <f t="shared" si="99"/>
        <v>0.28011204481792717</v>
      </c>
      <c r="M391" s="11">
        <f t="shared" si="100"/>
        <v>0.2</v>
      </c>
      <c r="N391" s="11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-0.254172730544732</v>
      </c>
      <c r="O391" s="11">
        <f>0</f>
        <v>0</v>
      </c>
      <c r="P391" s="11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0.23034912288937925</v>
      </c>
      <c r="Q391" s="11">
        <f>2*'OddsRatio_working_3-way'!K391*'OddsRatio_working_3-way'!L391*'OddsRatio_working_3-way'!M391</f>
        <v>6.2594870350374796E-2</v>
      </c>
      <c r="R391" s="11">
        <f t="shared" si="101"/>
        <v>0</v>
      </c>
      <c r="S391" s="11">
        <f t="shared" si="102"/>
        <v>-0.90627000935822255</v>
      </c>
      <c r="T391" s="11">
        <f t="shared" si="103"/>
        <v>-0.24626902428212569</v>
      </c>
      <c r="U391" s="11">
        <f>'OddsRatio_working_3-way'!S391-'OddsRatio_working_3-way'!R391^2/3</f>
        <v>-0.90627000935822255</v>
      </c>
      <c r="V391" s="11">
        <f>'OddsRatio_working_3-way'!S391*'OddsRatio_working_3-way'!R391/3-2*'OddsRatio_working_3-way'!R391^3/27-'OddsRatio_working_3-way'!T391</f>
        <v>0.24626902428212569</v>
      </c>
      <c r="W391" s="11">
        <f>'OddsRatio_working_3-way'!V391^2+4*'OddsRatio_working_3-way'!U391^3/27</f>
        <v>-4.9624532772510284E-2</v>
      </c>
      <c r="X391" s="11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0.16603686721130678</v>
      </c>
      <c r="Y391" s="11">
        <f>IF('OddsRatio_working_3-way'!W391&gt;=0,IF('OddsRatio_working_3-way'!V391+SQRT('OddsRatio_working_3-way'!W391)&gt;0,0,PI()),ACOS('OddsRatio_working_3-way'!V391/(2*'OddsRatio_working_3-way'!X391)))</f>
        <v>0.73532993289796478</v>
      </c>
      <c r="Z391" s="11">
        <f>'OddsRatio_working_3-way'!X391^(1/3)*COS('OddsRatio_working_3-way'!Y391/3)</f>
        <v>0.53319914728883133</v>
      </c>
      <c r="AA391" s="11">
        <f>'OddsRatio_working_3-way'!X391^(1/3)*COS(('OddsRatio_working_3-way'!Y391+2*PI())/3)</f>
        <v>-0.3821050035488277</v>
      </c>
      <c r="AB391" s="11">
        <f>'OddsRatio_working_3-way'!X391^(1/3)*COS(('OddsRatio_working_3-way'!Y391+4*PI())/3)</f>
        <v>-0.15109414374000374</v>
      </c>
      <c r="AC391" s="11">
        <f>'OddsRatio_working_3-way'!X391^(1/3)*SIN('OddsRatio_working_3-way'!Y391/3)</f>
        <v>0.13337418209635155</v>
      </c>
      <c r="AD391" s="11">
        <f>'OddsRatio_working_3-way'!X391^(1/3)*SIN(('OddsRatio_working_3-way'!Y391+2*PI())/3)</f>
        <v>0.3950769157801528</v>
      </c>
      <c r="AE391" s="11">
        <f>'OddsRatio_working_3-way'!X391^(1/3)*SIN(('OddsRatio_working_3-way'!Y391+4*PI())/3)</f>
        <v>-0.52845109787650424</v>
      </c>
      <c r="AF391" s="11">
        <f>-'OddsRatio_working_3-way'!U391/(3*'OddsRatio_working_3-way'!X391^(1/3))*COS(('OddsRatio_working_3-way'!Y391)/3)</f>
        <v>0.53319914728883122</v>
      </c>
      <c r="AG391" s="11">
        <f>-'OddsRatio_working_3-way'!U391/(3*'OddsRatio_working_3-way'!X391^(1/3))*COS(('OddsRatio_working_3-way'!Y391+2*PI())/3)</f>
        <v>-0.38210500354882759</v>
      </c>
      <c r="AH391" s="11">
        <f>-'OddsRatio_working_3-way'!U391/(3*'OddsRatio_working_3-way'!X391^(1/3))*COS(('OddsRatio_working_3-way'!Y391+4*PI())/3)</f>
        <v>-0.15109414374000368</v>
      </c>
      <c r="AI391" s="11">
        <f>'OddsRatio_working_3-way'!U391/(3*'OddsRatio_working_3-way'!X391^(1/3))*SIN(('OddsRatio_working_3-way'!Y391)/3)</f>
        <v>-0.13337418209635152</v>
      </c>
      <c r="AJ391" s="11">
        <f>'OddsRatio_working_3-way'!U391/(3*'OddsRatio_working_3-way'!X391^(1/3))*SIN(('OddsRatio_working_3-way'!Y391+2*PI())/3)</f>
        <v>-0.39507691578015269</v>
      </c>
      <c r="AK391" s="11">
        <f>'OddsRatio_working_3-way'!U391/(3*'OddsRatio_working_3-way'!X391^(1/3))*SIN(('OddsRatio_working_3-way'!Y391+4*PI())/3)</f>
        <v>0.52845109787650413</v>
      </c>
      <c r="AL391" s="11">
        <f>'OddsRatio_working_3-way'!Z391+'OddsRatio_working_3-way'!AF391</f>
        <v>1.0663982945776627</v>
      </c>
      <c r="AM391" s="11">
        <f>'OddsRatio_working_3-way'!AA391+'OddsRatio_working_3-way'!AG391</f>
        <v>-0.7642100070976553</v>
      </c>
      <c r="AN391" s="11">
        <f>'OddsRatio_working_3-way'!AB391+'OddsRatio_working_3-way'!AH391</f>
        <v>-0.30218828748000742</v>
      </c>
      <c r="AO391" s="11">
        <f>'OddsRatio_working_3-way'!AC391+'OddsRatio_working_3-way'!AI391</f>
        <v>0</v>
      </c>
      <c r="AP391" s="11">
        <f>'OddsRatio_working_3-way'!AD391+'OddsRatio_working_3-way'!AJ391</f>
        <v>0</v>
      </c>
      <c r="AQ391" s="11">
        <f>'OddsRatio_working_3-way'!AE391+'OddsRatio_working_3-way'!AK391</f>
        <v>0</v>
      </c>
      <c r="AR391" s="10">
        <f>IF(A391="","",IF(('OddsRatio_working_3-way'!X391=0),IF(Q391&gt;0,-Q391^(1/3),(-Q391)^(1/3)),'OddsRatio_working_3-way'!AL391-'OddsRatio_working_3-way'!R391/3))</f>
        <v>1.0663982945776627</v>
      </c>
      <c r="AS391" s="11">
        <f>IF(('OddsRatio_working_3-way'!X391=0),IF(Q391&gt;0,-Q391^(1/3),(-Q391)^(1/3)),'OddsRatio_working_3-way'!AM391-'OddsRatio_working_3-way'!R391/3)</f>
        <v>-0.7642100070976553</v>
      </c>
      <c r="AT391" s="11">
        <f>IF(('OddsRatio_working_3-way'!X391=0),IF(Q391&gt;0,-Q391^(1/3),(-Q391)^(1/3)),'OddsRatio_working_3-way'!AN391-'OddsRatio_working_3-way'!R391/3)</f>
        <v>-0.30218828748000742</v>
      </c>
      <c r="AU391" s="11">
        <f>IF(('OddsRatio_working_3-way'!X391=0),0,'OddsRatio_working_3-way'!AO391)</f>
        <v>0</v>
      </c>
      <c r="AV391" s="11">
        <f>IF(('OddsRatio_working_3-way'!X391=0),0,'OddsRatio_working_3-way'!AP391)</f>
        <v>0</v>
      </c>
      <c r="AW391" s="11">
        <f>IF(('OddsRatio_working_3-way'!X391=0),0,'OddsRatio_working_3-way'!AQ391)</f>
        <v>0</v>
      </c>
    </row>
    <row r="392" spans="1:49" x14ac:dyDescent="0.2">
      <c r="A392" s="4">
        <f>IF('True_Odds_Calculator_3-way'!A393="","",'True_Odds_Calculator_3-way'!A393)</f>
        <v>1.76</v>
      </c>
      <c r="B392" s="4">
        <f>IF('True_Odds_Calculator_3-way'!B393="","",'True_Odds_Calculator_3-way'!B393)</f>
        <v>3.8</v>
      </c>
      <c r="C392" s="4">
        <f>IF('True_Odds_Calculator_3-way'!C393="","",'True_Odds_Calculator_3-way'!C393)</f>
        <v>4.9000000000000004</v>
      </c>
      <c r="D392" s="9">
        <f t="shared" si="91"/>
        <v>0.55357030812918528</v>
      </c>
      <c r="E392" s="9">
        <f t="shared" si="92"/>
        <v>0.25181616162548304</v>
      </c>
      <c r="F392" s="9">
        <f t="shared" si="93"/>
        <v>0.19461353024533154</v>
      </c>
      <c r="G392" s="9">
        <f t="shared" si="94"/>
        <v>1.0611253542280343</v>
      </c>
      <c r="H392" s="9">
        <f t="shared" si="95"/>
        <v>1.8064552692133058</v>
      </c>
      <c r="I392" s="9">
        <f t="shared" si="96"/>
        <v>3.971150991838496</v>
      </c>
      <c r="J392" s="9">
        <f t="shared" si="97"/>
        <v>5.1383888814893348</v>
      </c>
      <c r="K392" s="11">
        <f t="shared" si="98"/>
        <v>0.56818181818181823</v>
      </c>
      <c r="L392" s="11">
        <f t="shared" si="99"/>
        <v>0.26315789473684209</v>
      </c>
      <c r="M392" s="11">
        <f t="shared" si="100"/>
        <v>0.2040816326530612</v>
      </c>
      <c r="N392" s="11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-0.25324675324675316</v>
      </c>
      <c r="O392" s="11">
        <f>0</f>
        <v>0</v>
      </c>
      <c r="P392" s="11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0.22763890245093255</v>
      </c>
      <c r="Q392" s="11">
        <f>2*'OddsRatio_working_3-way'!K392*'OddsRatio_working_3-way'!L392*'OddsRatio_working_3-way'!M392</f>
        <v>6.1029196367542227E-2</v>
      </c>
      <c r="R392" s="11">
        <f t="shared" si="101"/>
        <v>0</v>
      </c>
      <c r="S392" s="11">
        <f t="shared" si="102"/>
        <v>-0.89888181993445193</v>
      </c>
      <c r="T392" s="11">
        <f t="shared" si="103"/>
        <v>-0.24098708309234632</v>
      </c>
      <c r="U392" s="11">
        <f>'OddsRatio_working_3-way'!S392-'OddsRatio_working_3-way'!R392^2/3</f>
        <v>-0.89888181993445193</v>
      </c>
      <c r="V392" s="11">
        <f>'OddsRatio_working_3-way'!S392*'OddsRatio_working_3-way'!R392/3-2*'OddsRatio_working_3-way'!R392^3/27-'OddsRatio_working_3-way'!T392</f>
        <v>0.24098708309234632</v>
      </c>
      <c r="W392" s="11">
        <f>'OddsRatio_working_3-way'!V392^2+4*'OddsRatio_working_3-way'!U392^3/27</f>
        <v>-4.952318088258436E-2</v>
      </c>
      <c r="X392" s="11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0.16401063616419956</v>
      </c>
      <c r="Y392" s="11">
        <f>IF('OddsRatio_working_3-way'!W392&gt;=0,IF('OddsRatio_working_3-way'!V392+SQRT('OddsRatio_working_3-way'!W392)&gt;0,0,PI()),ACOS('OddsRatio_working_3-way'!V392/(2*'OddsRatio_working_3-way'!X392)))</f>
        <v>0.74561756579320937</v>
      </c>
      <c r="Z392" s="11">
        <f>'OddsRatio_working_3-way'!X392^(1/3)*COS('OddsRatio_working_3-way'!Y392/3)</f>
        <v>0.53056267711401717</v>
      </c>
      <c r="AA392" s="11">
        <f>'OddsRatio_working_3-way'!X392^(1/3)*COS(('OddsRatio_working_3-way'!Y392+2*PI())/3)</f>
        <v>-0.38189132622452532</v>
      </c>
      <c r="AB392" s="11">
        <f>'OddsRatio_working_3-way'!X392^(1/3)*COS(('OddsRatio_working_3-way'!Y392+4*PI())/3)</f>
        <v>-0.1486713508894919</v>
      </c>
      <c r="AC392" s="11">
        <f>'OddsRatio_working_3-way'!X392^(1/3)*SIN('OddsRatio_working_3-way'!Y392/3)</f>
        <v>0.13464961554007954</v>
      </c>
      <c r="AD392" s="11">
        <f>'OddsRatio_working_3-way'!X392^(1/3)*SIN(('OddsRatio_working_3-way'!Y392+2*PI())/3)</f>
        <v>0.39215594891057964</v>
      </c>
      <c r="AE392" s="11">
        <f>'OddsRatio_working_3-way'!X392^(1/3)*SIN(('OddsRatio_working_3-way'!Y392+4*PI())/3)</f>
        <v>-0.52680556445065907</v>
      </c>
      <c r="AF392" s="11">
        <f>-'OddsRatio_working_3-way'!U392/(3*'OddsRatio_working_3-way'!X392^(1/3))*COS(('OddsRatio_working_3-way'!Y392)/3)</f>
        <v>0.53056267711401717</v>
      </c>
      <c r="AG392" s="11">
        <f>-'OddsRatio_working_3-way'!U392/(3*'OddsRatio_working_3-way'!X392^(1/3))*COS(('OddsRatio_working_3-way'!Y392+2*PI())/3)</f>
        <v>-0.38189132622452532</v>
      </c>
      <c r="AH392" s="11">
        <f>-'OddsRatio_working_3-way'!U392/(3*'OddsRatio_working_3-way'!X392^(1/3))*COS(('OddsRatio_working_3-way'!Y392+4*PI())/3)</f>
        <v>-0.1486713508894919</v>
      </c>
      <c r="AI392" s="11">
        <f>'OddsRatio_working_3-way'!U392/(3*'OddsRatio_working_3-way'!X392^(1/3))*SIN(('OddsRatio_working_3-way'!Y392)/3)</f>
        <v>-0.13464961554007954</v>
      </c>
      <c r="AJ392" s="11">
        <f>'OddsRatio_working_3-way'!U392/(3*'OddsRatio_working_3-way'!X392^(1/3))*SIN(('OddsRatio_working_3-way'!Y392+2*PI())/3)</f>
        <v>-0.39215594891057964</v>
      </c>
      <c r="AK392" s="11">
        <f>'OddsRatio_working_3-way'!U392/(3*'OddsRatio_working_3-way'!X392^(1/3))*SIN(('OddsRatio_working_3-way'!Y392+4*PI())/3)</f>
        <v>0.52680556445065907</v>
      </c>
      <c r="AL392" s="11">
        <f>'OddsRatio_working_3-way'!Z392+'OddsRatio_working_3-way'!AF392</f>
        <v>1.0611253542280343</v>
      </c>
      <c r="AM392" s="11">
        <f>'OddsRatio_working_3-way'!AA392+'OddsRatio_working_3-way'!AG392</f>
        <v>-0.76378265244905064</v>
      </c>
      <c r="AN392" s="11">
        <f>'OddsRatio_working_3-way'!AB392+'OddsRatio_working_3-way'!AH392</f>
        <v>-0.29734270177898381</v>
      </c>
      <c r="AO392" s="11">
        <f>'OddsRatio_working_3-way'!AC392+'OddsRatio_working_3-way'!AI392</f>
        <v>0</v>
      </c>
      <c r="AP392" s="11">
        <f>'OddsRatio_working_3-way'!AD392+'OddsRatio_working_3-way'!AJ392</f>
        <v>0</v>
      </c>
      <c r="AQ392" s="11">
        <f>'OddsRatio_working_3-way'!AE392+'OddsRatio_working_3-way'!AK392</f>
        <v>0</v>
      </c>
      <c r="AR392" s="10">
        <f>IF(A392="","",IF(('OddsRatio_working_3-way'!X392=0),IF(Q392&gt;0,-Q392^(1/3),(-Q392)^(1/3)),'OddsRatio_working_3-way'!AL392-'OddsRatio_working_3-way'!R392/3))</f>
        <v>1.0611253542280343</v>
      </c>
      <c r="AS392" s="11">
        <f>IF(('OddsRatio_working_3-way'!X392=0),IF(Q392&gt;0,-Q392^(1/3),(-Q392)^(1/3)),'OddsRatio_working_3-way'!AM392-'OddsRatio_working_3-way'!R392/3)</f>
        <v>-0.76378265244905064</v>
      </c>
      <c r="AT392" s="11">
        <f>IF(('OddsRatio_working_3-way'!X392=0),IF(Q392&gt;0,-Q392^(1/3),(-Q392)^(1/3)),'OddsRatio_working_3-way'!AN392-'OddsRatio_working_3-way'!R392/3)</f>
        <v>-0.29734270177898381</v>
      </c>
      <c r="AU392" s="11">
        <f>IF(('OddsRatio_working_3-way'!X392=0),0,'OddsRatio_working_3-way'!AO392)</f>
        <v>0</v>
      </c>
      <c r="AV392" s="11">
        <f>IF(('OddsRatio_working_3-way'!X392=0),0,'OddsRatio_working_3-way'!AP392)</f>
        <v>0</v>
      </c>
      <c r="AW392" s="11">
        <f>IF(('OddsRatio_working_3-way'!X392=0),0,'OddsRatio_working_3-way'!AQ392)</f>
        <v>0</v>
      </c>
    </row>
    <row r="393" spans="1:49" x14ac:dyDescent="0.2">
      <c r="A393" s="4">
        <f>IF('True_Odds_Calculator_3-way'!A394="","",'True_Odds_Calculator_3-way'!A394)</f>
        <v>1.93</v>
      </c>
      <c r="B393" s="4">
        <f>IF('True_Odds_Calculator_3-way'!B394="","",'True_Odds_Calculator_3-way'!B394)</f>
        <v>3.78</v>
      </c>
      <c r="C393" s="4">
        <f>IF('True_Odds_Calculator_3-way'!C394="","",'True_Odds_Calculator_3-way'!C394)</f>
        <v>3.95</v>
      </c>
      <c r="D393" s="9">
        <f t="shared" si="91"/>
        <v>0.5038756076852392</v>
      </c>
      <c r="E393" s="9">
        <f t="shared" si="92"/>
        <v>0.25359707508225715</v>
      </c>
      <c r="F393" s="9">
        <f t="shared" si="93"/>
        <v>0.24252731723250345</v>
      </c>
      <c r="G393" s="9">
        <f t="shared" si="94"/>
        <v>1.0587277502104082</v>
      </c>
      <c r="H393" s="9">
        <f t="shared" si="95"/>
        <v>1.9846168076956794</v>
      </c>
      <c r="I393" s="9">
        <f t="shared" si="96"/>
        <v>3.9432631455849338</v>
      </c>
      <c r="J393" s="9">
        <f t="shared" si="97"/>
        <v>4.1232468631207055</v>
      </c>
      <c r="K393" s="11">
        <f t="shared" si="98"/>
        <v>0.5181347150259068</v>
      </c>
      <c r="L393" s="11">
        <f t="shared" si="99"/>
        <v>0.26455026455026459</v>
      </c>
      <c r="M393" s="11">
        <f t="shared" si="100"/>
        <v>0.25316455696202528</v>
      </c>
      <c r="N393" s="11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-0.26466929221569457</v>
      </c>
      <c r="O393" s="11">
        <f>0</f>
        <v>0</v>
      </c>
      <c r="P393" s="11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0.2311149422056486</v>
      </c>
      <c r="Q393" s="11">
        <f>2*'OddsRatio_working_3-way'!K393*'OddsRatio_working_3-way'!L393*'OddsRatio_working_3-way'!M393</f>
        <v>6.9403886548242824E-2</v>
      </c>
      <c r="R393" s="11">
        <f t="shared" si="101"/>
        <v>0</v>
      </c>
      <c r="S393" s="11">
        <f t="shared" si="102"/>
        <v>-0.87322159768085006</v>
      </c>
      <c r="T393" s="11">
        <f t="shared" si="103"/>
        <v>-0.26222870801226733</v>
      </c>
      <c r="U393" s="11">
        <f>'OddsRatio_working_3-way'!S393-'OddsRatio_working_3-way'!R393^2/3</f>
        <v>-0.87322159768085006</v>
      </c>
      <c r="V393" s="11">
        <f>'OddsRatio_working_3-way'!S393*'OddsRatio_working_3-way'!R393/3-2*'OddsRatio_working_3-way'!R393^3/27-'OddsRatio_working_3-way'!T393</f>
        <v>0.26222870801226733</v>
      </c>
      <c r="W393" s="11">
        <f>'OddsRatio_working_3-way'!V393^2+4*'OddsRatio_working_3-way'!U393^3/27</f>
        <v>-2.9879868201623874E-2</v>
      </c>
      <c r="X393" s="11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0.15703802366577246</v>
      </c>
      <c r="Y393" s="11">
        <f>IF('OddsRatio_working_3-way'!W393&gt;=0,IF('OddsRatio_working_3-way'!V393+SQRT('OddsRatio_working_3-way'!W393)&gt;0,0,PI()),ACOS('OddsRatio_working_3-way'!V393/(2*'OddsRatio_working_3-way'!X393)))</f>
        <v>0.582806978438421</v>
      </c>
      <c r="Z393" s="11">
        <f>'OddsRatio_working_3-way'!X393^(1/3)*COS('OddsRatio_working_3-way'!Y393/3)</f>
        <v>0.52936387510520422</v>
      </c>
      <c r="AA393" s="11">
        <f>'OddsRatio_working_3-way'!X393^(1/3)*COS(('OddsRatio_working_3-way'!Y393+2*PI())/3)</f>
        <v>-0.35488069153742113</v>
      </c>
      <c r="AB393" s="11">
        <f>'OddsRatio_working_3-way'!X393^(1/3)*COS(('OddsRatio_working_3-way'!Y393+4*PI())/3)</f>
        <v>-0.17448318356778317</v>
      </c>
      <c r="AC393" s="11">
        <f>'OddsRatio_working_3-way'!X393^(1/3)*SIN('OddsRatio_working_3-way'!Y393/3)</f>
        <v>0.10415254978740825</v>
      </c>
      <c r="AD393" s="11">
        <f>'OddsRatio_working_3-way'!X393^(1/3)*SIN(('OddsRatio_working_3-way'!Y393+2*PI())/3)</f>
        <v>0.40636628879317555</v>
      </c>
      <c r="AE393" s="11">
        <f>'OddsRatio_working_3-way'!X393^(1/3)*SIN(('OddsRatio_working_3-way'!Y393+4*PI())/3)</f>
        <v>-0.51051883858058367</v>
      </c>
      <c r="AF393" s="11">
        <f>-'OddsRatio_working_3-way'!U393/(3*'OddsRatio_working_3-way'!X393^(1/3))*COS(('OddsRatio_working_3-way'!Y393)/3)</f>
        <v>0.529363875105204</v>
      </c>
      <c r="AG393" s="11">
        <f>-'OddsRatio_working_3-way'!U393/(3*'OddsRatio_working_3-way'!X393^(1/3))*COS(('OddsRatio_working_3-way'!Y393+2*PI())/3)</f>
        <v>-0.35488069153742102</v>
      </c>
      <c r="AH393" s="11">
        <f>-'OddsRatio_working_3-way'!U393/(3*'OddsRatio_working_3-way'!X393^(1/3))*COS(('OddsRatio_working_3-way'!Y393+4*PI())/3)</f>
        <v>-0.17448318356778308</v>
      </c>
      <c r="AI393" s="11">
        <f>'OddsRatio_working_3-way'!U393/(3*'OddsRatio_working_3-way'!X393^(1/3))*SIN(('OddsRatio_working_3-way'!Y393)/3)</f>
        <v>-0.10415254978740821</v>
      </c>
      <c r="AJ393" s="11">
        <f>'OddsRatio_working_3-way'!U393/(3*'OddsRatio_working_3-way'!X393^(1/3))*SIN(('OddsRatio_working_3-way'!Y393+2*PI())/3)</f>
        <v>-0.40636628879317538</v>
      </c>
      <c r="AK393" s="11">
        <f>'OddsRatio_working_3-way'!U393/(3*'OddsRatio_working_3-way'!X393^(1/3))*SIN(('OddsRatio_working_3-way'!Y393+4*PI())/3)</f>
        <v>0.51051883858058345</v>
      </c>
      <c r="AL393" s="11">
        <f>'OddsRatio_working_3-way'!Z393+'OddsRatio_working_3-way'!AF393</f>
        <v>1.0587277502104082</v>
      </c>
      <c r="AM393" s="11">
        <f>'OddsRatio_working_3-way'!AA393+'OddsRatio_working_3-way'!AG393</f>
        <v>-0.70976138307484216</v>
      </c>
      <c r="AN393" s="11">
        <f>'OddsRatio_working_3-way'!AB393+'OddsRatio_working_3-way'!AH393</f>
        <v>-0.34896636713556628</v>
      </c>
      <c r="AO393" s="11">
        <f>'OddsRatio_working_3-way'!AC393+'OddsRatio_working_3-way'!AI393</f>
        <v>0</v>
      </c>
      <c r="AP393" s="11">
        <f>'OddsRatio_working_3-way'!AD393+'OddsRatio_working_3-way'!AJ393</f>
        <v>0</v>
      </c>
      <c r="AQ393" s="11">
        <f>'OddsRatio_working_3-way'!AE393+'OddsRatio_working_3-way'!AK393</f>
        <v>0</v>
      </c>
      <c r="AR393" s="10">
        <f>IF(A393="","",IF(('OddsRatio_working_3-way'!X393=0),IF(Q393&gt;0,-Q393^(1/3),(-Q393)^(1/3)),'OddsRatio_working_3-way'!AL393-'OddsRatio_working_3-way'!R393/3))</f>
        <v>1.0587277502104082</v>
      </c>
      <c r="AS393" s="11">
        <f>IF(('OddsRatio_working_3-way'!X393=0),IF(Q393&gt;0,-Q393^(1/3),(-Q393)^(1/3)),'OddsRatio_working_3-way'!AM393-'OddsRatio_working_3-way'!R393/3)</f>
        <v>-0.70976138307484216</v>
      </c>
      <c r="AT393" s="11">
        <f>IF(('OddsRatio_working_3-way'!X393=0),IF(Q393&gt;0,-Q393^(1/3),(-Q393)^(1/3)),'OddsRatio_working_3-way'!AN393-'OddsRatio_working_3-way'!R393/3)</f>
        <v>-0.34896636713556628</v>
      </c>
      <c r="AU393" s="11">
        <f>IF(('OddsRatio_working_3-way'!X393=0),0,'OddsRatio_working_3-way'!AO393)</f>
        <v>0</v>
      </c>
      <c r="AV393" s="11">
        <f>IF(('OddsRatio_working_3-way'!X393=0),0,'OddsRatio_working_3-way'!AP393)</f>
        <v>0</v>
      </c>
      <c r="AW393" s="11">
        <f>IF(('OddsRatio_working_3-way'!X393=0),0,'OddsRatio_working_3-way'!AQ393)</f>
        <v>0</v>
      </c>
    </row>
    <row r="394" spans="1:49" x14ac:dyDescent="0.2">
      <c r="A394" s="4">
        <f>IF('True_Odds_Calculator_3-way'!A395="","",'True_Odds_Calculator_3-way'!A395)</f>
        <v>2.21</v>
      </c>
      <c r="B394" s="4">
        <f>IF('True_Odds_Calculator_3-way'!B395="","",'True_Odds_Calculator_3-way'!B395)</f>
        <v>3.45</v>
      </c>
      <c r="C394" s="4">
        <f>IF('True_Odds_Calculator_3-way'!C395="","",'True_Odds_Calculator_3-way'!C395)</f>
        <v>3.36</v>
      </c>
      <c r="D394" s="9">
        <f t="shared" si="91"/>
        <v>0.43745757254904249</v>
      </c>
      <c r="E394" s="9">
        <f t="shared" si="92"/>
        <v>0.27748836912732255</v>
      </c>
      <c r="F394" s="9">
        <f t="shared" si="93"/>
        <v>0.28505405832363495</v>
      </c>
      <c r="G394" s="9">
        <f t="shared" si="94"/>
        <v>1.0627569991711292</v>
      </c>
      <c r="H394" s="9">
        <f t="shared" si="95"/>
        <v>2.2859359689970664</v>
      </c>
      <c r="I394" s="9">
        <f t="shared" si="96"/>
        <v>3.6037546479692657</v>
      </c>
      <c r="J394" s="9">
        <f t="shared" si="97"/>
        <v>3.5081065180438658</v>
      </c>
      <c r="K394" s="11">
        <f t="shared" si="98"/>
        <v>0.45248868778280543</v>
      </c>
      <c r="L394" s="11">
        <f t="shared" si="99"/>
        <v>0.28985507246376813</v>
      </c>
      <c r="M394" s="11">
        <f t="shared" si="100"/>
        <v>0.29761904761904762</v>
      </c>
      <c r="N394" s="11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-0.27309441056244133</v>
      </c>
      <c r="O394" s="11">
        <f>0</f>
        <v>0</v>
      </c>
      <c r="P394" s="11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0.23498808665049076</v>
      </c>
      <c r="Q394" s="11">
        <f>2*'OddsRatio_working_3-way'!K394*'OddsRatio_working_3-way'!L394*'OddsRatio_working_3-way'!M394</f>
        <v>7.8069131777571674E-2</v>
      </c>
      <c r="R394" s="11">
        <f t="shared" si="101"/>
        <v>0</v>
      </c>
      <c r="S394" s="11">
        <f t="shared" si="102"/>
        <v>-0.86046465091149205</v>
      </c>
      <c r="T394" s="11">
        <f t="shared" si="103"/>
        <v>-0.2858686547878711</v>
      </c>
      <c r="U394" s="11">
        <f>'OddsRatio_working_3-way'!S394-'OddsRatio_working_3-way'!R394^2/3</f>
        <v>-0.86046465091149205</v>
      </c>
      <c r="V394" s="11">
        <f>'OddsRatio_working_3-way'!S394*'OddsRatio_working_3-way'!R394/3-2*'OddsRatio_working_3-way'!R394^3/27-'OddsRatio_working_3-way'!T394</f>
        <v>0.2858686547878711</v>
      </c>
      <c r="W394" s="11">
        <f>'OddsRatio_working_3-way'!V394^2+4*'OddsRatio_working_3-way'!U394^3/27</f>
        <v>-1.2662449182506072E-2</v>
      </c>
      <c r="X394" s="11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0.15360935597541991</v>
      </c>
      <c r="Y394" s="11">
        <f>IF('OddsRatio_working_3-way'!W394&gt;=0,IF('OddsRatio_working_3-way'!V394+SQRT('OddsRatio_working_3-way'!W394)&gt;0,0,PI()),ACOS('OddsRatio_working_3-way'!V394/(2*'OddsRatio_working_3-way'!X394)))</f>
        <v>0.37500620543131147</v>
      </c>
      <c r="Z394" s="11">
        <f>'OddsRatio_working_3-way'!X394^(1/3)*COS('OddsRatio_working_3-way'!Y394/3)</f>
        <v>0.5313784995855646</v>
      </c>
      <c r="AA394" s="11">
        <f>'OddsRatio_working_3-way'!X394^(1/3)*COS(('OddsRatio_working_3-way'!Y394+2*PI())/3)</f>
        <v>-0.32351511218599366</v>
      </c>
      <c r="AB394" s="11">
        <f>'OddsRatio_working_3-way'!X394^(1/3)*COS(('OddsRatio_working_3-way'!Y394+4*PI())/3)</f>
        <v>-0.20786338739957105</v>
      </c>
      <c r="AC394" s="11">
        <f>'OddsRatio_working_3-way'!X394^(1/3)*SIN('OddsRatio_working_3-way'!Y394/3)</f>
        <v>6.6771554437685565E-2</v>
      </c>
      <c r="AD394" s="11">
        <f>'OddsRatio_working_3-way'!X394^(1/3)*SIN(('OddsRatio_working_3-way'!Y394+2*PI())/3)</f>
        <v>0.4268015024471149</v>
      </c>
      <c r="AE394" s="11">
        <f>'OddsRatio_working_3-way'!X394^(1/3)*SIN(('OddsRatio_working_3-way'!Y394+4*PI())/3)</f>
        <v>-0.49357305688480047</v>
      </c>
      <c r="AF394" s="11">
        <f>-'OddsRatio_working_3-way'!U394/(3*'OddsRatio_working_3-way'!X394^(1/3))*COS(('OddsRatio_working_3-way'!Y394)/3)</f>
        <v>0.5313784995855646</v>
      </c>
      <c r="AG394" s="11">
        <f>-'OddsRatio_working_3-way'!U394/(3*'OddsRatio_working_3-way'!X394^(1/3))*COS(('OddsRatio_working_3-way'!Y394+2*PI())/3)</f>
        <v>-0.32351511218599366</v>
      </c>
      <c r="AH394" s="11">
        <f>-'OddsRatio_working_3-way'!U394/(3*'OddsRatio_working_3-way'!X394^(1/3))*COS(('OddsRatio_working_3-way'!Y394+4*PI())/3)</f>
        <v>-0.20786338739957105</v>
      </c>
      <c r="AI394" s="11">
        <f>'OddsRatio_working_3-way'!U394/(3*'OddsRatio_working_3-way'!X394^(1/3))*SIN(('OddsRatio_working_3-way'!Y394)/3)</f>
        <v>-6.6771554437685565E-2</v>
      </c>
      <c r="AJ394" s="11">
        <f>'OddsRatio_working_3-way'!U394/(3*'OddsRatio_working_3-way'!X394^(1/3))*SIN(('OddsRatio_working_3-way'!Y394+2*PI())/3)</f>
        <v>-0.4268015024471149</v>
      </c>
      <c r="AK394" s="11">
        <f>'OddsRatio_working_3-way'!U394/(3*'OddsRatio_working_3-way'!X394^(1/3))*SIN(('OddsRatio_working_3-way'!Y394+4*PI())/3)</f>
        <v>0.49357305688480047</v>
      </c>
      <c r="AL394" s="11">
        <f>'OddsRatio_working_3-way'!Z394+'OddsRatio_working_3-way'!AF394</f>
        <v>1.0627569991711292</v>
      </c>
      <c r="AM394" s="11">
        <f>'OddsRatio_working_3-way'!AA394+'OddsRatio_working_3-way'!AG394</f>
        <v>-0.64703022437198732</v>
      </c>
      <c r="AN394" s="11">
        <f>'OddsRatio_working_3-way'!AB394+'OddsRatio_working_3-way'!AH394</f>
        <v>-0.41572677479914211</v>
      </c>
      <c r="AO394" s="11">
        <f>'OddsRatio_working_3-way'!AC394+'OddsRatio_working_3-way'!AI394</f>
        <v>0</v>
      </c>
      <c r="AP394" s="11">
        <f>'OddsRatio_working_3-way'!AD394+'OddsRatio_working_3-way'!AJ394</f>
        <v>0</v>
      </c>
      <c r="AQ394" s="11">
        <f>'OddsRatio_working_3-way'!AE394+'OddsRatio_working_3-way'!AK394</f>
        <v>0</v>
      </c>
      <c r="AR394" s="10">
        <f>IF(A394="","",IF(('OddsRatio_working_3-way'!X394=0),IF(Q394&gt;0,-Q394^(1/3),(-Q394)^(1/3)),'OddsRatio_working_3-way'!AL394-'OddsRatio_working_3-way'!R394/3))</f>
        <v>1.0627569991711292</v>
      </c>
      <c r="AS394" s="11">
        <f>IF(('OddsRatio_working_3-way'!X394=0),IF(Q394&gt;0,-Q394^(1/3),(-Q394)^(1/3)),'OddsRatio_working_3-way'!AM394-'OddsRatio_working_3-way'!R394/3)</f>
        <v>-0.64703022437198732</v>
      </c>
      <c r="AT394" s="11">
        <f>IF(('OddsRatio_working_3-way'!X394=0),IF(Q394&gt;0,-Q394^(1/3),(-Q394)^(1/3)),'OddsRatio_working_3-way'!AN394-'OddsRatio_working_3-way'!R394/3)</f>
        <v>-0.41572677479914211</v>
      </c>
      <c r="AU394" s="11">
        <f>IF(('OddsRatio_working_3-way'!X394=0),0,'OddsRatio_working_3-way'!AO394)</f>
        <v>0</v>
      </c>
      <c r="AV394" s="11">
        <f>IF(('OddsRatio_working_3-way'!X394=0),0,'OddsRatio_working_3-way'!AP394)</f>
        <v>0</v>
      </c>
      <c r="AW394" s="11">
        <f>IF(('OddsRatio_working_3-way'!X394=0),0,'OddsRatio_working_3-way'!AQ394)</f>
        <v>0</v>
      </c>
    </row>
    <row r="395" spans="1:49" x14ac:dyDescent="0.2">
      <c r="A395" s="4">
        <f>IF('True_Odds_Calculator_3-way'!A396="","",'True_Odds_Calculator_3-way'!A396)</f>
        <v>2.21</v>
      </c>
      <c r="B395" s="4">
        <f>IF('True_Odds_Calculator_3-way'!B396="","",'True_Odds_Calculator_3-way'!B396)</f>
        <v>3.43</v>
      </c>
      <c r="C395" s="4">
        <f>IF('True_Odds_Calculator_3-way'!C396="","",'True_Odds_Calculator_3-way'!C396)</f>
        <v>3.44</v>
      </c>
      <c r="D395" s="9">
        <f t="shared" si="91"/>
        <v>0.43939186940853281</v>
      </c>
      <c r="E395" s="9">
        <f t="shared" si="92"/>
        <v>0.28071830321743263</v>
      </c>
      <c r="F395" s="9">
        <f t="shared" si="93"/>
        <v>0.27988982737403451</v>
      </c>
      <c r="G395" s="9">
        <f t="shared" si="94"/>
        <v>1.0544403228141528</v>
      </c>
      <c r="H395" s="9">
        <f t="shared" si="95"/>
        <v>2.2758727906051246</v>
      </c>
      <c r="I395" s="9">
        <f t="shared" si="96"/>
        <v>3.5622899844383924</v>
      </c>
      <c r="J395" s="9">
        <f t="shared" si="97"/>
        <v>3.5728343876665325</v>
      </c>
      <c r="K395" s="11">
        <f t="shared" si="98"/>
        <v>0.45248868778280543</v>
      </c>
      <c r="L395" s="11">
        <f t="shared" si="99"/>
        <v>0.29154518950437314</v>
      </c>
      <c r="M395" s="11">
        <f t="shared" si="100"/>
        <v>0.29069767441860467</v>
      </c>
      <c r="N395" s="11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-0.27512916743492688</v>
      </c>
      <c r="O395" s="11">
        <f>0</f>
        <v>0</v>
      </c>
      <c r="P395" s="11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0.23316252133360371</v>
      </c>
      <c r="Q395" s="11">
        <f>2*'OddsRatio_working_3-way'!K395*'OddsRatio_working_3-way'!L395*'OddsRatio_working_3-way'!M395</f>
        <v>7.6698197807106488E-2</v>
      </c>
      <c r="R395" s="11">
        <f t="shared" si="101"/>
        <v>0</v>
      </c>
      <c r="S395" s="11">
        <f t="shared" si="102"/>
        <v>-0.84746565952063568</v>
      </c>
      <c r="T395" s="11">
        <f t="shared" si="103"/>
        <v>-0.27877159852652489</v>
      </c>
      <c r="U395" s="11">
        <f>'OddsRatio_working_3-way'!S395-'OddsRatio_working_3-way'!R395^2/3</f>
        <v>-0.84746565952063568</v>
      </c>
      <c r="V395" s="11">
        <f>'OddsRatio_working_3-way'!S395*'OddsRatio_working_3-way'!R395/3-2*'OddsRatio_working_3-way'!R395^3/27-'OddsRatio_working_3-way'!T395</f>
        <v>0.27877159852652489</v>
      </c>
      <c r="W395" s="11">
        <f>'OddsRatio_working_3-way'!V395^2+4*'OddsRatio_working_3-way'!U395^3/27</f>
        <v>-1.2456496459626099E-2</v>
      </c>
      <c r="X395" s="11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0.15014168358975138</v>
      </c>
      <c r="Y395" s="11">
        <f>IF('OddsRatio_working_3-way'!W395&gt;=0,IF('OddsRatio_working_3-way'!V395+SQRT('OddsRatio_working_3-way'!W395)&gt;0,0,PI()),ACOS('OddsRatio_working_3-way'!V395/(2*'OddsRatio_working_3-way'!X395)))</f>
        <v>0.38081568905555496</v>
      </c>
      <c r="Z395" s="11">
        <f>'OddsRatio_working_3-way'!X395^(1/3)*COS('OddsRatio_working_3-way'!Y395/3)</f>
        <v>0.52722016140707639</v>
      </c>
      <c r="AA395" s="11">
        <f>'OddsRatio_working_3-way'!X395^(1/3)*COS(('OddsRatio_working_3-way'!Y395+2*PI())/3)</f>
        <v>-0.3218817799629658</v>
      </c>
      <c r="AB395" s="11">
        <f>'OddsRatio_working_3-way'!X395^(1/3)*COS(('OddsRatio_working_3-way'!Y395+4*PI())/3)</f>
        <v>-0.20533838144411057</v>
      </c>
      <c r="AC395" s="11">
        <f>'OddsRatio_working_3-way'!X395^(1/3)*SIN('OddsRatio_working_3-way'!Y395/3)</f>
        <v>6.728636250713485E-2</v>
      </c>
      <c r="AD395" s="11">
        <f>'OddsRatio_working_3-way'!X395^(1/3)*SIN(('OddsRatio_working_3-way'!Y395+2*PI())/3)</f>
        <v>0.42294287191229291</v>
      </c>
      <c r="AE395" s="11">
        <f>'OddsRatio_working_3-way'!X395^(1/3)*SIN(('OddsRatio_working_3-way'!Y395+4*PI())/3)</f>
        <v>-0.49022923441942778</v>
      </c>
      <c r="AF395" s="11">
        <f>-'OddsRatio_working_3-way'!U395/(3*'OddsRatio_working_3-way'!X395^(1/3))*COS(('OddsRatio_working_3-way'!Y395)/3)</f>
        <v>0.52722016140707628</v>
      </c>
      <c r="AG395" s="11">
        <f>-'OddsRatio_working_3-way'!U395/(3*'OddsRatio_working_3-way'!X395^(1/3))*COS(('OddsRatio_working_3-way'!Y395+2*PI())/3)</f>
        <v>-0.32188177996296574</v>
      </c>
      <c r="AH395" s="11">
        <f>-'OddsRatio_working_3-way'!U395/(3*'OddsRatio_working_3-way'!X395^(1/3))*COS(('OddsRatio_working_3-way'!Y395+4*PI())/3)</f>
        <v>-0.20533838144411051</v>
      </c>
      <c r="AI395" s="11">
        <f>'OddsRatio_working_3-way'!U395/(3*'OddsRatio_working_3-way'!X395^(1/3))*SIN(('OddsRatio_working_3-way'!Y395)/3)</f>
        <v>-6.7286362507134836E-2</v>
      </c>
      <c r="AJ395" s="11">
        <f>'OddsRatio_working_3-way'!U395/(3*'OddsRatio_working_3-way'!X395^(1/3))*SIN(('OddsRatio_working_3-way'!Y395+2*PI())/3)</f>
        <v>-0.42294287191229285</v>
      </c>
      <c r="AK395" s="11">
        <f>'OddsRatio_working_3-way'!U395/(3*'OddsRatio_working_3-way'!X395^(1/3))*SIN(('OddsRatio_working_3-way'!Y395+4*PI())/3)</f>
        <v>0.49022923441942767</v>
      </c>
      <c r="AL395" s="11">
        <f>'OddsRatio_working_3-way'!Z395+'OddsRatio_working_3-way'!AF395</f>
        <v>1.0544403228141528</v>
      </c>
      <c r="AM395" s="11">
        <f>'OddsRatio_working_3-way'!AA395+'OddsRatio_working_3-way'!AG395</f>
        <v>-0.64376355992593148</v>
      </c>
      <c r="AN395" s="11">
        <f>'OddsRatio_working_3-way'!AB395+'OddsRatio_working_3-way'!AH395</f>
        <v>-0.41067676288822108</v>
      </c>
      <c r="AO395" s="11">
        <f>'OddsRatio_working_3-way'!AC395+'OddsRatio_working_3-way'!AI395</f>
        <v>0</v>
      </c>
      <c r="AP395" s="11">
        <f>'OddsRatio_working_3-way'!AD395+'OddsRatio_working_3-way'!AJ395</f>
        <v>0</v>
      </c>
      <c r="AQ395" s="11">
        <f>'OddsRatio_working_3-way'!AE395+'OddsRatio_working_3-way'!AK395</f>
        <v>0</v>
      </c>
      <c r="AR395" s="10">
        <f>IF(A395="","",IF(('OddsRatio_working_3-way'!X395=0),IF(Q395&gt;0,-Q395^(1/3),(-Q395)^(1/3)),'OddsRatio_working_3-way'!AL395-'OddsRatio_working_3-way'!R395/3))</f>
        <v>1.0544403228141528</v>
      </c>
      <c r="AS395" s="11">
        <f>IF(('OddsRatio_working_3-way'!X395=0),IF(Q395&gt;0,-Q395^(1/3),(-Q395)^(1/3)),'OddsRatio_working_3-way'!AM395-'OddsRatio_working_3-way'!R395/3)</f>
        <v>-0.64376355992593148</v>
      </c>
      <c r="AT395" s="11">
        <f>IF(('OddsRatio_working_3-way'!X395=0),IF(Q395&gt;0,-Q395^(1/3),(-Q395)^(1/3)),'OddsRatio_working_3-way'!AN395-'OddsRatio_working_3-way'!R395/3)</f>
        <v>-0.41067676288822108</v>
      </c>
      <c r="AU395" s="11">
        <f>IF(('OddsRatio_working_3-way'!X395=0),0,'OddsRatio_working_3-way'!AO395)</f>
        <v>0</v>
      </c>
      <c r="AV395" s="11">
        <f>IF(('OddsRatio_working_3-way'!X395=0),0,'OddsRatio_working_3-way'!AP395)</f>
        <v>0</v>
      </c>
      <c r="AW395" s="11">
        <f>IF(('OddsRatio_working_3-way'!X395=0),0,'OddsRatio_working_3-way'!AQ395)</f>
        <v>0</v>
      </c>
    </row>
    <row r="396" spans="1:49" x14ac:dyDescent="0.2">
      <c r="A396" s="4">
        <f>IF('True_Odds_Calculator_3-way'!A397="","",'True_Odds_Calculator_3-way'!A397)</f>
        <v>2.2200000000000002</v>
      </c>
      <c r="B396" s="4">
        <f>IF('True_Odds_Calculator_3-way'!B397="","",'True_Odds_Calculator_3-way'!B397)</f>
        <v>3.26</v>
      </c>
      <c r="C396" s="4">
        <f>IF('True_Odds_Calculator_3-way'!C397="","",'True_Odds_Calculator_3-way'!C397)</f>
        <v>3.55</v>
      </c>
      <c r="D396" s="9">
        <f t="shared" si="91"/>
        <v>0.43583683825435243</v>
      </c>
      <c r="E396" s="9">
        <f t="shared" si="92"/>
        <v>0.29430021886422686</v>
      </c>
      <c r="F396" s="9">
        <f t="shared" si="93"/>
        <v>0.26986294288142082</v>
      </c>
      <c r="G396" s="9">
        <f t="shared" si="94"/>
        <v>1.0610136191221133</v>
      </c>
      <c r="H396" s="9">
        <f t="shared" si="95"/>
        <v>2.294436615328979</v>
      </c>
      <c r="I396" s="9">
        <f t="shared" si="96"/>
        <v>3.3978907792159756</v>
      </c>
      <c r="J396" s="9">
        <f t="shared" si="97"/>
        <v>3.705584728761389</v>
      </c>
      <c r="K396" s="11">
        <f t="shared" si="98"/>
        <v>0.4504504504504504</v>
      </c>
      <c r="L396" s="11">
        <f t="shared" si="99"/>
        <v>0.30674846625766872</v>
      </c>
      <c r="M396" s="11">
        <f t="shared" si="100"/>
        <v>0.28169014084507044</v>
      </c>
      <c r="N396" s="11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-0.2736588658130179</v>
      </c>
      <c r="O396" s="11">
        <f>0</f>
        <v>0</v>
      </c>
      <c r="P396" s="11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0.23470286150662895</v>
      </c>
      <c r="Q396" s="11">
        <f>2*'OddsRatio_working_3-way'!K396*'OddsRatio_working_3-way'!L396*'OddsRatio_working_3-way'!M396</f>
        <v>7.7845061859578402E-2</v>
      </c>
      <c r="R396" s="11">
        <f t="shared" si="101"/>
        <v>0</v>
      </c>
      <c r="S396" s="11">
        <f t="shared" si="102"/>
        <v>-0.85764757085192955</v>
      </c>
      <c r="T396" s="11">
        <f t="shared" si="103"/>
        <v>-0.28446022250478581</v>
      </c>
      <c r="U396" s="11">
        <f>'OddsRatio_working_3-way'!S396-'OddsRatio_working_3-way'!R396^2/3</f>
        <v>-0.85764757085192955</v>
      </c>
      <c r="V396" s="11">
        <f>'OddsRatio_working_3-way'!S396*'OddsRatio_working_3-way'!R396/3-2*'OddsRatio_working_3-way'!R396^3/27-'OddsRatio_working_3-way'!T396</f>
        <v>0.28446022250478581</v>
      </c>
      <c r="W396" s="11">
        <f>'OddsRatio_working_3-way'!V396^2+4*'OddsRatio_working_3-way'!U396^3/27</f>
        <v>-1.2541743991664508E-2</v>
      </c>
      <c r="X396" s="11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0.15285561993196126</v>
      </c>
      <c r="Y396" s="11">
        <f>IF('OddsRatio_working_3-way'!W396&gt;=0,IF('OddsRatio_working_3-way'!V396+SQRT('OddsRatio_working_3-way'!W396)&gt;0,0,PI()),ACOS('OddsRatio_working_3-way'!V396/(2*'OddsRatio_working_3-way'!X396)))</f>
        <v>0.37505729765091989</v>
      </c>
      <c r="Z396" s="11">
        <f>'OddsRatio_working_3-way'!X396^(1/3)*COS('OddsRatio_working_3-way'!Y396/3)</f>
        <v>0.53050680956105667</v>
      </c>
      <c r="AA396" s="11">
        <f>'OddsRatio_working_3-way'!X396^(1/3)*COS(('OddsRatio_working_3-way'!Y396+2*PI())/3)</f>
        <v>-0.32299235584472691</v>
      </c>
      <c r="AB396" s="11">
        <f>'OddsRatio_working_3-way'!X396^(1/3)*COS(('OddsRatio_working_3-way'!Y396+4*PI())/3)</f>
        <v>-0.20751445371632993</v>
      </c>
      <c r="AC396" s="11">
        <f>'OddsRatio_working_3-way'!X396^(1/3)*SIN('OddsRatio_working_3-way'!Y396/3)</f>
        <v>6.6671197879283453E-2</v>
      </c>
      <c r="AD396" s="11">
        <f>'OddsRatio_working_3-way'!X396^(1/3)*SIN(('OddsRatio_working_3-way'!Y396+2*PI())/3)</f>
        <v>0.42609677502086679</v>
      </c>
      <c r="AE396" s="11">
        <f>'OddsRatio_working_3-way'!X396^(1/3)*SIN(('OddsRatio_working_3-way'!Y396+4*PI())/3)</f>
        <v>-0.49276797290015006</v>
      </c>
      <c r="AF396" s="11">
        <f>-'OddsRatio_working_3-way'!U396/(3*'OddsRatio_working_3-way'!X396^(1/3))*COS(('OddsRatio_working_3-way'!Y396)/3)</f>
        <v>0.53050680956105667</v>
      </c>
      <c r="AG396" s="11">
        <f>-'OddsRatio_working_3-way'!U396/(3*'OddsRatio_working_3-way'!X396^(1/3))*COS(('OddsRatio_working_3-way'!Y396+2*PI())/3)</f>
        <v>-0.32299235584472691</v>
      </c>
      <c r="AH396" s="11">
        <f>-'OddsRatio_working_3-way'!U396/(3*'OddsRatio_working_3-way'!X396^(1/3))*COS(('OddsRatio_working_3-way'!Y396+4*PI())/3)</f>
        <v>-0.20751445371632993</v>
      </c>
      <c r="AI396" s="11">
        <f>'OddsRatio_working_3-way'!U396/(3*'OddsRatio_working_3-way'!X396^(1/3))*SIN(('OddsRatio_working_3-way'!Y396)/3)</f>
        <v>-6.6671197879283453E-2</v>
      </c>
      <c r="AJ396" s="11">
        <f>'OddsRatio_working_3-way'!U396/(3*'OddsRatio_working_3-way'!X396^(1/3))*SIN(('OddsRatio_working_3-way'!Y396+2*PI())/3)</f>
        <v>-0.42609677502086679</v>
      </c>
      <c r="AK396" s="11">
        <f>'OddsRatio_working_3-way'!U396/(3*'OddsRatio_working_3-way'!X396^(1/3))*SIN(('OddsRatio_working_3-way'!Y396+4*PI())/3)</f>
        <v>0.49276797290015006</v>
      </c>
      <c r="AL396" s="11">
        <f>'OddsRatio_working_3-way'!Z396+'OddsRatio_working_3-way'!AF396</f>
        <v>1.0610136191221133</v>
      </c>
      <c r="AM396" s="11">
        <f>'OddsRatio_working_3-way'!AA396+'OddsRatio_working_3-way'!AG396</f>
        <v>-0.64598471168945382</v>
      </c>
      <c r="AN396" s="11">
        <f>'OddsRatio_working_3-way'!AB396+'OddsRatio_working_3-way'!AH396</f>
        <v>-0.41502890743265985</v>
      </c>
      <c r="AO396" s="11">
        <f>'OddsRatio_working_3-way'!AC396+'OddsRatio_working_3-way'!AI396</f>
        <v>0</v>
      </c>
      <c r="AP396" s="11">
        <f>'OddsRatio_working_3-way'!AD396+'OddsRatio_working_3-way'!AJ396</f>
        <v>0</v>
      </c>
      <c r="AQ396" s="11">
        <f>'OddsRatio_working_3-way'!AE396+'OddsRatio_working_3-way'!AK396</f>
        <v>0</v>
      </c>
      <c r="AR396" s="10">
        <f>IF(A396="","",IF(('OddsRatio_working_3-way'!X396=0),IF(Q396&gt;0,-Q396^(1/3),(-Q396)^(1/3)),'OddsRatio_working_3-way'!AL396-'OddsRatio_working_3-way'!R396/3))</f>
        <v>1.0610136191221133</v>
      </c>
      <c r="AS396" s="11">
        <f>IF(('OddsRatio_working_3-way'!X396=0),IF(Q396&gt;0,-Q396^(1/3),(-Q396)^(1/3)),'OddsRatio_working_3-way'!AM396-'OddsRatio_working_3-way'!R396/3)</f>
        <v>-0.64598471168945382</v>
      </c>
      <c r="AT396" s="11">
        <f>IF(('OddsRatio_working_3-way'!X396=0),IF(Q396&gt;0,-Q396^(1/3),(-Q396)^(1/3)),'OddsRatio_working_3-way'!AN396-'OddsRatio_working_3-way'!R396/3)</f>
        <v>-0.41502890743265985</v>
      </c>
      <c r="AU396" s="11">
        <f>IF(('OddsRatio_working_3-way'!X396=0),0,'OddsRatio_working_3-way'!AO396)</f>
        <v>0</v>
      </c>
      <c r="AV396" s="11">
        <f>IF(('OddsRatio_working_3-way'!X396=0),0,'OddsRatio_working_3-way'!AP396)</f>
        <v>0</v>
      </c>
      <c r="AW396" s="11">
        <f>IF(('OddsRatio_working_3-way'!X396=0),0,'OddsRatio_working_3-way'!AQ396)</f>
        <v>0</v>
      </c>
    </row>
    <row r="397" spans="1:49" x14ac:dyDescent="0.2">
      <c r="A397" s="4">
        <f>IF('True_Odds_Calculator_3-way'!A398="","",'True_Odds_Calculator_3-way'!A398)</f>
        <v>2.4500000000000002</v>
      </c>
      <c r="B397" s="4">
        <f>IF('True_Odds_Calculator_3-way'!B398="","",'True_Odds_Calculator_3-way'!B398)</f>
        <v>3.29</v>
      </c>
      <c r="C397" s="4">
        <f>IF('True_Odds_Calculator_3-way'!C398="","",'True_Odds_Calculator_3-way'!C398)</f>
        <v>3.06</v>
      </c>
      <c r="D397" s="9">
        <f t="shared" si="91"/>
        <v>0.39415097983287201</v>
      </c>
      <c r="E397" s="9">
        <f t="shared" si="92"/>
        <v>0.29175306363006653</v>
      </c>
      <c r="F397" s="9">
        <f t="shared" si="93"/>
        <v>0.31409595653706135</v>
      </c>
      <c r="G397" s="9">
        <f t="shared" si="94"/>
        <v>1.0600681765075279</v>
      </c>
      <c r="H397" s="9">
        <f t="shared" si="95"/>
        <v>2.5370988559359162</v>
      </c>
      <c r="I397" s="9">
        <f t="shared" si="96"/>
        <v>3.4275561242022388</v>
      </c>
      <c r="J397" s="9">
        <f t="shared" si="97"/>
        <v>3.1837404436055077</v>
      </c>
      <c r="K397" s="11">
        <f t="shared" si="98"/>
        <v>0.4081632653061224</v>
      </c>
      <c r="L397" s="11">
        <f t="shared" si="99"/>
        <v>0.303951367781155</v>
      </c>
      <c r="M397" s="11">
        <f t="shared" si="100"/>
        <v>0.32679738562091504</v>
      </c>
      <c r="N397" s="11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-0.27732389815095237</v>
      </c>
      <c r="O397" s="11">
        <f>0</f>
        <v>0</v>
      </c>
      <c r="P397" s="11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0.23514978433115899</v>
      </c>
      <c r="Q397" s="11">
        <f>2*'OddsRatio_working_3-way'!K397*'OddsRatio_working_3-way'!L397*'OddsRatio_working_3-way'!M397</f>
        <v>8.1086132527985855E-2</v>
      </c>
      <c r="R397" s="11">
        <f t="shared" si="101"/>
        <v>0</v>
      </c>
      <c r="S397" s="11">
        <f t="shared" si="102"/>
        <v>-0.84792470428625932</v>
      </c>
      <c r="T397" s="11">
        <f t="shared" si="103"/>
        <v>-0.29238782906422733</v>
      </c>
      <c r="U397" s="11">
        <f>'OddsRatio_working_3-way'!S397-'OddsRatio_working_3-way'!R397^2/3</f>
        <v>-0.84792470428625932</v>
      </c>
      <c r="V397" s="11">
        <f>'OddsRatio_working_3-way'!S397*'OddsRatio_working_3-way'!R397/3-2*'OddsRatio_working_3-way'!R397^3/27-'OddsRatio_working_3-way'!T397</f>
        <v>0.29238782906422733</v>
      </c>
      <c r="W397" s="11">
        <f>'OddsRatio_working_3-way'!V397^2+4*'OddsRatio_working_3-way'!U397^3/27</f>
        <v>-4.8260640930102017E-3</v>
      </c>
      <c r="X397" s="11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0.15026369045606297</v>
      </c>
      <c r="Y397" s="11">
        <f>IF('OddsRatio_working_3-way'!W397&gt;=0,IF('OddsRatio_working_3-way'!V397+SQRT('OddsRatio_working_3-way'!W397)&gt;0,0,PI()),ACOS('OddsRatio_working_3-way'!V397/(2*'OddsRatio_working_3-way'!X397)))</f>
        <v>0.23326970290222837</v>
      </c>
      <c r="Z397" s="11">
        <f>'OddsRatio_working_3-way'!X397^(1/3)*COS('OddsRatio_working_3-way'!Y397/3)</f>
        <v>0.53003408825376397</v>
      </c>
      <c r="AA397" s="11">
        <f>'OddsRatio_working_3-way'!X397^(1/3)*COS(('OddsRatio_working_3-way'!Y397+2*PI())/3)</f>
        <v>-0.30078120269821851</v>
      </c>
      <c r="AB397" s="11">
        <f>'OddsRatio_working_3-way'!X397^(1/3)*COS(('OddsRatio_working_3-way'!Y397+4*PI())/3)</f>
        <v>-0.22925288555554557</v>
      </c>
      <c r="AC397" s="11">
        <f>'OddsRatio_working_3-way'!X397^(1/3)*SIN('OddsRatio_working_3-way'!Y397/3)</f>
        <v>4.1296893157003106E-2</v>
      </c>
      <c r="AD397" s="11">
        <f>'OddsRatio_working_3-way'!X397^(1/3)*SIN(('OddsRatio_working_3-way'!Y397+2*PI())/3)</f>
        <v>0.43837453872098109</v>
      </c>
      <c r="AE397" s="11">
        <f>'OddsRatio_working_3-way'!X397^(1/3)*SIN(('OddsRatio_working_3-way'!Y397+4*PI())/3)</f>
        <v>-0.47967143187798428</v>
      </c>
      <c r="AF397" s="11">
        <f>-'OddsRatio_working_3-way'!U397/(3*'OddsRatio_working_3-way'!X397^(1/3))*COS(('OddsRatio_working_3-way'!Y397)/3)</f>
        <v>0.53003408825376397</v>
      </c>
      <c r="AG397" s="11">
        <f>-'OddsRatio_working_3-way'!U397/(3*'OddsRatio_working_3-way'!X397^(1/3))*COS(('OddsRatio_working_3-way'!Y397+2*PI())/3)</f>
        <v>-0.30078120269821851</v>
      </c>
      <c r="AH397" s="11">
        <f>-'OddsRatio_working_3-way'!U397/(3*'OddsRatio_working_3-way'!X397^(1/3))*COS(('OddsRatio_working_3-way'!Y397+4*PI())/3)</f>
        <v>-0.22925288555554557</v>
      </c>
      <c r="AI397" s="11">
        <f>'OddsRatio_working_3-way'!U397/(3*'OddsRatio_working_3-way'!X397^(1/3))*SIN(('OddsRatio_working_3-way'!Y397)/3)</f>
        <v>-4.1296893157003106E-2</v>
      </c>
      <c r="AJ397" s="11">
        <f>'OddsRatio_working_3-way'!U397/(3*'OddsRatio_working_3-way'!X397^(1/3))*SIN(('OddsRatio_working_3-way'!Y397+2*PI())/3)</f>
        <v>-0.43837453872098109</v>
      </c>
      <c r="AK397" s="11">
        <f>'OddsRatio_working_3-way'!U397/(3*'OddsRatio_working_3-way'!X397^(1/3))*SIN(('OddsRatio_working_3-way'!Y397+4*PI())/3)</f>
        <v>0.47967143187798428</v>
      </c>
      <c r="AL397" s="11">
        <f>'OddsRatio_working_3-way'!Z397+'OddsRatio_working_3-way'!AF397</f>
        <v>1.0600681765075279</v>
      </c>
      <c r="AM397" s="11">
        <f>'OddsRatio_working_3-way'!AA397+'OddsRatio_working_3-way'!AG397</f>
        <v>-0.60156240539643702</v>
      </c>
      <c r="AN397" s="11">
        <f>'OddsRatio_working_3-way'!AB397+'OddsRatio_working_3-way'!AH397</f>
        <v>-0.45850577111109114</v>
      </c>
      <c r="AO397" s="11">
        <f>'OddsRatio_working_3-way'!AC397+'OddsRatio_working_3-way'!AI397</f>
        <v>0</v>
      </c>
      <c r="AP397" s="11">
        <f>'OddsRatio_working_3-way'!AD397+'OddsRatio_working_3-way'!AJ397</f>
        <v>0</v>
      </c>
      <c r="AQ397" s="11">
        <f>'OddsRatio_working_3-way'!AE397+'OddsRatio_working_3-way'!AK397</f>
        <v>0</v>
      </c>
      <c r="AR397" s="10">
        <f>IF(A397="","",IF(('OddsRatio_working_3-way'!X397=0),IF(Q397&gt;0,-Q397^(1/3),(-Q397)^(1/3)),'OddsRatio_working_3-way'!AL397-'OddsRatio_working_3-way'!R397/3))</f>
        <v>1.0600681765075279</v>
      </c>
      <c r="AS397" s="11">
        <f>IF(('OddsRatio_working_3-way'!X397=0),IF(Q397&gt;0,-Q397^(1/3),(-Q397)^(1/3)),'OddsRatio_working_3-way'!AM397-'OddsRatio_working_3-way'!R397/3)</f>
        <v>-0.60156240539643702</v>
      </c>
      <c r="AT397" s="11">
        <f>IF(('OddsRatio_working_3-way'!X397=0),IF(Q397&gt;0,-Q397^(1/3),(-Q397)^(1/3)),'OddsRatio_working_3-way'!AN397-'OddsRatio_working_3-way'!R397/3)</f>
        <v>-0.45850577111109114</v>
      </c>
      <c r="AU397" s="11">
        <f>IF(('OddsRatio_working_3-way'!X397=0),0,'OddsRatio_working_3-way'!AO397)</f>
        <v>0</v>
      </c>
      <c r="AV397" s="11">
        <f>IF(('OddsRatio_working_3-way'!X397=0),0,'OddsRatio_working_3-way'!AP397)</f>
        <v>0</v>
      </c>
      <c r="AW397" s="11">
        <f>IF(('OddsRatio_working_3-way'!X397=0),0,'OddsRatio_working_3-way'!AQ397)</f>
        <v>0</v>
      </c>
    </row>
    <row r="398" spans="1:49" x14ac:dyDescent="0.2">
      <c r="A398" s="4">
        <f>IF('True_Odds_Calculator_3-way'!A399="","",'True_Odds_Calculator_3-way'!A399)</f>
        <v>1.88</v>
      </c>
      <c r="B398" s="4">
        <f>IF('True_Odds_Calculator_3-way'!B399="","",'True_Odds_Calculator_3-way'!B399)</f>
        <v>3.64</v>
      </c>
      <c r="C398" s="4">
        <f>IF('True_Odds_Calculator_3-way'!C399="","",'True_Odds_Calculator_3-way'!C399)</f>
        <v>4.2699999999999996</v>
      </c>
      <c r="D398" s="9">
        <f t="shared" si="91"/>
        <v>0.51553903378939481</v>
      </c>
      <c r="E398" s="9">
        <f t="shared" si="92"/>
        <v>0.26183822999799156</v>
      </c>
      <c r="F398" s="9">
        <f t="shared" si="93"/>
        <v>0.22262273621261366</v>
      </c>
      <c r="G398" s="9">
        <f t="shared" si="94"/>
        <v>1.0678606063885767</v>
      </c>
      <c r="H398" s="9">
        <f t="shared" si="95"/>
        <v>1.9397173336219475</v>
      </c>
      <c r="I398" s="9">
        <f t="shared" si="96"/>
        <v>3.8191520008658419</v>
      </c>
      <c r="J398" s="9">
        <f t="shared" si="97"/>
        <v>4.4919041828906447</v>
      </c>
      <c r="K398" s="11">
        <f t="shared" si="98"/>
        <v>0.53191489361702127</v>
      </c>
      <c r="L398" s="11">
        <f t="shared" si="99"/>
        <v>0.27472527472527469</v>
      </c>
      <c r="M398" s="11">
        <f t="shared" si="100"/>
        <v>0.23419203747072601</v>
      </c>
      <c r="N398" s="11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-0.25998437259586293</v>
      </c>
      <c r="O398" s="11">
        <f>0</f>
        <v>0</v>
      </c>
      <c r="P398" s="11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0.23237139560822856</v>
      </c>
      <c r="Q398" s="11">
        <f>2*'OddsRatio_working_3-way'!K398*'OddsRatio_working_3-way'!L398*'OddsRatio_working_3-way'!M398</f>
        <v>6.8445182800656409E-2</v>
      </c>
      <c r="R398" s="11">
        <f t="shared" si="101"/>
        <v>0</v>
      </c>
      <c r="S398" s="11">
        <f t="shared" si="102"/>
        <v>-0.89378985855216064</v>
      </c>
      <c r="T398" s="11">
        <f t="shared" si="103"/>
        <v>-0.26326652681948759</v>
      </c>
      <c r="U398" s="11">
        <f>'OddsRatio_working_3-way'!S398-'OddsRatio_working_3-way'!R398^2/3</f>
        <v>-0.89378985855216064</v>
      </c>
      <c r="V398" s="11">
        <f>'OddsRatio_working_3-way'!S398*'OddsRatio_working_3-way'!R398/3-2*'OddsRatio_working_3-way'!R398^3/27-'OddsRatio_working_3-way'!T398</f>
        <v>0.26326652681948759</v>
      </c>
      <c r="W398" s="11">
        <f>'OddsRatio_working_3-way'!V398^2+4*'OddsRatio_working_3-way'!U398^3/27</f>
        <v>-3.6470475796506321E-2</v>
      </c>
      <c r="X398" s="11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0.16261898716025006</v>
      </c>
      <c r="Y398" s="11">
        <f>IF('OddsRatio_working_3-way'!W398&gt;=0,IF('OddsRatio_working_3-way'!V398+SQRT('OddsRatio_working_3-way'!W398)&gt;0,0,PI()),ACOS('OddsRatio_working_3-way'!V398/(2*'OddsRatio_working_3-way'!X398)))</f>
        <v>0.62756761523923776</v>
      </c>
      <c r="Z398" s="11">
        <f>'OddsRatio_working_3-way'!X398^(1/3)*COS('OddsRatio_working_3-way'!Y398/3)</f>
        <v>0.53393030319428836</v>
      </c>
      <c r="AA398" s="11">
        <f>'OddsRatio_working_3-way'!X398^(1/3)*COS(('OddsRatio_working_3-way'!Y398+2*PI())/3)</f>
        <v>-0.36512974876018295</v>
      </c>
      <c r="AB398" s="11">
        <f>'OddsRatio_working_3-way'!X398^(1/3)*COS(('OddsRatio_working_3-way'!Y398+4*PI())/3)</f>
        <v>-0.16880055443410558</v>
      </c>
      <c r="AC398" s="11">
        <f>'OddsRatio_working_3-way'!X398^(1/3)*SIN('OddsRatio_working_3-way'!Y398/3)</f>
        <v>0.11335071319394305</v>
      </c>
      <c r="AD398" s="11">
        <f>'OddsRatio_working_3-way'!X398^(1/3)*SIN(('OddsRatio_working_3-way'!Y398+2*PI())/3)</f>
        <v>0.40572184981960979</v>
      </c>
      <c r="AE398" s="11">
        <f>'OddsRatio_working_3-way'!X398^(1/3)*SIN(('OddsRatio_working_3-way'!Y398+4*PI())/3)</f>
        <v>-0.51907256301355287</v>
      </c>
      <c r="AF398" s="11">
        <f>-'OddsRatio_working_3-way'!U398/(3*'OddsRatio_working_3-way'!X398^(1/3))*COS(('OddsRatio_working_3-way'!Y398)/3)</f>
        <v>0.53393030319428825</v>
      </c>
      <c r="AG398" s="11">
        <f>-'OddsRatio_working_3-way'!U398/(3*'OddsRatio_working_3-way'!X398^(1/3))*COS(('OddsRatio_working_3-way'!Y398+2*PI())/3)</f>
        <v>-0.36512974876018284</v>
      </c>
      <c r="AH398" s="11">
        <f>-'OddsRatio_working_3-way'!U398/(3*'OddsRatio_working_3-way'!X398^(1/3))*COS(('OddsRatio_working_3-way'!Y398+4*PI())/3)</f>
        <v>-0.16880055443410555</v>
      </c>
      <c r="AI398" s="11">
        <f>'OddsRatio_working_3-way'!U398/(3*'OddsRatio_working_3-way'!X398^(1/3))*SIN(('OddsRatio_working_3-way'!Y398)/3)</f>
        <v>-0.11335071319394302</v>
      </c>
      <c r="AJ398" s="11">
        <f>'OddsRatio_working_3-way'!U398/(3*'OddsRatio_working_3-way'!X398^(1/3))*SIN(('OddsRatio_working_3-way'!Y398+2*PI())/3)</f>
        <v>-0.40572184981960968</v>
      </c>
      <c r="AK398" s="11">
        <f>'OddsRatio_working_3-way'!U398/(3*'OddsRatio_working_3-way'!X398^(1/3))*SIN(('OddsRatio_working_3-way'!Y398+4*PI())/3)</f>
        <v>0.51907256301355276</v>
      </c>
      <c r="AL398" s="11">
        <f>'OddsRatio_working_3-way'!Z398+'OddsRatio_working_3-way'!AF398</f>
        <v>1.0678606063885767</v>
      </c>
      <c r="AM398" s="11">
        <f>'OddsRatio_working_3-way'!AA398+'OddsRatio_working_3-way'!AG398</f>
        <v>-0.73025949752036579</v>
      </c>
      <c r="AN398" s="11">
        <f>'OddsRatio_working_3-way'!AB398+'OddsRatio_working_3-way'!AH398</f>
        <v>-0.33760110886821115</v>
      </c>
      <c r="AO398" s="11">
        <f>'OddsRatio_working_3-way'!AC398+'OddsRatio_working_3-way'!AI398</f>
        <v>0</v>
      </c>
      <c r="AP398" s="11">
        <f>'OddsRatio_working_3-way'!AD398+'OddsRatio_working_3-way'!AJ398</f>
        <v>0</v>
      </c>
      <c r="AQ398" s="11">
        <f>'OddsRatio_working_3-way'!AE398+'OddsRatio_working_3-way'!AK398</f>
        <v>0</v>
      </c>
      <c r="AR398" s="10">
        <f>IF(A398="","",IF(('OddsRatio_working_3-way'!X398=0),IF(Q398&gt;0,-Q398^(1/3),(-Q398)^(1/3)),'OddsRatio_working_3-way'!AL398-'OddsRatio_working_3-way'!R398/3))</f>
        <v>1.0678606063885767</v>
      </c>
      <c r="AS398" s="11">
        <f>IF(('OddsRatio_working_3-way'!X398=0),IF(Q398&gt;0,-Q398^(1/3),(-Q398)^(1/3)),'OddsRatio_working_3-way'!AM398-'OddsRatio_working_3-way'!R398/3)</f>
        <v>-0.73025949752036579</v>
      </c>
      <c r="AT398" s="11">
        <f>IF(('OddsRatio_working_3-way'!X398=0),IF(Q398&gt;0,-Q398^(1/3),(-Q398)^(1/3)),'OddsRatio_working_3-way'!AN398-'OddsRatio_working_3-way'!R398/3)</f>
        <v>-0.33760110886821115</v>
      </c>
      <c r="AU398" s="11">
        <f>IF(('OddsRatio_working_3-way'!X398=0),0,'OddsRatio_working_3-way'!AO398)</f>
        <v>0</v>
      </c>
      <c r="AV398" s="11">
        <f>IF(('OddsRatio_working_3-way'!X398=0),0,'OddsRatio_working_3-way'!AP398)</f>
        <v>0</v>
      </c>
      <c r="AW398" s="11">
        <f>IF(('OddsRatio_working_3-way'!X398=0),0,'OddsRatio_working_3-way'!AQ398)</f>
        <v>0</v>
      </c>
    </row>
    <row r="399" spans="1:49" x14ac:dyDescent="0.2">
      <c r="A399" s="4">
        <f>IF('True_Odds_Calculator_3-way'!A400="","",'True_Odds_Calculator_3-way'!A400)</f>
        <v>2.4</v>
      </c>
      <c r="B399" s="4">
        <f>IF('True_Odds_Calculator_3-way'!B400="","",'True_Odds_Calculator_3-way'!B400)</f>
        <v>3.35</v>
      </c>
      <c r="C399" s="4">
        <f>IF('True_Odds_Calculator_3-way'!C400="","",'True_Odds_Calculator_3-way'!C400)</f>
        <v>3.09</v>
      </c>
      <c r="D399" s="9">
        <f t="shared" si="91"/>
        <v>0.40256530303337046</v>
      </c>
      <c r="E399" s="9">
        <f t="shared" si="92"/>
        <v>0.28644136685717569</v>
      </c>
      <c r="F399" s="9">
        <f t="shared" si="93"/>
        <v>0.31099333010945379</v>
      </c>
      <c r="G399" s="9">
        <f t="shared" si="94"/>
        <v>1.0600493039175407</v>
      </c>
      <c r="H399" s="9">
        <f t="shared" si="95"/>
        <v>2.484069025484557</v>
      </c>
      <c r="I399" s="9">
        <f t="shared" si="96"/>
        <v>3.4911158642062206</v>
      </c>
      <c r="J399" s="9">
        <f t="shared" si="97"/>
        <v>3.2155030451876603</v>
      </c>
      <c r="K399" s="11">
        <f t="shared" si="98"/>
        <v>0.41666666666666669</v>
      </c>
      <c r="L399" s="11">
        <f t="shared" si="99"/>
        <v>0.29850746268656714</v>
      </c>
      <c r="M399" s="11">
        <f t="shared" si="100"/>
        <v>0.3236245954692557</v>
      </c>
      <c r="N399" s="11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-0.27677550757539171</v>
      </c>
      <c r="O399" s="11">
        <f>0</f>
        <v>0</v>
      </c>
      <c r="P399" s="11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0.23507060168413596</v>
      </c>
      <c r="Q399" s="11">
        <f>2*'OddsRatio_working_3-way'!K399*'OddsRatio_working_3-way'!L399*'OddsRatio_working_3-way'!M399</f>
        <v>8.0503630713745195E-2</v>
      </c>
      <c r="R399" s="11">
        <f t="shared" si="101"/>
        <v>0</v>
      </c>
      <c r="S399" s="11">
        <f t="shared" si="102"/>
        <v>-0.84931865446983013</v>
      </c>
      <c r="T399" s="11">
        <f t="shared" si="103"/>
        <v>-0.29086255290062674</v>
      </c>
      <c r="U399" s="11">
        <f>'OddsRatio_working_3-way'!S399-'OddsRatio_working_3-way'!R399^2/3</f>
        <v>-0.84931865446983013</v>
      </c>
      <c r="V399" s="11">
        <f>'OddsRatio_working_3-way'!S399*'OddsRatio_working_3-way'!R399/3-2*'OddsRatio_working_3-way'!R399^3/27-'OddsRatio_working_3-way'!T399</f>
        <v>0.29086255290062674</v>
      </c>
      <c r="W399" s="11">
        <f>'OddsRatio_working_3-way'!V399^2+4*'OddsRatio_working_3-way'!U399^3/27</f>
        <v>-6.1618445109404424E-3</v>
      </c>
      <c r="X399" s="11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0.15063438285365857</v>
      </c>
      <c r="Y399" s="11">
        <f>IF('OddsRatio_working_3-way'!W399&gt;=0,IF('OddsRatio_working_3-way'!V399+SQRT('OddsRatio_working_3-way'!W399)&gt;0,0,PI()),ACOS('OddsRatio_working_3-way'!V399/(2*'OddsRatio_working_3-way'!X399)))</f>
        <v>0.26359816268182801</v>
      </c>
      <c r="Z399" s="11">
        <f>'OddsRatio_working_3-way'!X399^(1/3)*COS('OddsRatio_working_3-way'!Y399/3)</f>
        <v>0.53002465195877024</v>
      </c>
      <c r="AA399" s="11">
        <f>'OddsRatio_working_3-way'!X399^(1/3)*COS(('OddsRatio_working_3-way'!Y399+2*PI())/3)</f>
        <v>-0.30544826116636731</v>
      </c>
      <c r="AB399" s="11">
        <f>'OddsRatio_working_3-way'!X399^(1/3)*COS(('OddsRatio_working_3-way'!Y399+4*PI())/3)</f>
        <v>-0.2245763907924031</v>
      </c>
      <c r="AC399" s="11">
        <f>'OddsRatio_working_3-way'!X399^(1/3)*SIN('OddsRatio_working_3-way'!Y399/3)</f>
        <v>4.6691396130276959E-2</v>
      </c>
      <c r="AD399" s="11">
        <f>'OddsRatio_working_3-way'!X399^(1/3)*SIN(('OddsRatio_working_3-way'!Y399+2*PI())/3)</f>
        <v>0.4356691151631622</v>
      </c>
      <c r="AE399" s="11">
        <f>'OddsRatio_working_3-way'!X399^(1/3)*SIN(('OddsRatio_working_3-way'!Y399+4*PI())/3)</f>
        <v>-0.48236051129343899</v>
      </c>
      <c r="AF399" s="11">
        <f>-'OddsRatio_working_3-way'!U399/(3*'OddsRatio_working_3-way'!X399^(1/3))*COS(('OddsRatio_working_3-way'!Y399)/3)</f>
        <v>0.53002465195877035</v>
      </c>
      <c r="AG399" s="11">
        <f>-'OddsRatio_working_3-way'!U399/(3*'OddsRatio_working_3-way'!X399^(1/3))*COS(('OddsRatio_working_3-way'!Y399+2*PI())/3)</f>
        <v>-0.30544826116636736</v>
      </c>
      <c r="AH399" s="11">
        <f>-'OddsRatio_working_3-way'!U399/(3*'OddsRatio_working_3-way'!X399^(1/3))*COS(('OddsRatio_working_3-way'!Y399+4*PI())/3)</f>
        <v>-0.22457639079240316</v>
      </c>
      <c r="AI399" s="11">
        <f>'OddsRatio_working_3-way'!U399/(3*'OddsRatio_working_3-way'!X399^(1/3))*SIN(('OddsRatio_working_3-way'!Y399)/3)</f>
        <v>-4.6691396130276973E-2</v>
      </c>
      <c r="AJ399" s="11">
        <f>'OddsRatio_working_3-way'!U399/(3*'OddsRatio_working_3-way'!X399^(1/3))*SIN(('OddsRatio_working_3-way'!Y399+2*PI())/3)</f>
        <v>-0.43566911516316231</v>
      </c>
      <c r="AK399" s="11">
        <f>'OddsRatio_working_3-way'!U399/(3*'OddsRatio_working_3-way'!X399^(1/3))*SIN(('OddsRatio_working_3-way'!Y399+4*PI())/3)</f>
        <v>0.4823605112934391</v>
      </c>
      <c r="AL399" s="11">
        <f>'OddsRatio_working_3-way'!Z399+'OddsRatio_working_3-way'!AF399</f>
        <v>1.0600493039175407</v>
      </c>
      <c r="AM399" s="11">
        <f>'OddsRatio_working_3-way'!AA399+'OddsRatio_working_3-way'!AG399</f>
        <v>-0.61089652233273473</v>
      </c>
      <c r="AN399" s="11">
        <f>'OddsRatio_working_3-way'!AB399+'OddsRatio_working_3-way'!AH399</f>
        <v>-0.44915278158480626</v>
      </c>
      <c r="AO399" s="11">
        <f>'OddsRatio_working_3-way'!AC399+'OddsRatio_working_3-way'!AI399</f>
        <v>0</v>
      </c>
      <c r="AP399" s="11">
        <f>'OddsRatio_working_3-way'!AD399+'OddsRatio_working_3-way'!AJ399</f>
        <v>0</v>
      </c>
      <c r="AQ399" s="11">
        <f>'OddsRatio_working_3-way'!AE399+'OddsRatio_working_3-way'!AK399</f>
        <v>0</v>
      </c>
      <c r="AR399" s="10">
        <f>IF(A399="","",IF(('OddsRatio_working_3-way'!X399=0),IF(Q399&gt;0,-Q399^(1/3),(-Q399)^(1/3)),'OddsRatio_working_3-way'!AL399-'OddsRatio_working_3-way'!R399/3))</f>
        <v>1.0600493039175407</v>
      </c>
      <c r="AS399" s="11">
        <f>IF(('OddsRatio_working_3-way'!X399=0),IF(Q399&gt;0,-Q399^(1/3),(-Q399)^(1/3)),'OddsRatio_working_3-way'!AM399-'OddsRatio_working_3-way'!R399/3)</f>
        <v>-0.61089652233273473</v>
      </c>
      <c r="AT399" s="11">
        <f>IF(('OddsRatio_working_3-way'!X399=0),IF(Q399&gt;0,-Q399^(1/3),(-Q399)^(1/3)),'OddsRatio_working_3-way'!AN399-'OddsRatio_working_3-way'!R399/3)</f>
        <v>-0.44915278158480626</v>
      </c>
      <c r="AU399" s="11">
        <f>IF(('OddsRatio_working_3-way'!X399=0),0,'OddsRatio_working_3-way'!AO399)</f>
        <v>0</v>
      </c>
      <c r="AV399" s="11">
        <f>IF(('OddsRatio_working_3-way'!X399=0),0,'OddsRatio_working_3-way'!AP399)</f>
        <v>0</v>
      </c>
      <c r="AW399" s="11">
        <f>IF(('OddsRatio_working_3-way'!X399=0),0,'OddsRatio_working_3-way'!AQ399)</f>
        <v>0</v>
      </c>
    </row>
    <row r="400" spans="1:49" x14ac:dyDescent="0.2">
      <c r="A400" s="4">
        <f>IF('True_Odds_Calculator_3-way'!A401="","",'True_Odds_Calculator_3-way'!A401)</f>
        <v>2.34</v>
      </c>
      <c r="B400" s="4">
        <f>IF('True_Odds_Calculator_3-way'!B401="","",'True_Odds_Calculator_3-way'!B401)</f>
        <v>3.43</v>
      </c>
      <c r="C400" s="4">
        <f>IF('True_Odds_Calculator_3-way'!C401="","",'True_Odds_Calculator_3-way'!C401)</f>
        <v>3.12</v>
      </c>
      <c r="D400" s="9">
        <f t="shared" si="91"/>
        <v>0.41287061349323284</v>
      </c>
      <c r="E400" s="9">
        <f t="shared" si="92"/>
        <v>0.27942157402162293</v>
      </c>
      <c r="F400" s="9">
        <f t="shared" si="93"/>
        <v>0.30770781248514412</v>
      </c>
      <c r="G400" s="9">
        <f t="shared" si="94"/>
        <v>1.0612435089045671</v>
      </c>
      <c r="H400" s="9">
        <f t="shared" si="95"/>
        <v>2.4220663019321198</v>
      </c>
      <c r="I400" s="9">
        <f t="shared" si="96"/>
        <v>3.5788217266380991</v>
      </c>
      <c r="J400" s="9">
        <f t="shared" si="97"/>
        <v>3.2498362388776827</v>
      </c>
      <c r="K400" s="11">
        <f t="shared" si="98"/>
        <v>0.42735042735042739</v>
      </c>
      <c r="L400" s="11">
        <f t="shared" si="99"/>
        <v>0.29154518950437314</v>
      </c>
      <c r="M400" s="11">
        <f t="shared" si="100"/>
        <v>0.32051282051282048</v>
      </c>
      <c r="N400" s="11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-0.27566546483343957</v>
      </c>
      <c r="O400" s="11">
        <f>0</f>
        <v>0</v>
      </c>
      <c r="P400" s="11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0.23520726032499975</v>
      </c>
      <c r="Q400" s="11">
        <f>2*'OddsRatio_working_3-way'!K400*'OddsRatio_working_3-way'!L400*'OddsRatio_working_3-way'!M400</f>
        <v>7.9866641876061018E-2</v>
      </c>
      <c r="R400" s="11">
        <f t="shared" si="101"/>
        <v>0</v>
      </c>
      <c r="S400" s="11">
        <f t="shared" si="102"/>
        <v>-0.85323441029189073</v>
      </c>
      <c r="T400" s="11">
        <f t="shared" si="103"/>
        <v>-0.28972305952186433</v>
      </c>
      <c r="U400" s="11">
        <f>'OddsRatio_working_3-way'!S400-'OddsRatio_working_3-way'!R400^2/3</f>
        <v>-0.85323441029189073</v>
      </c>
      <c r="V400" s="11">
        <f>'OddsRatio_working_3-way'!S400*'OddsRatio_working_3-way'!R400/3-2*'OddsRatio_working_3-way'!R400^3/27-'OddsRatio_working_3-way'!T400</f>
        <v>0.28972305952186433</v>
      </c>
      <c r="W400" s="11">
        <f>'OddsRatio_working_3-way'!V400^2+4*'OddsRatio_working_3-way'!U400^3/27</f>
        <v>-8.0845924464017643E-3</v>
      </c>
      <c r="X400" s="11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0.15167732499051359</v>
      </c>
      <c r="Y400" s="11">
        <f>IF('OddsRatio_working_3-way'!W400&gt;=0,IF('OddsRatio_working_3-way'!V400+SQRT('OddsRatio_working_3-way'!W400)&gt;0,0,PI()),ACOS('OddsRatio_working_3-way'!V400/(2*'OddsRatio_working_3-way'!X400)))</f>
        <v>0.30092120650854004</v>
      </c>
      <c r="Z400" s="11">
        <f>'OddsRatio_working_3-way'!X400^(1/3)*COS('OddsRatio_working_3-way'!Y400/3)</f>
        <v>0.53062175445228366</v>
      </c>
      <c r="AA400" s="11">
        <f>'OddsRatio_working_3-way'!X400^(1/3)*COS(('OddsRatio_working_3-way'!Y400+2*PI())/3)</f>
        <v>-0.31156039451506029</v>
      </c>
      <c r="AB400" s="11">
        <f>'OddsRatio_working_3-way'!X400^(1/3)*COS(('OddsRatio_working_3-way'!Y400+4*PI())/3)</f>
        <v>-0.21906135993722348</v>
      </c>
      <c r="AC400" s="11">
        <f>'OddsRatio_working_3-way'!X400^(1/3)*SIN('OddsRatio_working_3-way'!Y400/3)</f>
        <v>5.3404342513294664E-2</v>
      </c>
      <c r="AD400" s="11">
        <f>'OddsRatio_working_3-way'!X400^(1/3)*SIN(('OddsRatio_working_3-way'!Y400+2*PI())/3)</f>
        <v>0.43282974789969891</v>
      </c>
      <c r="AE400" s="11">
        <f>'OddsRatio_working_3-way'!X400^(1/3)*SIN(('OddsRatio_working_3-way'!Y400+4*PI())/3)</f>
        <v>-0.48623409041299354</v>
      </c>
      <c r="AF400" s="11">
        <f>-'OddsRatio_working_3-way'!U400/(3*'OddsRatio_working_3-way'!X400^(1/3))*COS(('OddsRatio_working_3-way'!Y400)/3)</f>
        <v>0.53062175445228354</v>
      </c>
      <c r="AG400" s="11">
        <f>-'OddsRatio_working_3-way'!U400/(3*'OddsRatio_working_3-way'!X400^(1/3))*COS(('OddsRatio_working_3-way'!Y400+2*PI())/3)</f>
        <v>-0.31156039451506023</v>
      </c>
      <c r="AH400" s="11">
        <f>-'OddsRatio_working_3-way'!U400/(3*'OddsRatio_working_3-way'!X400^(1/3))*COS(('OddsRatio_working_3-way'!Y400+4*PI())/3)</f>
        <v>-0.21906135993722342</v>
      </c>
      <c r="AI400" s="11">
        <f>'OddsRatio_working_3-way'!U400/(3*'OddsRatio_working_3-way'!X400^(1/3))*SIN(('OddsRatio_working_3-way'!Y400)/3)</f>
        <v>-5.3404342513294657E-2</v>
      </c>
      <c r="AJ400" s="11">
        <f>'OddsRatio_working_3-way'!U400/(3*'OddsRatio_working_3-way'!X400^(1/3))*SIN(('OddsRatio_working_3-way'!Y400+2*PI())/3)</f>
        <v>-0.4328297478996988</v>
      </c>
      <c r="AK400" s="11">
        <f>'OddsRatio_working_3-way'!U400/(3*'OddsRatio_working_3-way'!X400^(1/3))*SIN(('OddsRatio_working_3-way'!Y400+4*PI())/3)</f>
        <v>0.48623409041299342</v>
      </c>
      <c r="AL400" s="11">
        <f>'OddsRatio_working_3-way'!Z400+'OddsRatio_working_3-way'!AF400</f>
        <v>1.0612435089045671</v>
      </c>
      <c r="AM400" s="11">
        <f>'OddsRatio_working_3-way'!AA400+'OddsRatio_working_3-way'!AG400</f>
        <v>-0.62312078903012047</v>
      </c>
      <c r="AN400" s="11">
        <f>'OddsRatio_working_3-way'!AB400+'OddsRatio_working_3-way'!AH400</f>
        <v>-0.4381227198744469</v>
      </c>
      <c r="AO400" s="11">
        <f>'OddsRatio_working_3-way'!AC400+'OddsRatio_working_3-way'!AI400</f>
        <v>0</v>
      </c>
      <c r="AP400" s="11">
        <f>'OddsRatio_working_3-way'!AD400+'OddsRatio_working_3-way'!AJ400</f>
        <v>0</v>
      </c>
      <c r="AQ400" s="11">
        <f>'OddsRatio_working_3-way'!AE400+'OddsRatio_working_3-way'!AK400</f>
        <v>0</v>
      </c>
      <c r="AR400" s="10">
        <f>IF(A400="","",IF(('OddsRatio_working_3-way'!X400=0),IF(Q400&gt;0,-Q400^(1/3),(-Q400)^(1/3)),'OddsRatio_working_3-way'!AL400-'OddsRatio_working_3-way'!R400/3))</f>
        <v>1.0612435089045671</v>
      </c>
      <c r="AS400" s="11">
        <f>IF(('OddsRatio_working_3-way'!X400=0),IF(Q400&gt;0,-Q400^(1/3),(-Q400)^(1/3)),'OddsRatio_working_3-way'!AM400-'OddsRatio_working_3-way'!R400/3)</f>
        <v>-0.62312078903012047</v>
      </c>
      <c r="AT400" s="11">
        <f>IF(('OddsRatio_working_3-way'!X400=0),IF(Q400&gt;0,-Q400^(1/3),(-Q400)^(1/3)),'OddsRatio_working_3-way'!AN400-'OddsRatio_working_3-way'!R400/3)</f>
        <v>-0.4381227198744469</v>
      </c>
      <c r="AU400" s="11">
        <f>IF(('OddsRatio_working_3-way'!X400=0),0,'OddsRatio_working_3-way'!AO400)</f>
        <v>0</v>
      </c>
      <c r="AV400" s="11">
        <f>IF(('OddsRatio_working_3-way'!X400=0),0,'OddsRatio_working_3-way'!AP400)</f>
        <v>0</v>
      </c>
      <c r="AW400" s="11">
        <f>IF(('OddsRatio_working_3-way'!X400=0),0,'OddsRatio_working_3-way'!AQ400)</f>
        <v>0</v>
      </c>
    </row>
    <row r="401" spans="1:49" x14ac:dyDescent="0.2">
      <c r="A401" s="4">
        <f>IF('True_Odds_Calculator_3-way'!A402="","",'True_Odds_Calculator_3-way'!A402)</f>
        <v>1.91</v>
      </c>
      <c r="B401" s="4">
        <f>IF('True_Odds_Calculator_3-way'!B402="","",'True_Odds_Calculator_3-way'!B402)</f>
        <v>3.83</v>
      </c>
      <c r="C401" s="4">
        <f>IF('True_Odds_Calculator_3-way'!C402="","",'True_Odds_Calculator_3-way'!C402)</f>
        <v>4.01</v>
      </c>
      <c r="D401" s="9">
        <f t="shared" si="91"/>
        <v>0.5099570169202069</v>
      </c>
      <c r="E401" s="9">
        <f t="shared" si="92"/>
        <v>0.2507241159280314</v>
      </c>
      <c r="F401" s="9">
        <f t="shared" si="93"/>
        <v>0.2393188671517619</v>
      </c>
      <c r="G401" s="9">
        <f t="shared" si="94"/>
        <v>1.0559885534419817</v>
      </c>
      <c r="H401" s="9">
        <f t="shared" si="95"/>
        <v>1.9609495836322031</v>
      </c>
      <c r="I401" s="9">
        <f t="shared" si="96"/>
        <v>3.9884476062408094</v>
      </c>
      <c r="J401" s="9">
        <f t="shared" si="97"/>
        <v>4.1785255458603645</v>
      </c>
      <c r="K401" s="11">
        <f t="shared" si="98"/>
        <v>0.52356020942408377</v>
      </c>
      <c r="L401" s="11">
        <f t="shared" si="99"/>
        <v>0.2610966057441253</v>
      </c>
      <c r="M401" s="11">
        <f t="shared" si="100"/>
        <v>0.24937655860349128</v>
      </c>
      <c r="N401" s="11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-0.26425171197742126</v>
      </c>
      <c r="O401" s="11">
        <f>0</f>
        <v>0</v>
      </c>
      <c r="P401" s="11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0.23010563757789376</v>
      </c>
      <c r="Q401" s="11">
        <f>2*'OddsRatio_working_3-way'!K401*'OddsRatio_working_3-way'!L401*'OddsRatio_working_3-way'!M401</f>
        <v>6.8179448171227772E-2</v>
      </c>
      <c r="R401" s="11">
        <f t="shared" si="101"/>
        <v>0</v>
      </c>
      <c r="S401" s="11">
        <f t="shared" si="102"/>
        <v>-0.87078201255912746</v>
      </c>
      <c r="T401" s="11">
        <f t="shared" si="103"/>
        <v>-0.25800948520270439</v>
      </c>
      <c r="U401" s="11">
        <f>'OddsRatio_working_3-way'!S401-'OddsRatio_working_3-way'!R401^2/3</f>
        <v>-0.87078201255912746</v>
      </c>
      <c r="V401" s="11">
        <f>'OddsRatio_working_3-way'!S401*'OddsRatio_working_3-way'!R401/3-2*'OddsRatio_working_3-way'!R401^3/27-'OddsRatio_working_3-way'!T401</f>
        <v>0.25800948520270439</v>
      </c>
      <c r="W401" s="11">
        <f>'OddsRatio_working_3-way'!V401^2+4*'OddsRatio_working_3-way'!U401^3/27</f>
        <v>-3.1250411104717338E-2</v>
      </c>
      <c r="X401" s="11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0.15638039004242338</v>
      </c>
      <c r="Y401" s="11">
        <f>IF('OddsRatio_working_3-way'!W401&gt;=0,IF('OddsRatio_working_3-way'!V401+SQRT('OddsRatio_working_3-way'!W401)&gt;0,0,PI()),ACOS('OddsRatio_working_3-way'!V401/(2*'OddsRatio_working_3-way'!X401)))</f>
        <v>0.60069685312866405</v>
      </c>
      <c r="Z401" s="11">
        <f>'OddsRatio_working_3-way'!X401^(1/3)*COS('OddsRatio_working_3-way'!Y401/3)</f>
        <v>0.52799427672099086</v>
      </c>
      <c r="AA401" s="11">
        <f>'OddsRatio_working_3-way'!X401^(1/3)*COS(('OddsRatio_working_3-way'!Y401+2*PI())/3)</f>
        <v>-0.35679819413137615</v>
      </c>
      <c r="AB401" s="11">
        <f>'OddsRatio_working_3-way'!X401^(1/3)*COS(('OddsRatio_working_3-way'!Y401+4*PI())/3)</f>
        <v>-0.17119608258961466</v>
      </c>
      <c r="AC401" s="11">
        <f>'OddsRatio_working_3-way'!X401^(1/3)*SIN('OddsRatio_working_3-way'!Y401/3)</f>
        <v>0.10715742906079896</v>
      </c>
      <c r="AD401" s="11">
        <f>'OddsRatio_working_3-way'!X401^(1/3)*SIN(('OddsRatio_working_3-way'!Y401+2*PI())/3)</f>
        <v>0.4036777421627693</v>
      </c>
      <c r="AE401" s="11">
        <f>'OddsRatio_working_3-way'!X401^(1/3)*SIN(('OddsRatio_working_3-way'!Y401+4*PI())/3)</f>
        <v>-0.51083517122356825</v>
      </c>
      <c r="AF401" s="11">
        <f>-'OddsRatio_working_3-way'!U401/(3*'OddsRatio_working_3-way'!X401^(1/3))*COS(('OddsRatio_working_3-way'!Y401)/3)</f>
        <v>0.52799427672099086</v>
      </c>
      <c r="AG401" s="11">
        <f>-'OddsRatio_working_3-way'!U401/(3*'OddsRatio_working_3-way'!X401^(1/3))*COS(('OddsRatio_working_3-way'!Y401+2*PI())/3)</f>
        <v>-0.35679819413137615</v>
      </c>
      <c r="AH401" s="11">
        <f>-'OddsRatio_working_3-way'!U401/(3*'OddsRatio_working_3-way'!X401^(1/3))*COS(('OddsRatio_working_3-way'!Y401+4*PI())/3)</f>
        <v>-0.17119608258961466</v>
      </c>
      <c r="AI401" s="11">
        <f>'OddsRatio_working_3-way'!U401/(3*'OddsRatio_working_3-way'!X401^(1/3))*SIN(('OddsRatio_working_3-way'!Y401)/3)</f>
        <v>-0.10715742906079896</v>
      </c>
      <c r="AJ401" s="11">
        <f>'OddsRatio_working_3-way'!U401/(3*'OddsRatio_working_3-way'!X401^(1/3))*SIN(('OddsRatio_working_3-way'!Y401+2*PI())/3)</f>
        <v>-0.4036777421627693</v>
      </c>
      <c r="AK401" s="11">
        <f>'OddsRatio_working_3-way'!U401/(3*'OddsRatio_working_3-way'!X401^(1/3))*SIN(('OddsRatio_working_3-way'!Y401+4*PI())/3)</f>
        <v>0.51083517122356825</v>
      </c>
      <c r="AL401" s="11">
        <f>'OddsRatio_working_3-way'!Z401+'OddsRatio_working_3-way'!AF401</f>
        <v>1.0559885534419817</v>
      </c>
      <c r="AM401" s="11">
        <f>'OddsRatio_working_3-way'!AA401+'OddsRatio_working_3-way'!AG401</f>
        <v>-0.71359638826275229</v>
      </c>
      <c r="AN401" s="11">
        <f>'OddsRatio_working_3-way'!AB401+'OddsRatio_working_3-way'!AH401</f>
        <v>-0.34239216517922932</v>
      </c>
      <c r="AO401" s="11">
        <f>'OddsRatio_working_3-way'!AC401+'OddsRatio_working_3-way'!AI401</f>
        <v>0</v>
      </c>
      <c r="AP401" s="11">
        <f>'OddsRatio_working_3-way'!AD401+'OddsRatio_working_3-way'!AJ401</f>
        <v>0</v>
      </c>
      <c r="AQ401" s="11">
        <f>'OddsRatio_working_3-way'!AE401+'OddsRatio_working_3-way'!AK401</f>
        <v>0</v>
      </c>
      <c r="AR401" s="10">
        <f>IF(A401="","",IF(('OddsRatio_working_3-way'!X401=0),IF(Q401&gt;0,-Q401^(1/3),(-Q401)^(1/3)),'OddsRatio_working_3-way'!AL401-'OddsRatio_working_3-way'!R401/3))</f>
        <v>1.0559885534419817</v>
      </c>
      <c r="AS401" s="11">
        <f>IF(('OddsRatio_working_3-way'!X401=0),IF(Q401&gt;0,-Q401^(1/3),(-Q401)^(1/3)),'OddsRatio_working_3-way'!AM401-'OddsRatio_working_3-way'!R401/3)</f>
        <v>-0.71359638826275229</v>
      </c>
      <c r="AT401" s="11">
        <f>IF(('OddsRatio_working_3-way'!X401=0),IF(Q401&gt;0,-Q401^(1/3),(-Q401)^(1/3)),'OddsRatio_working_3-way'!AN401-'OddsRatio_working_3-way'!R401/3)</f>
        <v>-0.34239216517922932</v>
      </c>
      <c r="AU401" s="11">
        <f>IF(('OddsRatio_working_3-way'!X401=0),0,'OddsRatio_working_3-way'!AO401)</f>
        <v>0</v>
      </c>
      <c r="AV401" s="11">
        <f>IF(('OddsRatio_working_3-way'!X401=0),0,'OddsRatio_working_3-way'!AP401)</f>
        <v>0</v>
      </c>
      <c r="AW401" s="11">
        <f>IF(('OddsRatio_working_3-way'!X401=0),0,'OddsRatio_working_3-way'!AQ401)</f>
        <v>0</v>
      </c>
    </row>
    <row r="402" spans="1:49" x14ac:dyDescent="0.2">
      <c r="A402" s="4">
        <f>IF('True_Odds_Calculator_3-way'!A403="","",'True_Odds_Calculator_3-way'!A403)</f>
        <v>2.12</v>
      </c>
      <c r="B402" s="4">
        <f>IF('True_Odds_Calculator_3-way'!B403="","",'True_Odds_Calculator_3-way'!B403)</f>
        <v>3.36</v>
      </c>
      <c r="C402" s="4">
        <f>IF('True_Odds_Calculator_3-way'!C403="","",'True_Odds_Calculator_3-way'!C403)</f>
        <v>3.69</v>
      </c>
      <c r="D402" s="9">
        <f t="shared" si="91"/>
        <v>0.45626738402490058</v>
      </c>
      <c r="E402" s="9">
        <f t="shared" si="92"/>
        <v>0.28481293553846532</v>
      </c>
      <c r="F402" s="9">
        <f t="shared" si="93"/>
        <v>0.25891968043663383</v>
      </c>
      <c r="G402" s="9">
        <f t="shared" si="94"/>
        <v>1.0640154588636399</v>
      </c>
      <c r="H402" s="9">
        <f t="shared" si="95"/>
        <v>2.1916973139272771</v>
      </c>
      <c r="I402" s="9">
        <f t="shared" si="96"/>
        <v>3.51107648291819</v>
      </c>
      <c r="J402" s="9">
        <f t="shared" si="97"/>
        <v>3.8622015843431914</v>
      </c>
      <c r="K402" s="11">
        <f t="shared" si="98"/>
        <v>0.47169811320754712</v>
      </c>
      <c r="L402" s="11">
        <f t="shared" si="99"/>
        <v>0.29761904761904762</v>
      </c>
      <c r="M402" s="11">
        <f t="shared" si="100"/>
        <v>0.2710027100271003</v>
      </c>
      <c r="N402" s="11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-0.27050842835472366</v>
      </c>
      <c r="O402" s="11">
        <f>0</f>
        <v>0</v>
      </c>
      <c r="P402" s="11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0.23473814028346932</v>
      </c>
      <c r="Q402" s="11">
        <f>2*'OddsRatio_working_3-way'!K402*'OddsRatio_working_3-way'!L402*'OddsRatio_working_3-way'!M402</f>
        <v>7.6090158924949539E-2</v>
      </c>
      <c r="R402" s="11">
        <f t="shared" si="101"/>
        <v>0</v>
      </c>
      <c r="S402" s="11">
        <f t="shared" si="102"/>
        <v>-0.86776645633995564</v>
      </c>
      <c r="T402" s="11">
        <f t="shared" si="103"/>
        <v>-0.28128572328685758</v>
      </c>
      <c r="U402" s="11">
        <f>'OddsRatio_working_3-way'!S402-'OddsRatio_working_3-way'!R402^2/3</f>
        <v>-0.86776645633995564</v>
      </c>
      <c r="V402" s="11">
        <f>'OddsRatio_working_3-way'!S402*'OddsRatio_working_3-way'!R402/3-2*'OddsRatio_working_3-way'!R402^3/27-'OddsRatio_working_3-way'!T402</f>
        <v>0.28128572328685758</v>
      </c>
      <c r="W402" s="11">
        <f>'OddsRatio_working_3-way'!V402^2+4*'OddsRatio_working_3-way'!U402^3/27</f>
        <v>-1.7684905107689192E-2</v>
      </c>
      <c r="X402" s="11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0.15556876552886492</v>
      </c>
      <c r="Y402" s="11">
        <f>IF('OddsRatio_working_3-way'!W402&gt;=0,IF('OddsRatio_working_3-way'!V402+SQRT('OddsRatio_working_3-way'!W402)&gt;0,0,PI()),ACOS('OddsRatio_working_3-way'!V402/(2*'OddsRatio_working_3-way'!X402)))</f>
        <v>0.44163063604133024</v>
      </c>
      <c r="Z402" s="11">
        <f>'OddsRatio_working_3-way'!X402^(1/3)*COS('OddsRatio_working_3-way'!Y402/3)</f>
        <v>0.53200772943181995</v>
      </c>
      <c r="AA402" s="11">
        <f>'OddsRatio_working_3-way'!X402^(1/3)*COS(('OddsRatio_working_3-way'!Y402+2*PI())/3)</f>
        <v>-0.33432257338043697</v>
      </c>
      <c r="AB402" s="11">
        <f>'OddsRatio_working_3-way'!X402^(1/3)*COS(('OddsRatio_working_3-way'!Y402+4*PI())/3)</f>
        <v>-0.19768515605138318</v>
      </c>
      <c r="AC402" s="11">
        <f>'OddsRatio_working_3-way'!X402^(1/3)*SIN('OddsRatio_working_3-way'!Y402/3)</f>
        <v>7.8887649676304697E-2</v>
      </c>
      <c r="AD402" s="11">
        <f>'OddsRatio_working_3-way'!X402^(1/3)*SIN(('OddsRatio_working_3-way'!Y402+2*PI())/3)</f>
        <v>0.42128838385948209</v>
      </c>
      <c r="AE402" s="11">
        <f>'OddsRatio_working_3-way'!X402^(1/3)*SIN(('OddsRatio_working_3-way'!Y402+4*PI())/3)</f>
        <v>-0.50017603353578644</v>
      </c>
      <c r="AF402" s="11">
        <f>-'OddsRatio_working_3-way'!U402/(3*'OddsRatio_working_3-way'!X402^(1/3))*COS(('OddsRatio_working_3-way'!Y402)/3)</f>
        <v>0.53200772943181984</v>
      </c>
      <c r="AG402" s="11">
        <f>-'OddsRatio_working_3-way'!U402/(3*'OddsRatio_working_3-way'!X402^(1/3))*COS(('OddsRatio_working_3-way'!Y402+2*PI())/3)</f>
        <v>-0.33432257338043692</v>
      </c>
      <c r="AH402" s="11">
        <f>-'OddsRatio_working_3-way'!U402/(3*'OddsRatio_working_3-way'!X402^(1/3))*COS(('OddsRatio_working_3-way'!Y402+4*PI())/3)</f>
        <v>-0.19768515605138312</v>
      </c>
      <c r="AI402" s="11">
        <f>'OddsRatio_working_3-way'!U402/(3*'OddsRatio_working_3-way'!X402^(1/3))*SIN(('OddsRatio_working_3-way'!Y402)/3)</f>
        <v>-7.8887649676304683E-2</v>
      </c>
      <c r="AJ402" s="11">
        <f>'OddsRatio_working_3-way'!U402/(3*'OddsRatio_working_3-way'!X402^(1/3))*SIN(('OddsRatio_working_3-way'!Y402+2*PI())/3)</f>
        <v>-0.42128838385948197</v>
      </c>
      <c r="AK402" s="11">
        <f>'OddsRatio_working_3-way'!U402/(3*'OddsRatio_working_3-way'!X402^(1/3))*SIN(('OddsRatio_working_3-way'!Y402+4*PI())/3)</f>
        <v>0.50017603353578632</v>
      </c>
      <c r="AL402" s="11">
        <f>'OddsRatio_working_3-way'!Z402+'OddsRatio_working_3-way'!AF402</f>
        <v>1.0640154588636399</v>
      </c>
      <c r="AM402" s="11">
        <f>'OddsRatio_working_3-way'!AA402+'OddsRatio_working_3-way'!AG402</f>
        <v>-0.66864514676087383</v>
      </c>
      <c r="AN402" s="11">
        <f>'OddsRatio_working_3-way'!AB402+'OddsRatio_working_3-way'!AH402</f>
        <v>-0.3953703121027663</v>
      </c>
      <c r="AO402" s="11">
        <f>'OddsRatio_working_3-way'!AC402+'OddsRatio_working_3-way'!AI402</f>
        <v>0</v>
      </c>
      <c r="AP402" s="11">
        <f>'OddsRatio_working_3-way'!AD402+'OddsRatio_working_3-way'!AJ402</f>
        <v>0</v>
      </c>
      <c r="AQ402" s="11">
        <f>'OddsRatio_working_3-way'!AE402+'OddsRatio_working_3-way'!AK402</f>
        <v>0</v>
      </c>
      <c r="AR402" s="10">
        <f>IF(A402="","",IF(('OddsRatio_working_3-way'!X402=0),IF(Q402&gt;0,-Q402^(1/3),(-Q402)^(1/3)),'OddsRatio_working_3-way'!AL402-'OddsRatio_working_3-way'!R402/3))</f>
        <v>1.0640154588636399</v>
      </c>
      <c r="AS402" s="11">
        <f>IF(('OddsRatio_working_3-way'!X402=0),IF(Q402&gt;0,-Q402^(1/3),(-Q402)^(1/3)),'OddsRatio_working_3-way'!AM402-'OddsRatio_working_3-way'!R402/3)</f>
        <v>-0.66864514676087383</v>
      </c>
      <c r="AT402" s="11">
        <f>IF(('OddsRatio_working_3-way'!X402=0),IF(Q402&gt;0,-Q402^(1/3),(-Q402)^(1/3)),'OddsRatio_working_3-way'!AN402-'OddsRatio_working_3-way'!R402/3)</f>
        <v>-0.3953703121027663</v>
      </c>
      <c r="AU402" s="11">
        <f>IF(('OddsRatio_working_3-way'!X402=0),0,'OddsRatio_working_3-way'!AO402)</f>
        <v>0</v>
      </c>
      <c r="AV402" s="11">
        <f>IF(('OddsRatio_working_3-way'!X402=0),0,'OddsRatio_working_3-way'!AP402)</f>
        <v>0</v>
      </c>
      <c r="AW402" s="11">
        <f>IF(('OddsRatio_working_3-way'!X402=0),0,'OddsRatio_working_3-way'!AQ402)</f>
        <v>0</v>
      </c>
    </row>
    <row r="403" spans="1:49" x14ac:dyDescent="0.2">
      <c r="A403" s="4">
        <f>IF('True_Odds_Calculator_3-way'!A404="","",'True_Odds_Calculator_3-way'!A404)</f>
        <v>2.63</v>
      </c>
      <c r="B403" s="4">
        <f>IF('True_Odds_Calculator_3-way'!B404="","",'True_Odds_Calculator_3-way'!B404)</f>
        <v>3.24</v>
      </c>
      <c r="C403" s="4">
        <f>IF('True_Odds_Calculator_3-way'!C404="","",'True_Odds_Calculator_3-way'!C404)</f>
        <v>2.9</v>
      </c>
      <c r="D403" s="9">
        <f t="shared" si="91"/>
        <v>0.36844267169630807</v>
      </c>
      <c r="E403" s="9">
        <f t="shared" si="92"/>
        <v>0.29800846729993236</v>
      </c>
      <c r="F403" s="9">
        <f t="shared" si="93"/>
        <v>0.33354886100375958</v>
      </c>
      <c r="G403" s="9">
        <f t="shared" si="94"/>
        <v>1.0516113180865838</v>
      </c>
      <c r="H403" s="9">
        <f t="shared" si="95"/>
        <v>2.7141264484811312</v>
      </c>
      <c r="I403" s="9">
        <f t="shared" si="96"/>
        <v>3.3556093525139477</v>
      </c>
      <c r="J403" s="9">
        <f t="shared" si="97"/>
        <v>2.9980615043645091</v>
      </c>
      <c r="K403" s="11">
        <f t="shared" si="98"/>
        <v>0.38022813688212931</v>
      </c>
      <c r="L403" s="11">
        <f t="shared" si="99"/>
        <v>0.30864197530864196</v>
      </c>
      <c r="M403" s="11">
        <f t="shared" si="100"/>
        <v>0.34482758620689657</v>
      </c>
      <c r="N403" s="11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-0.28073106102912493</v>
      </c>
      <c r="O403" s="11">
        <f>0</f>
        <v>0</v>
      </c>
      <c r="P403" s="11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0.23349471581629272</v>
      </c>
      <c r="Q403" s="11">
        <f>2*'OddsRatio_working_3-way'!K403*'OddsRatio_working_3-way'!L403*'OddsRatio_working_3-way'!M403</f>
        <v>8.0934043610500064E-2</v>
      </c>
      <c r="R403" s="11">
        <f t="shared" si="101"/>
        <v>0</v>
      </c>
      <c r="S403" s="11">
        <f t="shared" si="102"/>
        <v>-0.83173808755016387</v>
      </c>
      <c r="T403" s="11">
        <f t="shared" si="103"/>
        <v>-0.28829743069329766</v>
      </c>
      <c r="U403" s="11">
        <f>'OddsRatio_working_3-way'!S403-'OddsRatio_working_3-way'!R403^2/3</f>
        <v>-0.83173808755016387</v>
      </c>
      <c r="V403" s="11">
        <f>'OddsRatio_working_3-way'!S403*'OddsRatio_working_3-way'!R403/3-2*'OddsRatio_working_3-way'!R403^3/27-'OddsRatio_working_3-way'!T403</f>
        <v>0.28829743069329766</v>
      </c>
      <c r="W403" s="11">
        <f>'OddsRatio_working_3-way'!V403^2+4*'OddsRatio_working_3-way'!U403^3/27</f>
        <v>-2.1270555966718396E-3</v>
      </c>
      <c r="X403" s="11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0.14598156060015646</v>
      </c>
      <c r="Y403" s="11">
        <f>IF('OddsRatio_working_3-way'!W403&gt;=0,IF('OddsRatio_working_3-way'!V403+SQRT('OddsRatio_working_3-way'!W403)&gt;0,0,PI()),ACOS('OddsRatio_working_3-way'!V403/(2*'OddsRatio_working_3-way'!X403)))</f>
        <v>0.15862963981172129</v>
      </c>
      <c r="Z403" s="11">
        <f>'OddsRatio_working_3-way'!X403^(1/3)*COS('OddsRatio_working_3-way'!Y403/3)</f>
        <v>0.52580565904329191</v>
      </c>
      <c r="AA403" s="11">
        <f>'OddsRatio_working_3-way'!X403^(1/3)*COS(('OddsRatio_working_3-way'!Y403+2*PI())/3)</f>
        <v>-0.28700321491437536</v>
      </c>
      <c r="AB403" s="11">
        <f>'OddsRatio_working_3-way'!X403^(1/3)*COS(('OddsRatio_working_3-way'!Y403+4*PI())/3)</f>
        <v>-0.23880244412891663</v>
      </c>
      <c r="AC403" s="11">
        <f>'OddsRatio_working_3-way'!X403^(1/3)*SIN('OddsRatio_working_3-way'!Y403/3)</f>
        <v>2.7828727988132077E-2</v>
      </c>
      <c r="AD403" s="11">
        <f>'OddsRatio_working_3-way'!X403^(1/3)*SIN(('OddsRatio_working_3-way'!Y403+2*PI())/3)</f>
        <v>0.44144669419104365</v>
      </c>
      <c r="AE403" s="11">
        <f>'OddsRatio_working_3-way'!X403^(1/3)*SIN(('OddsRatio_working_3-way'!Y403+4*PI())/3)</f>
        <v>-0.46927542217917567</v>
      </c>
      <c r="AF403" s="11">
        <f>-'OddsRatio_working_3-way'!U403/(3*'OddsRatio_working_3-way'!X403^(1/3))*COS(('OddsRatio_working_3-way'!Y403)/3)</f>
        <v>0.52580565904329191</v>
      </c>
      <c r="AG403" s="11">
        <f>-'OddsRatio_working_3-way'!U403/(3*'OddsRatio_working_3-way'!X403^(1/3))*COS(('OddsRatio_working_3-way'!Y403+2*PI())/3)</f>
        <v>-0.28700321491437536</v>
      </c>
      <c r="AH403" s="11">
        <f>-'OddsRatio_working_3-way'!U403/(3*'OddsRatio_working_3-way'!X403^(1/3))*COS(('OddsRatio_working_3-way'!Y403+4*PI())/3)</f>
        <v>-0.23880244412891663</v>
      </c>
      <c r="AI403" s="11">
        <f>'OddsRatio_working_3-way'!U403/(3*'OddsRatio_working_3-way'!X403^(1/3))*SIN(('OddsRatio_working_3-way'!Y403)/3)</f>
        <v>-2.7828727988132077E-2</v>
      </c>
      <c r="AJ403" s="11">
        <f>'OddsRatio_working_3-way'!U403/(3*'OddsRatio_working_3-way'!X403^(1/3))*SIN(('OddsRatio_working_3-way'!Y403+2*PI())/3)</f>
        <v>-0.44144669419104365</v>
      </c>
      <c r="AK403" s="11">
        <f>'OddsRatio_working_3-way'!U403/(3*'OddsRatio_working_3-way'!X403^(1/3))*SIN(('OddsRatio_working_3-way'!Y403+4*PI())/3)</f>
        <v>0.46927542217917567</v>
      </c>
      <c r="AL403" s="11">
        <f>'OddsRatio_working_3-way'!Z403+'OddsRatio_working_3-way'!AF403</f>
        <v>1.0516113180865838</v>
      </c>
      <c r="AM403" s="11">
        <f>'OddsRatio_working_3-way'!AA403+'OddsRatio_working_3-way'!AG403</f>
        <v>-0.57400642982875072</v>
      </c>
      <c r="AN403" s="11">
        <f>'OddsRatio_working_3-way'!AB403+'OddsRatio_working_3-way'!AH403</f>
        <v>-0.47760488825783326</v>
      </c>
      <c r="AO403" s="11">
        <f>'OddsRatio_working_3-way'!AC403+'OddsRatio_working_3-way'!AI403</f>
        <v>0</v>
      </c>
      <c r="AP403" s="11">
        <f>'OddsRatio_working_3-way'!AD403+'OddsRatio_working_3-way'!AJ403</f>
        <v>0</v>
      </c>
      <c r="AQ403" s="11">
        <f>'OddsRatio_working_3-way'!AE403+'OddsRatio_working_3-way'!AK403</f>
        <v>0</v>
      </c>
      <c r="AR403" s="10">
        <f>IF(A403="","",IF(('OddsRatio_working_3-way'!X403=0),IF(Q403&gt;0,-Q403^(1/3),(-Q403)^(1/3)),'OddsRatio_working_3-way'!AL403-'OddsRatio_working_3-way'!R403/3))</f>
        <v>1.0516113180865838</v>
      </c>
      <c r="AS403" s="11">
        <f>IF(('OddsRatio_working_3-way'!X403=0),IF(Q403&gt;0,-Q403^(1/3),(-Q403)^(1/3)),'OddsRatio_working_3-way'!AM403-'OddsRatio_working_3-way'!R403/3)</f>
        <v>-0.57400642982875072</v>
      </c>
      <c r="AT403" s="11">
        <f>IF(('OddsRatio_working_3-way'!X403=0),IF(Q403&gt;0,-Q403^(1/3),(-Q403)^(1/3)),'OddsRatio_working_3-way'!AN403-'OddsRatio_working_3-way'!R403/3)</f>
        <v>-0.47760488825783326</v>
      </c>
      <c r="AU403" s="11">
        <f>IF(('OddsRatio_working_3-way'!X403=0),0,'OddsRatio_working_3-way'!AO403)</f>
        <v>0</v>
      </c>
      <c r="AV403" s="11">
        <f>IF(('OddsRatio_working_3-way'!X403=0),0,'OddsRatio_working_3-way'!AP403)</f>
        <v>0</v>
      </c>
      <c r="AW403" s="11">
        <f>IF(('OddsRatio_working_3-way'!X403=0),0,'OddsRatio_working_3-way'!AQ403)</f>
        <v>0</v>
      </c>
    </row>
    <row r="404" spans="1:49" x14ac:dyDescent="0.2">
      <c r="A404" s="4">
        <f>IF('True_Odds_Calculator_3-way'!A405="","",'True_Odds_Calculator_3-way'!A405)</f>
        <v>2.56</v>
      </c>
      <c r="B404" s="4">
        <f>IF('True_Odds_Calculator_3-way'!B405="","",'True_Odds_Calculator_3-way'!B405)</f>
        <v>3.4</v>
      </c>
      <c r="C404" s="4">
        <f>IF('True_Odds_Calculator_3-way'!C405="","",'True_Odds_Calculator_3-way'!C405)</f>
        <v>2.87</v>
      </c>
      <c r="D404" s="9">
        <f t="shared" si="91"/>
        <v>0.3788601156439918</v>
      </c>
      <c r="E404" s="9">
        <f t="shared" si="92"/>
        <v>0.28390520009796</v>
      </c>
      <c r="F404" s="9">
        <f t="shared" si="93"/>
        <v>0.33723468425804792</v>
      </c>
      <c r="G404" s="9">
        <f t="shared" si="94"/>
        <v>1.0509593807706399</v>
      </c>
      <c r="H404" s="9">
        <f t="shared" si="95"/>
        <v>2.6394966340021986</v>
      </c>
      <c r="I404" s="9">
        <f t="shared" si="96"/>
        <v>3.5223025138495361</v>
      </c>
      <c r="J404" s="9">
        <f t="shared" si="97"/>
        <v>2.9652940420410969</v>
      </c>
      <c r="K404" s="11">
        <f t="shared" si="98"/>
        <v>0.390625</v>
      </c>
      <c r="L404" s="11">
        <f t="shared" si="99"/>
        <v>0.29411764705882354</v>
      </c>
      <c r="M404" s="11">
        <f t="shared" si="100"/>
        <v>0.34843205574912889</v>
      </c>
      <c r="N404" s="11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-0.28027003484320545</v>
      </c>
      <c r="O404" s="11">
        <f>0</f>
        <v>0</v>
      </c>
      <c r="P404" s="11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0.23338222484115598</v>
      </c>
      <c r="Q404" s="11">
        <f>2*'OddsRatio_working_3-way'!K404*'OddsRatio_working_3-way'!L404*'OddsRatio_working_3-way'!M404</f>
        <v>8.0062512810002054E-2</v>
      </c>
      <c r="R404" s="11">
        <f t="shared" si="101"/>
        <v>0</v>
      </c>
      <c r="S404" s="11">
        <f t="shared" si="102"/>
        <v>-0.83270487682252425</v>
      </c>
      <c r="T404" s="11">
        <f t="shared" si="103"/>
        <v>-0.28566205036793285</v>
      </c>
      <c r="U404" s="11">
        <f>'OddsRatio_working_3-way'!S404-'OddsRatio_working_3-way'!R404^2/3</f>
        <v>-0.83270487682252425</v>
      </c>
      <c r="V404" s="11">
        <f>'OddsRatio_working_3-way'!S404*'OddsRatio_working_3-way'!R404/3-2*'OddsRatio_working_3-way'!R404^3/27-'OddsRatio_working_3-way'!T404</f>
        <v>0.28566205036793285</v>
      </c>
      <c r="W404" s="11">
        <f>'OddsRatio_working_3-way'!V404^2+4*'OddsRatio_working_3-way'!U404^3/27</f>
        <v>-3.9372531946902378E-3</v>
      </c>
      <c r="X404" s="11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0.1462361619223351</v>
      </c>
      <c r="Y404" s="11">
        <f>IF('OddsRatio_working_3-way'!W404&gt;=0,IF('OddsRatio_working_3-way'!V404+SQRT('OddsRatio_working_3-way'!W404)&gt;0,0,PI()),ACOS('OddsRatio_working_3-way'!V404/(2*'OddsRatio_working_3-way'!X404)))</f>
        <v>0.21622266997415096</v>
      </c>
      <c r="Z404" s="11">
        <f>'OddsRatio_working_3-way'!X404^(1/3)*COS('OddsRatio_working_3-way'!Y404/3)</f>
        <v>0.52547969038531994</v>
      </c>
      <c r="AA404" s="11">
        <f>'OddsRatio_working_3-way'!X404^(1/3)*COS(('OddsRatio_working_3-way'!Y404+2*PI())/3)</f>
        <v>-0.29559620606909176</v>
      </c>
      <c r="AB404" s="11">
        <f>'OddsRatio_working_3-way'!X404^(1/3)*COS(('OddsRatio_working_3-way'!Y404+4*PI())/3)</f>
        <v>-0.22988348431622802</v>
      </c>
      <c r="AC404" s="11">
        <f>'OddsRatio_working_3-way'!X404^(1/3)*SIN('OddsRatio_working_3-way'!Y404/3)</f>
        <v>3.7939257593198855E-2</v>
      </c>
      <c r="AD404" s="11">
        <f>'OddsRatio_working_3-way'!X404^(1/3)*SIN(('OddsRatio_working_3-way'!Y404+2*PI())/3)</f>
        <v>0.43610913224986908</v>
      </c>
      <c r="AE404" s="11">
        <f>'OddsRatio_working_3-way'!X404^(1/3)*SIN(('OddsRatio_working_3-way'!Y404+4*PI())/3)</f>
        <v>-0.47404838984306796</v>
      </c>
      <c r="AF404" s="11">
        <f>-'OddsRatio_working_3-way'!U404/(3*'OddsRatio_working_3-way'!X404^(1/3))*COS(('OddsRatio_working_3-way'!Y404)/3)</f>
        <v>0.52547969038531994</v>
      </c>
      <c r="AG404" s="11">
        <f>-'OddsRatio_working_3-way'!U404/(3*'OddsRatio_working_3-way'!X404^(1/3))*COS(('OddsRatio_working_3-way'!Y404+2*PI())/3)</f>
        <v>-0.29559620606909176</v>
      </c>
      <c r="AH404" s="11">
        <f>-'OddsRatio_working_3-way'!U404/(3*'OddsRatio_working_3-way'!X404^(1/3))*COS(('OddsRatio_working_3-way'!Y404+4*PI())/3)</f>
        <v>-0.22988348431622802</v>
      </c>
      <c r="AI404" s="11">
        <f>'OddsRatio_working_3-way'!U404/(3*'OddsRatio_working_3-way'!X404^(1/3))*SIN(('OddsRatio_working_3-way'!Y404)/3)</f>
        <v>-3.7939257593198855E-2</v>
      </c>
      <c r="AJ404" s="11">
        <f>'OddsRatio_working_3-way'!U404/(3*'OddsRatio_working_3-way'!X404^(1/3))*SIN(('OddsRatio_working_3-way'!Y404+2*PI())/3)</f>
        <v>-0.43610913224986908</v>
      </c>
      <c r="AK404" s="11">
        <f>'OddsRatio_working_3-way'!U404/(3*'OddsRatio_working_3-way'!X404^(1/3))*SIN(('OddsRatio_working_3-way'!Y404+4*PI())/3)</f>
        <v>0.47404838984306796</v>
      </c>
      <c r="AL404" s="11">
        <f>'OddsRatio_working_3-way'!Z404+'OddsRatio_working_3-way'!AF404</f>
        <v>1.0509593807706399</v>
      </c>
      <c r="AM404" s="11">
        <f>'OddsRatio_working_3-way'!AA404+'OddsRatio_working_3-way'!AG404</f>
        <v>-0.59119241213818352</v>
      </c>
      <c r="AN404" s="11">
        <f>'OddsRatio_working_3-way'!AB404+'OddsRatio_working_3-way'!AH404</f>
        <v>-0.45976696863245603</v>
      </c>
      <c r="AO404" s="11">
        <f>'OddsRatio_working_3-way'!AC404+'OddsRatio_working_3-way'!AI404</f>
        <v>0</v>
      </c>
      <c r="AP404" s="11">
        <f>'OddsRatio_working_3-way'!AD404+'OddsRatio_working_3-way'!AJ404</f>
        <v>0</v>
      </c>
      <c r="AQ404" s="11">
        <f>'OddsRatio_working_3-way'!AE404+'OddsRatio_working_3-way'!AK404</f>
        <v>0</v>
      </c>
      <c r="AR404" s="10">
        <f>IF(A404="","",IF(('OddsRatio_working_3-way'!X404=0),IF(Q404&gt;0,-Q404^(1/3),(-Q404)^(1/3)),'OddsRatio_working_3-way'!AL404-'OddsRatio_working_3-way'!R404/3))</f>
        <v>1.0509593807706399</v>
      </c>
      <c r="AS404" s="11">
        <f>IF(('OddsRatio_working_3-way'!X404=0),IF(Q404&gt;0,-Q404^(1/3),(-Q404)^(1/3)),'OddsRatio_working_3-way'!AM404-'OddsRatio_working_3-way'!R404/3)</f>
        <v>-0.59119241213818352</v>
      </c>
      <c r="AT404" s="11">
        <f>IF(('OddsRatio_working_3-way'!X404=0),IF(Q404&gt;0,-Q404^(1/3),(-Q404)^(1/3)),'OddsRatio_working_3-way'!AN404-'OddsRatio_working_3-way'!R404/3)</f>
        <v>-0.45976696863245603</v>
      </c>
      <c r="AU404" s="11">
        <f>IF(('OddsRatio_working_3-way'!X404=0),0,'OddsRatio_working_3-way'!AO404)</f>
        <v>0</v>
      </c>
      <c r="AV404" s="11">
        <f>IF(('OddsRatio_working_3-way'!X404=0),0,'OddsRatio_working_3-way'!AP404)</f>
        <v>0</v>
      </c>
      <c r="AW404" s="11">
        <f>IF(('OddsRatio_working_3-way'!X404=0),0,'OddsRatio_working_3-way'!AQ404)</f>
        <v>0</v>
      </c>
    </row>
    <row r="405" spans="1:49" x14ac:dyDescent="0.2">
      <c r="A405" s="4">
        <f>IF('True_Odds_Calculator_3-way'!A406="","",'True_Odds_Calculator_3-way'!A406)</f>
        <v>2.16</v>
      </c>
      <c r="B405" s="4">
        <f>IF('True_Odds_Calculator_3-way'!B406="","",'True_Odds_Calculator_3-way'!B406)</f>
        <v>3.47</v>
      </c>
      <c r="C405" s="4">
        <f>IF('True_Odds_Calculator_3-way'!C406="","",'True_Odds_Calculator_3-way'!C406)</f>
        <v>3.47</v>
      </c>
      <c r="D405" s="9">
        <f t="shared" si="91"/>
        <v>0.44802481422070928</v>
      </c>
      <c r="E405" s="9">
        <f t="shared" si="92"/>
        <v>0.27598759288964542</v>
      </c>
      <c r="F405" s="9">
        <f t="shared" si="93"/>
        <v>0.27598759288964542</v>
      </c>
      <c r="G405" s="9">
        <f t="shared" si="94"/>
        <v>1.0620855414529076</v>
      </c>
      <c r="H405" s="9">
        <f t="shared" si="95"/>
        <v>2.2320192280853726</v>
      </c>
      <c r="I405" s="9">
        <f t="shared" si="96"/>
        <v>3.6233512873886813</v>
      </c>
      <c r="J405" s="9">
        <f t="shared" si="97"/>
        <v>3.6233512873886813</v>
      </c>
      <c r="K405" s="11">
        <f t="shared" si="98"/>
        <v>0.46296296296296291</v>
      </c>
      <c r="L405" s="11">
        <f t="shared" si="99"/>
        <v>0.28818443804034583</v>
      </c>
      <c r="M405" s="11">
        <f t="shared" si="100"/>
        <v>0.28818443804034583</v>
      </c>
      <c r="N405" s="11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-0.27210667468870753</v>
      </c>
      <c r="O405" s="11">
        <f>0</f>
        <v>0</v>
      </c>
      <c r="P405" s="11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0.23454011527992707</v>
      </c>
      <c r="Q405" s="11">
        <f>2*'OddsRatio_working_3-way'!K405*'OddsRatio_working_3-way'!L405*'OddsRatio_working_3-way'!M405</f>
        <v>7.6898398452435096E-2</v>
      </c>
      <c r="R405" s="11">
        <f t="shared" si="101"/>
        <v>0</v>
      </c>
      <c r="S405" s="11">
        <f t="shared" si="102"/>
        <v>-0.86194179377717606</v>
      </c>
      <c r="T405" s="11">
        <f t="shared" si="103"/>
        <v>-0.28260386681218885</v>
      </c>
      <c r="U405" s="11">
        <f>'OddsRatio_working_3-way'!S405-'OddsRatio_working_3-way'!R405^2/3</f>
        <v>-0.86194179377717606</v>
      </c>
      <c r="V405" s="11">
        <f>'OddsRatio_working_3-way'!S405*'OddsRatio_working_3-way'!R405/3-2*'OddsRatio_working_3-way'!R405^3/27-'OddsRatio_working_3-way'!T405</f>
        <v>0.28260386681218885</v>
      </c>
      <c r="W405" s="11">
        <f>'OddsRatio_working_3-way'!V405^2+4*'OddsRatio_working_3-way'!U405^3/27</f>
        <v>-1.5005304449047907E-2</v>
      </c>
      <c r="X405" s="11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0.1540050729572319</v>
      </c>
      <c r="Y405" s="11">
        <f>IF('OddsRatio_working_3-way'!W405&gt;=0,IF('OddsRatio_working_3-way'!V405+SQRT('OddsRatio_working_3-way'!W405)&gt;0,0,PI()),ACOS('OddsRatio_working_3-way'!V405/(2*'OddsRatio_working_3-way'!X405)))</f>
        <v>0.40901049923599708</v>
      </c>
      <c r="Z405" s="11">
        <f>'OddsRatio_working_3-way'!X405^(1/3)*COS('OddsRatio_working_3-way'!Y405/3)</f>
        <v>0.53104277072645389</v>
      </c>
      <c r="AA405" s="11">
        <f>'OddsRatio_working_3-way'!X405^(1/3)*COS(('OddsRatio_working_3-way'!Y405+2*PI())/3)</f>
        <v>-0.32861362092888291</v>
      </c>
      <c r="AB405" s="11">
        <f>'OddsRatio_working_3-way'!X405^(1/3)*COS(('OddsRatio_working_3-way'!Y405+4*PI())/3)</f>
        <v>-0.20242914979757112</v>
      </c>
      <c r="AC405" s="11">
        <f>'OddsRatio_working_3-way'!X405^(1/3)*SIN('OddsRatio_working_3-way'!Y405/3)</f>
        <v>7.2852638375213649E-2</v>
      </c>
      <c r="AD405" s="11">
        <f>'OddsRatio_working_3-way'!X405^(1/3)*SIN(('OddsRatio_working_3-way'!Y405+2*PI())/3)</f>
        <v>0.42347021075757757</v>
      </c>
      <c r="AE405" s="11">
        <f>'OddsRatio_working_3-way'!X405^(1/3)*SIN(('OddsRatio_working_3-way'!Y405+4*PI())/3)</f>
        <v>-0.49632284913279101</v>
      </c>
      <c r="AF405" s="11">
        <f>-'OddsRatio_working_3-way'!U405/(3*'OddsRatio_working_3-way'!X405^(1/3))*COS(('OddsRatio_working_3-way'!Y405)/3)</f>
        <v>0.53104277072645378</v>
      </c>
      <c r="AG405" s="11">
        <f>-'OddsRatio_working_3-way'!U405/(3*'OddsRatio_working_3-way'!X405^(1/3))*COS(('OddsRatio_working_3-way'!Y405+2*PI())/3)</f>
        <v>-0.32861362092888285</v>
      </c>
      <c r="AH405" s="11">
        <f>-'OddsRatio_working_3-way'!U405/(3*'OddsRatio_working_3-way'!X405^(1/3))*COS(('OddsRatio_working_3-way'!Y405+4*PI())/3)</f>
        <v>-0.20242914979757107</v>
      </c>
      <c r="AI405" s="11">
        <f>'OddsRatio_working_3-way'!U405/(3*'OddsRatio_working_3-way'!X405^(1/3))*SIN(('OddsRatio_working_3-way'!Y405)/3)</f>
        <v>-7.2852638375213635E-2</v>
      </c>
      <c r="AJ405" s="11">
        <f>'OddsRatio_working_3-way'!U405/(3*'OddsRatio_working_3-way'!X405^(1/3))*SIN(('OddsRatio_working_3-way'!Y405+2*PI())/3)</f>
        <v>-0.42347021075757746</v>
      </c>
      <c r="AK405" s="11">
        <f>'OddsRatio_working_3-way'!U405/(3*'OddsRatio_working_3-way'!X405^(1/3))*SIN(('OddsRatio_working_3-way'!Y405+4*PI())/3)</f>
        <v>0.4963228491327909</v>
      </c>
      <c r="AL405" s="11">
        <f>'OddsRatio_working_3-way'!Z405+'OddsRatio_working_3-way'!AF405</f>
        <v>1.0620855414529076</v>
      </c>
      <c r="AM405" s="11">
        <f>'OddsRatio_working_3-way'!AA405+'OddsRatio_working_3-way'!AG405</f>
        <v>-0.65722724185776582</v>
      </c>
      <c r="AN405" s="11">
        <f>'OddsRatio_working_3-way'!AB405+'OddsRatio_working_3-way'!AH405</f>
        <v>-0.40485829959514219</v>
      </c>
      <c r="AO405" s="11">
        <f>'OddsRatio_working_3-way'!AC405+'OddsRatio_working_3-way'!AI405</f>
        <v>0</v>
      </c>
      <c r="AP405" s="11">
        <f>'OddsRatio_working_3-way'!AD405+'OddsRatio_working_3-way'!AJ405</f>
        <v>0</v>
      </c>
      <c r="AQ405" s="11">
        <f>'OddsRatio_working_3-way'!AE405+'OddsRatio_working_3-way'!AK405</f>
        <v>0</v>
      </c>
      <c r="AR405" s="10">
        <f>IF(A405="","",IF(('OddsRatio_working_3-way'!X405=0),IF(Q405&gt;0,-Q405^(1/3),(-Q405)^(1/3)),'OddsRatio_working_3-way'!AL405-'OddsRatio_working_3-way'!R405/3))</f>
        <v>1.0620855414529076</v>
      </c>
      <c r="AS405" s="11">
        <f>IF(('OddsRatio_working_3-way'!X405=0),IF(Q405&gt;0,-Q405^(1/3),(-Q405)^(1/3)),'OddsRatio_working_3-way'!AM405-'OddsRatio_working_3-way'!R405/3)</f>
        <v>-0.65722724185776582</v>
      </c>
      <c r="AT405" s="11">
        <f>IF(('OddsRatio_working_3-way'!X405=0),IF(Q405&gt;0,-Q405^(1/3),(-Q405)^(1/3)),'OddsRatio_working_3-way'!AN405-'OddsRatio_working_3-way'!R405/3)</f>
        <v>-0.40485829959514219</v>
      </c>
      <c r="AU405" s="11">
        <f>IF(('OddsRatio_working_3-way'!X405=0),0,'OddsRatio_working_3-way'!AO405)</f>
        <v>0</v>
      </c>
      <c r="AV405" s="11">
        <f>IF(('OddsRatio_working_3-way'!X405=0),0,'OddsRatio_working_3-way'!AP405)</f>
        <v>0</v>
      </c>
      <c r="AW405" s="11">
        <f>IF(('OddsRatio_working_3-way'!X405=0),0,'OddsRatio_working_3-way'!AQ405)</f>
        <v>0</v>
      </c>
    </row>
    <row r="406" spans="1:49" x14ac:dyDescent="0.2">
      <c r="A406" s="4">
        <f>IF('True_Odds_Calculator_3-way'!A407="","",'True_Odds_Calculator_3-way'!A407)</f>
        <v>2.25</v>
      </c>
      <c r="B406" s="4">
        <f>IF('True_Odds_Calculator_3-way'!B407="","",'True_Odds_Calculator_3-way'!B407)</f>
        <v>3.35</v>
      </c>
      <c r="C406" s="4">
        <f>IF('True_Odds_Calculator_3-way'!C407="","",'True_Odds_Calculator_3-way'!C407)</f>
        <v>3.52</v>
      </c>
      <c r="D406" s="9">
        <f t="shared" si="91"/>
        <v>0.43428298473824356</v>
      </c>
      <c r="E406" s="9">
        <f t="shared" si="92"/>
        <v>0.28994125000876758</v>
      </c>
      <c r="F406" s="9">
        <f t="shared" si="93"/>
        <v>0.2757757652529888</v>
      </c>
      <c r="G406" s="9">
        <f t="shared" si="94"/>
        <v>1.0421168411241943</v>
      </c>
      <c r="H406" s="9">
        <f t="shared" si="95"/>
        <v>2.3026460514052429</v>
      </c>
      <c r="I406" s="9">
        <f t="shared" si="96"/>
        <v>3.4489745766418571</v>
      </c>
      <c r="J406" s="9">
        <f t="shared" si="97"/>
        <v>3.62613443963297</v>
      </c>
      <c r="K406" s="11">
        <f t="shared" si="98"/>
        <v>0.44444444444444442</v>
      </c>
      <c r="L406" s="11">
        <f t="shared" si="99"/>
        <v>0.29850746268656714</v>
      </c>
      <c r="M406" s="11">
        <f t="shared" si="100"/>
        <v>0.28409090909090912</v>
      </c>
      <c r="N406" s="11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-0.27900271370420615</v>
      </c>
      <c r="O406" s="11">
        <f>0</f>
        <v>0</v>
      </c>
      <c r="P406" s="11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0.23066485753052918</v>
      </c>
      <c r="Q406" s="11">
        <f>2*'OddsRatio_working_3-way'!K406*'OddsRatio_working_3-way'!L406*'OddsRatio_working_3-way'!M406</f>
        <v>7.5380672395597759E-2</v>
      </c>
      <c r="R406" s="11">
        <f t="shared" si="101"/>
        <v>0</v>
      </c>
      <c r="S406" s="11">
        <f t="shared" si="102"/>
        <v>-0.82674772036474198</v>
      </c>
      <c r="T406" s="11">
        <f t="shared" si="103"/>
        <v>-0.27017899358324893</v>
      </c>
      <c r="U406" s="11">
        <f>'OddsRatio_working_3-way'!S406-'OddsRatio_working_3-way'!R406^2/3</f>
        <v>-0.82674772036474198</v>
      </c>
      <c r="V406" s="11">
        <f>'OddsRatio_working_3-way'!S406*'OddsRatio_working_3-way'!R406/3-2*'OddsRatio_working_3-way'!R406^3/27-'OddsRatio_working_3-way'!T406</f>
        <v>0.27017899358324893</v>
      </c>
      <c r="W406" s="11">
        <f>'OddsRatio_working_3-way'!V406^2+4*'OddsRatio_working_3-way'!U406^3/27</f>
        <v>-1.0720617620600087E-2</v>
      </c>
      <c r="X406" s="11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0.14466971538150042</v>
      </c>
      <c r="Y406" s="11">
        <f>IF('OddsRatio_working_3-way'!W406&gt;=0,IF('OddsRatio_working_3-way'!V406+SQRT('OddsRatio_working_3-way'!W406)&gt;0,0,PI()),ACOS('OddsRatio_working_3-way'!V406/(2*'OddsRatio_working_3-way'!X406)))</f>
        <v>0.3659655136319262</v>
      </c>
      <c r="Z406" s="11">
        <f>'OddsRatio_working_3-way'!X406^(1/3)*COS('OddsRatio_working_3-way'!Y406/3)</f>
        <v>0.52105842056209728</v>
      </c>
      <c r="AA406" s="11">
        <f>'OddsRatio_working_3-way'!X406^(1/3)*COS(('OddsRatio_working_3-way'!Y406+2*PI())/3)</f>
        <v>-0.31585119381548926</v>
      </c>
      <c r="AB406" s="11">
        <f>'OddsRatio_working_3-way'!X406^(1/3)*COS(('OddsRatio_working_3-way'!Y406+4*PI())/3)</f>
        <v>-0.20520722674660818</v>
      </c>
      <c r="AC406" s="11">
        <f>'OddsRatio_working_3-way'!X406^(1/3)*SIN('OddsRatio_working_3-way'!Y406/3)</f>
        <v>6.3880324171426722E-2</v>
      </c>
      <c r="AD406" s="11">
        <f>'OddsRatio_working_3-way'!X406^(1/3)*SIN(('OddsRatio_working_3-way'!Y406+2*PI())/3)</f>
        <v>0.41930966697685884</v>
      </c>
      <c r="AE406" s="11">
        <f>'OddsRatio_working_3-way'!X406^(1/3)*SIN(('OddsRatio_working_3-way'!Y406+4*PI())/3)</f>
        <v>-0.48318999114828548</v>
      </c>
      <c r="AF406" s="11">
        <f>-'OddsRatio_working_3-way'!U406/(3*'OddsRatio_working_3-way'!X406^(1/3))*COS(('OddsRatio_working_3-way'!Y406)/3)</f>
        <v>0.52105842056209717</v>
      </c>
      <c r="AG406" s="11">
        <f>-'OddsRatio_working_3-way'!U406/(3*'OddsRatio_working_3-way'!X406^(1/3))*COS(('OddsRatio_working_3-way'!Y406+2*PI())/3)</f>
        <v>-0.31585119381548921</v>
      </c>
      <c r="AH406" s="11">
        <f>-'OddsRatio_working_3-way'!U406/(3*'OddsRatio_working_3-way'!X406^(1/3))*COS(('OddsRatio_working_3-way'!Y406+4*PI())/3)</f>
        <v>-0.20520722674660816</v>
      </c>
      <c r="AI406" s="11">
        <f>'OddsRatio_working_3-way'!U406/(3*'OddsRatio_working_3-way'!X406^(1/3))*SIN(('OddsRatio_working_3-way'!Y406)/3)</f>
        <v>-6.3880324171426708E-2</v>
      </c>
      <c r="AJ406" s="11">
        <f>'OddsRatio_working_3-way'!U406/(3*'OddsRatio_working_3-way'!X406^(1/3))*SIN(('OddsRatio_working_3-way'!Y406+2*PI())/3)</f>
        <v>-0.41930966697685873</v>
      </c>
      <c r="AK406" s="11">
        <f>'OddsRatio_working_3-way'!U406/(3*'OddsRatio_working_3-way'!X406^(1/3))*SIN(('OddsRatio_working_3-way'!Y406+4*PI())/3)</f>
        <v>0.48318999114828537</v>
      </c>
      <c r="AL406" s="11">
        <f>'OddsRatio_working_3-way'!Z406+'OddsRatio_working_3-way'!AF406</f>
        <v>1.0421168411241943</v>
      </c>
      <c r="AM406" s="11">
        <f>'OddsRatio_working_3-way'!AA406+'OddsRatio_working_3-way'!AG406</f>
        <v>-0.63170238763097841</v>
      </c>
      <c r="AN406" s="11">
        <f>'OddsRatio_working_3-way'!AB406+'OddsRatio_working_3-way'!AH406</f>
        <v>-0.41041445349321637</v>
      </c>
      <c r="AO406" s="11">
        <f>'OddsRatio_working_3-way'!AC406+'OddsRatio_working_3-way'!AI406</f>
        <v>0</v>
      </c>
      <c r="AP406" s="11">
        <f>'OddsRatio_working_3-way'!AD406+'OddsRatio_working_3-way'!AJ406</f>
        <v>0</v>
      </c>
      <c r="AQ406" s="11">
        <f>'OddsRatio_working_3-way'!AE406+'OddsRatio_working_3-way'!AK406</f>
        <v>0</v>
      </c>
      <c r="AR406" s="10">
        <f>IF(A406="","",IF(('OddsRatio_working_3-way'!X406=0),IF(Q406&gt;0,-Q406^(1/3),(-Q406)^(1/3)),'OddsRatio_working_3-way'!AL406-'OddsRatio_working_3-way'!R406/3))</f>
        <v>1.0421168411241943</v>
      </c>
      <c r="AS406" s="11">
        <f>IF(('OddsRatio_working_3-way'!X406=0),IF(Q406&gt;0,-Q406^(1/3),(-Q406)^(1/3)),'OddsRatio_working_3-way'!AM406-'OddsRatio_working_3-way'!R406/3)</f>
        <v>-0.63170238763097841</v>
      </c>
      <c r="AT406" s="11">
        <f>IF(('OddsRatio_working_3-way'!X406=0),IF(Q406&gt;0,-Q406^(1/3),(-Q406)^(1/3)),'OddsRatio_working_3-way'!AN406-'OddsRatio_working_3-way'!R406/3)</f>
        <v>-0.41041445349321637</v>
      </c>
      <c r="AU406" s="11">
        <f>IF(('OddsRatio_working_3-way'!X406=0),0,'OddsRatio_working_3-way'!AO406)</f>
        <v>0</v>
      </c>
      <c r="AV406" s="11">
        <f>IF(('OddsRatio_working_3-way'!X406=0),0,'OddsRatio_working_3-way'!AP406)</f>
        <v>0</v>
      </c>
      <c r="AW406" s="11">
        <f>IF(('OddsRatio_working_3-way'!X406=0),0,'OddsRatio_working_3-way'!AQ406)</f>
        <v>0</v>
      </c>
    </row>
    <row r="407" spans="1:49" x14ac:dyDescent="0.2">
      <c r="A407" s="4">
        <f>IF('True_Odds_Calculator_3-way'!A408="","",'True_Odds_Calculator_3-way'!A408)</f>
        <v>2.19</v>
      </c>
      <c r="B407" s="4">
        <f>IF('True_Odds_Calculator_3-way'!B408="","",'True_Odds_Calculator_3-way'!B408)</f>
        <v>3.35</v>
      </c>
      <c r="C407" s="4">
        <f>IF('True_Odds_Calculator_3-way'!C408="","",'True_Odds_Calculator_3-way'!C408)</f>
        <v>3.65</v>
      </c>
      <c r="D407" s="9">
        <f t="shared" si="91"/>
        <v>0.44556967811362724</v>
      </c>
      <c r="E407" s="9">
        <f t="shared" si="92"/>
        <v>0.28924586013575593</v>
      </c>
      <c r="F407" s="9">
        <f t="shared" si="93"/>
        <v>0.26518446175061694</v>
      </c>
      <c r="G407" s="9">
        <f t="shared" si="94"/>
        <v>1.0456452860312155</v>
      </c>
      <c r="H407" s="9">
        <f t="shared" si="95"/>
        <v>2.2443178903771464</v>
      </c>
      <c r="I407" s="9">
        <f t="shared" si="96"/>
        <v>3.4572664221733564</v>
      </c>
      <c r="J407" s="9">
        <f t="shared" si="97"/>
        <v>3.7709600079827208</v>
      </c>
      <c r="K407" s="11">
        <f t="shared" si="98"/>
        <v>0.45662100456621008</v>
      </c>
      <c r="L407" s="11">
        <f t="shared" si="99"/>
        <v>0.29850746268656714</v>
      </c>
      <c r="M407" s="11">
        <f t="shared" si="100"/>
        <v>0.27397260273972601</v>
      </c>
      <c r="N407" s="11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-0.27674444441332469</v>
      </c>
      <c r="O407" s="11">
        <f>0</f>
        <v>0</v>
      </c>
      <c r="P407" s="11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0.23115796510037534</v>
      </c>
      <c r="Q407" s="11">
        <f>2*'OddsRatio_working_3-way'!K407*'OddsRatio_working_3-way'!L407*'OddsRatio_working_3-way'!M407</f>
        <v>7.4687549305452475E-2</v>
      </c>
      <c r="R407" s="11">
        <f t="shared" si="101"/>
        <v>0</v>
      </c>
      <c r="S407" s="11">
        <f t="shared" si="102"/>
        <v>-0.83527590080592617</v>
      </c>
      <c r="T407" s="11">
        <f t="shared" si="103"/>
        <v>-0.2698791278855982</v>
      </c>
      <c r="U407" s="11">
        <f>'OddsRatio_working_3-way'!S407-'OddsRatio_working_3-way'!R407^2/3</f>
        <v>-0.83527590080592617</v>
      </c>
      <c r="V407" s="11">
        <f>'OddsRatio_working_3-way'!S407*'OddsRatio_working_3-way'!R407/3-2*'OddsRatio_working_3-way'!R407^3/27-'OddsRatio_working_3-way'!T407</f>
        <v>0.2698791278855982</v>
      </c>
      <c r="W407" s="11">
        <f>'OddsRatio_working_3-way'!V407^2+4*'OddsRatio_working_3-way'!U407^3/27</f>
        <v>-1.3500094927706041E-2</v>
      </c>
      <c r="X407" s="11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0.14691395321411535</v>
      </c>
      <c r="Y407" s="11">
        <f>IF('OddsRatio_working_3-way'!W407&gt;=0,IF('OddsRatio_working_3-way'!V407+SQRT('OddsRatio_working_3-way'!W407)&gt;0,0,PI()),ACOS('OddsRatio_working_3-way'!V407/(2*'OddsRatio_working_3-way'!X407)))</f>
        <v>0.40654166618191701</v>
      </c>
      <c r="Z407" s="11">
        <f>'OddsRatio_working_3-way'!X407^(1/3)*COS('OddsRatio_working_3-way'!Y407/3)</f>
        <v>0.52282264301560777</v>
      </c>
      <c r="AA407" s="11">
        <f>'OddsRatio_working_3-way'!X407^(1/3)*COS(('OddsRatio_working_3-way'!Y407+2*PI())/3)</f>
        <v>-0.32314735769504505</v>
      </c>
      <c r="AB407" s="11">
        <f>'OddsRatio_working_3-way'!X407^(1/3)*COS(('OddsRatio_working_3-way'!Y407+4*PI())/3)</f>
        <v>-0.19967528532056258</v>
      </c>
      <c r="AC407" s="11">
        <f>'OddsRatio_working_3-way'!X407^(1/3)*SIN('OddsRatio_working_3-way'!Y407/3)</f>
        <v>7.1286634222808301E-2</v>
      </c>
      <c r="AD407" s="11">
        <f>'OddsRatio_working_3-way'!X407^(1/3)*SIN(('OddsRatio_working_3-way'!Y407+2*PI())/3)</f>
        <v>0.41713437341383491</v>
      </c>
      <c r="AE407" s="11">
        <f>'OddsRatio_working_3-way'!X407^(1/3)*SIN(('OddsRatio_working_3-way'!Y407+4*PI())/3)</f>
        <v>-0.48842100763664331</v>
      </c>
      <c r="AF407" s="11">
        <f>-'OddsRatio_working_3-way'!U407/(3*'OddsRatio_working_3-way'!X407^(1/3))*COS(('OddsRatio_working_3-way'!Y407)/3)</f>
        <v>0.52282264301560777</v>
      </c>
      <c r="AG407" s="11">
        <f>-'OddsRatio_working_3-way'!U407/(3*'OddsRatio_working_3-way'!X407^(1/3))*COS(('OddsRatio_working_3-way'!Y407+2*PI())/3)</f>
        <v>-0.32314735769504505</v>
      </c>
      <c r="AH407" s="11">
        <f>-'OddsRatio_working_3-way'!U407/(3*'OddsRatio_working_3-way'!X407^(1/3))*COS(('OddsRatio_working_3-way'!Y407+4*PI())/3)</f>
        <v>-0.19967528532056258</v>
      </c>
      <c r="AI407" s="11">
        <f>'OddsRatio_working_3-way'!U407/(3*'OddsRatio_working_3-way'!X407^(1/3))*SIN(('OddsRatio_working_3-way'!Y407)/3)</f>
        <v>-7.1286634222808301E-2</v>
      </c>
      <c r="AJ407" s="11">
        <f>'OddsRatio_working_3-way'!U407/(3*'OddsRatio_working_3-way'!X407^(1/3))*SIN(('OddsRatio_working_3-way'!Y407+2*PI())/3)</f>
        <v>-0.41713437341383491</v>
      </c>
      <c r="AK407" s="11">
        <f>'OddsRatio_working_3-way'!U407/(3*'OddsRatio_working_3-way'!X407^(1/3))*SIN(('OddsRatio_working_3-way'!Y407+4*PI())/3)</f>
        <v>0.48842100763664331</v>
      </c>
      <c r="AL407" s="11">
        <f>'OddsRatio_working_3-way'!Z407+'OddsRatio_working_3-way'!AF407</f>
        <v>1.0456452860312155</v>
      </c>
      <c r="AM407" s="11">
        <f>'OddsRatio_working_3-way'!AA407+'OddsRatio_working_3-way'!AG407</f>
        <v>-0.64629471539009009</v>
      </c>
      <c r="AN407" s="11">
        <f>'OddsRatio_working_3-way'!AB407+'OddsRatio_working_3-way'!AH407</f>
        <v>-0.39935057064112517</v>
      </c>
      <c r="AO407" s="11">
        <f>'OddsRatio_working_3-way'!AC407+'OddsRatio_working_3-way'!AI407</f>
        <v>0</v>
      </c>
      <c r="AP407" s="11">
        <f>'OddsRatio_working_3-way'!AD407+'OddsRatio_working_3-way'!AJ407</f>
        <v>0</v>
      </c>
      <c r="AQ407" s="11">
        <f>'OddsRatio_working_3-way'!AE407+'OddsRatio_working_3-way'!AK407</f>
        <v>0</v>
      </c>
      <c r="AR407" s="10">
        <f>IF(A407="","",IF(('OddsRatio_working_3-way'!X407=0),IF(Q407&gt;0,-Q407^(1/3),(-Q407)^(1/3)),'OddsRatio_working_3-way'!AL407-'OddsRatio_working_3-way'!R407/3))</f>
        <v>1.0456452860312155</v>
      </c>
      <c r="AS407" s="11">
        <f>IF(('OddsRatio_working_3-way'!X407=0),IF(Q407&gt;0,-Q407^(1/3),(-Q407)^(1/3)),'OddsRatio_working_3-way'!AM407-'OddsRatio_working_3-way'!R407/3)</f>
        <v>-0.64629471539009009</v>
      </c>
      <c r="AT407" s="11">
        <f>IF(('OddsRatio_working_3-way'!X407=0),IF(Q407&gt;0,-Q407^(1/3),(-Q407)^(1/3)),'OddsRatio_working_3-way'!AN407-'OddsRatio_working_3-way'!R407/3)</f>
        <v>-0.39935057064112517</v>
      </c>
      <c r="AU407" s="11">
        <f>IF(('OddsRatio_working_3-way'!X407=0),0,'OddsRatio_working_3-way'!AO407)</f>
        <v>0</v>
      </c>
      <c r="AV407" s="11">
        <f>IF(('OddsRatio_working_3-way'!X407=0),0,'OddsRatio_working_3-way'!AP407)</f>
        <v>0</v>
      </c>
      <c r="AW407" s="11">
        <f>IF(('OddsRatio_working_3-way'!X407=0),0,'OddsRatio_working_3-way'!AQ407)</f>
        <v>0</v>
      </c>
    </row>
    <row r="408" spans="1:49" x14ac:dyDescent="0.2">
      <c r="A408" s="4">
        <f>IF('True_Odds_Calculator_3-way'!A409="","",'True_Odds_Calculator_3-way'!A409)</f>
        <v>2.15</v>
      </c>
      <c r="B408" s="4">
        <f>IF('True_Odds_Calculator_3-way'!B409="","",'True_Odds_Calculator_3-way'!B409)</f>
        <v>2.97</v>
      </c>
      <c r="C408" s="4">
        <f>IF('True_Odds_Calculator_3-way'!C409="","",'True_Odds_Calculator_3-way'!C409)</f>
        <v>4.0999999999999996</v>
      </c>
      <c r="D408" s="9">
        <f t="shared" si="91"/>
        <v>0.44766375592213875</v>
      </c>
      <c r="E408" s="9">
        <f t="shared" si="92"/>
        <v>0.32117304287480564</v>
      </c>
      <c r="F408" s="9">
        <f t="shared" si="93"/>
        <v>0.23116320120305556</v>
      </c>
      <c r="G408" s="9">
        <f t="shared" si="94"/>
        <v>1.0728864684729988</v>
      </c>
      <c r="H408" s="9">
        <f t="shared" si="95"/>
        <v>2.2338194387439487</v>
      </c>
      <c r="I408" s="9">
        <f t="shared" si="96"/>
        <v>3.113586342891808</v>
      </c>
      <c r="J408" s="9">
        <f t="shared" si="97"/>
        <v>4.3259480522662956</v>
      </c>
      <c r="K408" s="11">
        <f t="shared" si="98"/>
        <v>0.46511627906976744</v>
      </c>
      <c r="L408" s="11">
        <f t="shared" si="99"/>
        <v>0.33670033670033667</v>
      </c>
      <c r="M408" s="11">
        <f t="shared" si="100"/>
        <v>0.24390243902439027</v>
      </c>
      <c r="N408" s="11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-0.26825448663225182</v>
      </c>
      <c r="O408" s="11">
        <f>0</f>
        <v>0</v>
      </c>
      <c r="P408" s="11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0.23758095227182013</v>
      </c>
      <c r="Q408" s="11">
        <f>2*'OddsRatio_working_3-way'!K408*'OddsRatio_working_3-way'!L408*'OddsRatio_working_3-way'!M408</f>
        <v>7.6392589154926083E-2</v>
      </c>
      <c r="R408" s="11">
        <f t="shared" si="101"/>
        <v>0</v>
      </c>
      <c r="S408" s="11">
        <f t="shared" si="102"/>
        <v>-0.88565509287275479</v>
      </c>
      <c r="T408" s="11">
        <f t="shared" si="103"/>
        <v>-0.28477655719381179</v>
      </c>
      <c r="U408" s="11">
        <f>'OddsRatio_working_3-way'!S408-'OddsRatio_working_3-way'!R408^2/3</f>
        <v>-0.88565509287275479</v>
      </c>
      <c r="V408" s="11">
        <f>'OddsRatio_working_3-way'!S408*'OddsRatio_working_3-way'!R408/3-2*'OddsRatio_working_3-way'!R408^3/27-'OddsRatio_working_3-way'!T408</f>
        <v>0.28477655719381179</v>
      </c>
      <c r="W408" s="11">
        <f>'OddsRatio_working_3-way'!V408^2+4*'OddsRatio_working_3-way'!U408^3/27</f>
        <v>-2.1820019141185573E-2</v>
      </c>
      <c r="X408" s="11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0.16040394841488934</v>
      </c>
      <c r="Y408" s="11">
        <f>IF('OddsRatio_working_3-way'!W408&gt;=0,IF('OddsRatio_working_3-way'!V408+SQRT('OddsRatio_working_3-way'!W408)&gt;0,0,PI()),ACOS('OddsRatio_working_3-way'!V408/(2*'OddsRatio_working_3-way'!X408)))</f>
        <v>0.47850211137493215</v>
      </c>
      <c r="Z408" s="11">
        <f>'OddsRatio_working_3-way'!X408^(1/3)*COS('OddsRatio_working_3-way'!Y408/3)</f>
        <v>0.53644323423649942</v>
      </c>
      <c r="AA408" s="11">
        <f>'OddsRatio_working_3-way'!X408^(1/3)*COS(('OddsRatio_working_3-way'!Y408+2*PI())/3)</f>
        <v>-0.34295625132222413</v>
      </c>
      <c r="AB408" s="11">
        <f>'OddsRatio_working_3-way'!X408^(1/3)*COS(('OddsRatio_working_3-way'!Y408+4*PI())/3)</f>
        <v>-0.19348698291427496</v>
      </c>
      <c r="AC408" s="11">
        <f>'OddsRatio_working_3-way'!X408^(1/3)*SIN('OddsRatio_working_3-way'!Y408/3)</f>
        <v>8.6296122350905821E-2</v>
      </c>
      <c r="AD408" s="11">
        <f>'OddsRatio_working_3-way'!X408^(1/3)*SIN(('OddsRatio_working_3-way'!Y408+2*PI())/3)</f>
        <v>0.42142540736164175</v>
      </c>
      <c r="AE408" s="11">
        <f>'OddsRatio_working_3-way'!X408^(1/3)*SIN(('OddsRatio_working_3-way'!Y408+4*PI())/3)</f>
        <v>-0.50772152971254758</v>
      </c>
      <c r="AF408" s="11">
        <f>-'OddsRatio_working_3-way'!U408/(3*'OddsRatio_working_3-way'!X408^(1/3))*COS(('OddsRatio_working_3-way'!Y408)/3)</f>
        <v>0.53644323423649942</v>
      </c>
      <c r="AG408" s="11">
        <f>-'OddsRatio_working_3-way'!U408/(3*'OddsRatio_working_3-way'!X408^(1/3))*COS(('OddsRatio_working_3-way'!Y408+2*PI())/3)</f>
        <v>-0.34295625132222413</v>
      </c>
      <c r="AH408" s="11">
        <f>-'OddsRatio_working_3-way'!U408/(3*'OddsRatio_working_3-way'!X408^(1/3))*COS(('OddsRatio_working_3-way'!Y408+4*PI())/3)</f>
        <v>-0.19348698291427496</v>
      </c>
      <c r="AI408" s="11">
        <f>'OddsRatio_working_3-way'!U408/(3*'OddsRatio_working_3-way'!X408^(1/3))*SIN(('OddsRatio_working_3-way'!Y408)/3)</f>
        <v>-8.6296122350905821E-2</v>
      </c>
      <c r="AJ408" s="11">
        <f>'OddsRatio_working_3-way'!U408/(3*'OddsRatio_working_3-way'!X408^(1/3))*SIN(('OddsRatio_working_3-way'!Y408+2*PI())/3)</f>
        <v>-0.42142540736164175</v>
      </c>
      <c r="AK408" s="11">
        <f>'OddsRatio_working_3-way'!U408/(3*'OddsRatio_working_3-way'!X408^(1/3))*SIN(('OddsRatio_working_3-way'!Y408+4*PI())/3)</f>
        <v>0.50772152971254758</v>
      </c>
      <c r="AL408" s="11">
        <f>'OddsRatio_working_3-way'!Z408+'OddsRatio_working_3-way'!AF408</f>
        <v>1.0728864684729988</v>
      </c>
      <c r="AM408" s="11">
        <f>'OddsRatio_working_3-way'!AA408+'OddsRatio_working_3-way'!AG408</f>
        <v>-0.68591250264444825</v>
      </c>
      <c r="AN408" s="11">
        <f>'OddsRatio_working_3-way'!AB408+'OddsRatio_working_3-way'!AH408</f>
        <v>-0.38697396582854993</v>
      </c>
      <c r="AO408" s="11">
        <f>'OddsRatio_working_3-way'!AC408+'OddsRatio_working_3-way'!AI408</f>
        <v>0</v>
      </c>
      <c r="AP408" s="11">
        <f>'OddsRatio_working_3-way'!AD408+'OddsRatio_working_3-way'!AJ408</f>
        <v>0</v>
      </c>
      <c r="AQ408" s="11">
        <f>'OddsRatio_working_3-way'!AE408+'OddsRatio_working_3-way'!AK408</f>
        <v>0</v>
      </c>
      <c r="AR408" s="10">
        <f>IF(A408="","",IF(('OddsRatio_working_3-way'!X408=0),IF(Q408&gt;0,-Q408^(1/3),(-Q408)^(1/3)),'OddsRatio_working_3-way'!AL408-'OddsRatio_working_3-way'!R408/3))</f>
        <v>1.0728864684729988</v>
      </c>
      <c r="AS408" s="11">
        <f>IF(('OddsRatio_working_3-way'!X408=0),IF(Q408&gt;0,-Q408^(1/3),(-Q408)^(1/3)),'OddsRatio_working_3-way'!AM408-'OddsRatio_working_3-way'!R408/3)</f>
        <v>-0.68591250264444825</v>
      </c>
      <c r="AT408" s="11">
        <f>IF(('OddsRatio_working_3-way'!X408=0),IF(Q408&gt;0,-Q408^(1/3),(-Q408)^(1/3)),'OddsRatio_working_3-way'!AN408-'OddsRatio_working_3-way'!R408/3)</f>
        <v>-0.38697396582854993</v>
      </c>
      <c r="AU408" s="11">
        <f>IF(('OddsRatio_working_3-way'!X408=0),0,'OddsRatio_working_3-way'!AO408)</f>
        <v>0</v>
      </c>
      <c r="AV408" s="11">
        <f>IF(('OddsRatio_working_3-way'!X408=0),0,'OddsRatio_working_3-way'!AP408)</f>
        <v>0</v>
      </c>
      <c r="AW408" s="11">
        <f>IF(('OddsRatio_working_3-way'!X408=0),0,'OddsRatio_working_3-way'!AQ408)</f>
        <v>0</v>
      </c>
    </row>
    <row r="409" spans="1:49" x14ac:dyDescent="0.2">
      <c r="A409" s="4">
        <f>IF('True_Odds_Calculator_3-way'!A410="","",'True_Odds_Calculator_3-way'!A410)</f>
        <v>2.09</v>
      </c>
      <c r="B409" s="4">
        <f>IF('True_Odds_Calculator_3-way'!B410="","",'True_Odds_Calculator_3-way'!B410)</f>
        <v>3.19</v>
      </c>
      <c r="C409" s="4">
        <f>IF('True_Odds_Calculator_3-way'!C410="","",'True_Odds_Calculator_3-way'!C410)</f>
        <v>4.04</v>
      </c>
      <c r="D409" s="9">
        <f t="shared" si="91"/>
        <v>0.46322744181236652</v>
      </c>
      <c r="E409" s="9">
        <f t="shared" si="92"/>
        <v>0.30046592725771065</v>
      </c>
      <c r="F409" s="9">
        <f t="shared" si="93"/>
        <v>0.23630663092992285</v>
      </c>
      <c r="G409" s="9">
        <f t="shared" si="94"/>
        <v>1.0630887633056214</v>
      </c>
      <c r="H409" s="9">
        <f t="shared" si="95"/>
        <v>2.1587667520031268</v>
      </c>
      <c r="I409" s="9">
        <f t="shared" si="96"/>
        <v>3.3281643916393109</v>
      </c>
      <c r="J409" s="9">
        <f t="shared" si="97"/>
        <v>4.231789840449089</v>
      </c>
      <c r="K409" s="11">
        <f t="shared" si="98"/>
        <v>0.47846889952153115</v>
      </c>
      <c r="L409" s="11">
        <f t="shared" si="99"/>
        <v>0.31347962382445144</v>
      </c>
      <c r="M409" s="11">
        <f t="shared" si="100"/>
        <v>0.24752475247524752</v>
      </c>
      <c r="N409" s="11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-0.26941753736502172</v>
      </c>
      <c r="O409" s="11">
        <f>0</f>
        <v>0</v>
      </c>
      <c r="P409" s="11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0.23463821386263362</v>
      </c>
      <c r="Q409" s="11">
        <f>2*'OddsRatio_working_3-way'!K409*'OddsRatio_working_3-way'!L409*'OddsRatio_working_3-way'!M409</f>
        <v>7.4252599323618232E-2</v>
      </c>
      <c r="R409" s="11">
        <f t="shared" si="101"/>
        <v>0</v>
      </c>
      <c r="S409" s="11">
        <f t="shared" si="102"/>
        <v>-0.87090920716394504</v>
      </c>
      <c r="T409" s="11">
        <f t="shared" si="103"/>
        <v>-0.27560417948226112</v>
      </c>
      <c r="U409" s="11">
        <f>'OddsRatio_working_3-way'!S409-'OddsRatio_working_3-way'!R409^2/3</f>
        <v>-0.87090920716394504</v>
      </c>
      <c r="V409" s="11">
        <f>'OddsRatio_working_3-way'!S409*'OddsRatio_working_3-way'!R409/3-2*'OddsRatio_working_3-way'!R409^3/27-'OddsRatio_working_3-way'!T409</f>
        <v>0.27560417948226112</v>
      </c>
      <c r="W409" s="11">
        <f>'OddsRatio_working_3-way'!V409^2+4*'OddsRatio_working_3-way'!U409^3/27</f>
        <v>-2.1904513294173866E-2</v>
      </c>
      <c r="X409" s="11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0.15641465487787923</v>
      </c>
      <c r="Y409" s="11">
        <f>IF('OddsRatio_working_3-way'!W409&gt;=0,IF('OddsRatio_working_3-way'!V409+SQRT('OddsRatio_working_3-way'!W409)&gt;0,0,PI()),ACOS('OddsRatio_working_3-way'!V409/(2*'OddsRatio_working_3-way'!X409)))</f>
        <v>0.49281409862309222</v>
      </c>
      <c r="Z409" s="11">
        <f>'OddsRatio_working_3-way'!X409^(1/3)*COS('OddsRatio_working_3-way'!Y409/3)</f>
        <v>0.5315443816528107</v>
      </c>
      <c r="AA409" s="11">
        <f>'OddsRatio_working_3-way'!X409^(1/3)*COS(('OddsRatio_working_3-way'!Y409+2*PI())/3)</f>
        <v>-0.34207900271751074</v>
      </c>
      <c r="AB409" s="11">
        <f>'OddsRatio_working_3-way'!X409^(1/3)*COS(('OddsRatio_working_3-way'!Y409+4*PI())/3)</f>
        <v>-0.18946537893529966</v>
      </c>
      <c r="AC409" s="11">
        <f>'OddsRatio_working_3-way'!X409^(1/3)*SIN('OddsRatio_working_3-way'!Y409/3)</f>
        <v>8.8111516772663823E-2</v>
      </c>
      <c r="AD409" s="11">
        <f>'OddsRatio_working_3-way'!X409^(1/3)*SIN(('OddsRatio_working_3-way'!Y409+2*PI())/3)</f>
        <v>0.41627517936389336</v>
      </c>
      <c r="AE409" s="11">
        <f>'OddsRatio_working_3-way'!X409^(1/3)*SIN(('OddsRatio_working_3-way'!Y409+4*PI())/3)</f>
        <v>-0.50438669613655718</v>
      </c>
      <c r="AF409" s="11">
        <f>-'OddsRatio_working_3-way'!U409/(3*'OddsRatio_working_3-way'!X409^(1/3))*COS(('OddsRatio_working_3-way'!Y409)/3)</f>
        <v>0.53154438165281082</v>
      </c>
      <c r="AG409" s="11">
        <f>-'OddsRatio_working_3-way'!U409/(3*'OddsRatio_working_3-way'!X409^(1/3))*COS(('OddsRatio_working_3-way'!Y409+2*PI())/3)</f>
        <v>-0.34207900271751079</v>
      </c>
      <c r="AH409" s="11">
        <f>-'OddsRatio_working_3-way'!U409/(3*'OddsRatio_working_3-way'!X409^(1/3))*COS(('OddsRatio_working_3-way'!Y409+4*PI())/3)</f>
        <v>-0.18946537893529969</v>
      </c>
      <c r="AI409" s="11">
        <f>'OddsRatio_working_3-way'!U409/(3*'OddsRatio_working_3-way'!X409^(1/3))*SIN(('OddsRatio_working_3-way'!Y409)/3)</f>
        <v>-8.8111516772663837E-2</v>
      </c>
      <c r="AJ409" s="11">
        <f>'OddsRatio_working_3-way'!U409/(3*'OddsRatio_working_3-way'!X409^(1/3))*SIN(('OddsRatio_working_3-way'!Y409+2*PI())/3)</f>
        <v>-0.41627517936389347</v>
      </c>
      <c r="AK409" s="11">
        <f>'OddsRatio_working_3-way'!U409/(3*'OddsRatio_working_3-way'!X409^(1/3))*SIN(('OddsRatio_working_3-way'!Y409+4*PI())/3)</f>
        <v>0.50438669613655729</v>
      </c>
      <c r="AL409" s="11">
        <f>'OddsRatio_working_3-way'!Z409+'OddsRatio_working_3-way'!AF409</f>
        <v>1.0630887633056214</v>
      </c>
      <c r="AM409" s="11">
        <f>'OddsRatio_working_3-way'!AA409+'OddsRatio_working_3-way'!AG409</f>
        <v>-0.68415800543502159</v>
      </c>
      <c r="AN409" s="11">
        <f>'OddsRatio_working_3-way'!AB409+'OddsRatio_working_3-way'!AH409</f>
        <v>-0.37893075787059938</v>
      </c>
      <c r="AO409" s="11">
        <f>'OddsRatio_working_3-way'!AC409+'OddsRatio_working_3-way'!AI409</f>
        <v>0</v>
      </c>
      <c r="AP409" s="11">
        <f>'OddsRatio_working_3-way'!AD409+'OddsRatio_working_3-way'!AJ409</f>
        <v>0</v>
      </c>
      <c r="AQ409" s="11">
        <f>'OddsRatio_working_3-way'!AE409+'OddsRatio_working_3-way'!AK409</f>
        <v>0</v>
      </c>
      <c r="AR409" s="10">
        <f>IF(A409="","",IF(('OddsRatio_working_3-way'!X409=0),IF(Q409&gt;0,-Q409^(1/3),(-Q409)^(1/3)),'OddsRatio_working_3-way'!AL409-'OddsRatio_working_3-way'!R409/3))</f>
        <v>1.0630887633056214</v>
      </c>
      <c r="AS409" s="11">
        <f>IF(('OddsRatio_working_3-way'!X409=0),IF(Q409&gt;0,-Q409^(1/3),(-Q409)^(1/3)),'OddsRatio_working_3-way'!AM409-'OddsRatio_working_3-way'!R409/3)</f>
        <v>-0.68415800543502159</v>
      </c>
      <c r="AT409" s="11">
        <f>IF(('OddsRatio_working_3-way'!X409=0),IF(Q409&gt;0,-Q409^(1/3),(-Q409)^(1/3)),'OddsRatio_working_3-way'!AN409-'OddsRatio_working_3-way'!R409/3)</f>
        <v>-0.37893075787059938</v>
      </c>
      <c r="AU409" s="11">
        <f>IF(('OddsRatio_working_3-way'!X409=0),0,'OddsRatio_working_3-way'!AO409)</f>
        <v>0</v>
      </c>
      <c r="AV409" s="11">
        <f>IF(('OddsRatio_working_3-way'!X409=0),0,'OddsRatio_working_3-way'!AP409)</f>
        <v>0</v>
      </c>
      <c r="AW409" s="11">
        <f>IF(('OddsRatio_working_3-way'!X409=0),0,'OddsRatio_working_3-way'!AQ409)</f>
        <v>0</v>
      </c>
    </row>
    <row r="410" spans="1:49" x14ac:dyDescent="0.2">
      <c r="A410" s="4">
        <f>IF('True_Odds_Calculator_3-way'!A411="","",'True_Odds_Calculator_3-way'!A411)</f>
        <v>2.2999999999999998</v>
      </c>
      <c r="B410" s="4">
        <f>IF('True_Odds_Calculator_3-way'!B411="","",'True_Odds_Calculator_3-way'!B411)</f>
        <v>3.17</v>
      </c>
      <c r="C410" s="4">
        <f>IF('True_Odds_Calculator_3-way'!C411="","",'True_Odds_Calculator_3-way'!C411)</f>
        <v>3.47</v>
      </c>
      <c r="D410" s="9">
        <f t="shared" si="91"/>
        <v>0.42055348247611574</v>
      </c>
      <c r="E410" s="9">
        <f t="shared" si="92"/>
        <v>0.30303970400816832</v>
      </c>
      <c r="F410" s="9">
        <f t="shared" si="93"/>
        <v>0.27640681351571594</v>
      </c>
      <c r="G410" s="9">
        <f t="shared" si="94"/>
        <v>1.0598606573857152</v>
      </c>
      <c r="H410" s="9">
        <f t="shared" si="95"/>
        <v>2.3778188546014296</v>
      </c>
      <c r="I410" s="9">
        <f t="shared" si="96"/>
        <v>3.2998976265270024</v>
      </c>
      <c r="J410" s="9">
        <f t="shared" si="97"/>
        <v>3.6178558237427167</v>
      </c>
      <c r="K410" s="11">
        <f t="shared" si="98"/>
        <v>0.43478260869565222</v>
      </c>
      <c r="L410" s="11">
        <f t="shared" si="99"/>
        <v>0.31545741324921134</v>
      </c>
      <c r="M410" s="11">
        <f t="shared" si="100"/>
        <v>0.28818443804034583</v>
      </c>
      <c r="N410" s="11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-0.27541238517188105</v>
      </c>
      <c r="O410" s="11">
        <f>0</f>
        <v>0</v>
      </c>
      <c r="P410" s="11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0.23478474310240766</v>
      </c>
      <c r="Q410" s="11">
        <f>2*'OddsRatio_working_3-way'!K410*'OddsRatio_working_3-way'!L410*'OddsRatio_working_3-way'!M410</f>
        <v>7.9052102054682716E-2</v>
      </c>
      <c r="R410" s="11">
        <f t="shared" si="101"/>
        <v>0</v>
      </c>
      <c r="S410" s="11">
        <f t="shared" si="102"/>
        <v>-0.85248433165371906</v>
      </c>
      <c r="T410" s="11">
        <f t="shared" si="103"/>
        <v>-0.28703176149956872</v>
      </c>
      <c r="U410" s="11">
        <f>'OddsRatio_working_3-way'!S410-'OddsRatio_working_3-way'!R410^2/3</f>
        <v>-0.85248433165371906</v>
      </c>
      <c r="V410" s="11">
        <f>'OddsRatio_working_3-way'!S410*'OddsRatio_working_3-way'!R410/3-2*'OddsRatio_working_3-way'!R410^3/27-'OddsRatio_working_3-way'!T410</f>
        <v>0.28703176149956872</v>
      </c>
      <c r="W410" s="11">
        <f>'OddsRatio_working_3-way'!V410^2+4*'OddsRatio_working_3-way'!U410^3/27</f>
        <v>-9.3943297492835032E-3</v>
      </c>
      <c r="X410" s="11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0.15147735957794881</v>
      </c>
      <c r="Y410" s="11">
        <f>IF('OddsRatio_working_3-way'!W410&gt;=0,IF('OddsRatio_working_3-way'!V410+SQRT('OddsRatio_working_3-way'!W410)&gt;0,0,PI()),ACOS('OddsRatio_working_3-way'!V410/(2*'OddsRatio_working_3-way'!X410)))</f>
        <v>0.32565576813090225</v>
      </c>
      <c r="Z410" s="11">
        <f>'OddsRatio_working_3-way'!X410^(1/3)*COS('OddsRatio_working_3-way'!Y410/3)</f>
        <v>0.52993032869285761</v>
      </c>
      <c r="AA410" s="11">
        <f>'OddsRatio_working_3-way'!X410^(1/3)*COS(('OddsRatio_working_3-way'!Y410+2*PI())/3)</f>
        <v>-0.31497984181254529</v>
      </c>
      <c r="AB410" s="11">
        <f>'OddsRatio_working_3-way'!X410^(1/3)*COS(('OddsRatio_working_3-way'!Y410+4*PI())/3)</f>
        <v>-0.21495048688031221</v>
      </c>
      <c r="AC410" s="11">
        <f>'OddsRatio_working_3-way'!X410^(1/3)*SIN('OddsRatio_working_3-way'!Y410/3)</f>
        <v>5.7751974996989371E-2</v>
      </c>
      <c r="AD410" s="11">
        <f>'OddsRatio_working_3-way'!X410^(1/3)*SIN(('OddsRatio_working_3-way'!Y410+2*PI())/3)</f>
        <v>0.43005713938535767</v>
      </c>
      <c r="AE410" s="11">
        <f>'OddsRatio_working_3-way'!X410^(1/3)*SIN(('OddsRatio_working_3-way'!Y410+4*PI())/3)</f>
        <v>-0.48780911438234703</v>
      </c>
      <c r="AF410" s="11">
        <f>-'OddsRatio_working_3-way'!U410/(3*'OddsRatio_working_3-way'!X410^(1/3))*COS(('OddsRatio_working_3-way'!Y410)/3)</f>
        <v>0.52993032869285772</v>
      </c>
      <c r="AG410" s="11">
        <f>-'OddsRatio_working_3-way'!U410/(3*'OddsRatio_working_3-way'!X410^(1/3))*COS(('OddsRatio_working_3-way'!Y410+2*PI())/3)</f>
        <v>-0.31497984181254535</v>
      </c>
      <c r="AH410" s="11">
        <f>-'OddsRatio_working_3-way'!U410/(3*'OddsRatio_working_3-way'!X410^(1/3))*COS(('OddsRatio_working_3-way'!Y410+4*PI())/3)</f>
        <v>-0.21495048688031226</v>
      </c>
      <c r="AI410" s="11">
        <f>'OddsRatio_working_3-way'!U410/(3*'OddsRatio_working_3-way'!X410^(1/3))*SIN(('OddsRatio_working_3-way'!Y410)/3)</f>
        <v>-5.7751974996989378E-2</v>
      </c>
      <c r="AJ410" s="11">
        <f>'OddsRatio_working_3-way'!U410/(3*'OddsRatio_working_3-way'!X410^(1/3))*SIN(('OddsRatio_working_3-way'!Y410+2*PI())/3)</f>
        <v>-0.43005713938535772</v>
      </c>
      <c r="AK410" s="11">
        <f>'OddsRatio_working_3-way'!U410/(3*'OddsRatio_working_3-way'!X410^(1/3))*SIN(('OddsRatio_working_3-way'!Y410+4*PI())/3)</f>
        <v>0.48780911438234709</v>
      </c>
      <c r="AL410" s="11">
        <f>'OddsRatio_working_3-way'!Z410+'OddsRatio_working_3-way'!AF410</f>
        <v>1.0598606573857152</v>
      </c>
      <c r="AM410" s="11">
        <f>'OddsRatio_working_3-way'!AA410+'OddsRatio_working_3-way'!AG410</f>
        <v>-0.62995968362509069</v>
      </c>
      <c r="AN410" s="11">
        <f>'OddsRatio_working_3-way'!AB410+'OddsRatio_working_3-way'!AH410</f>
        <v>-0.42990097376062447</v>
      </c>
      <c r="AO410" s="11">
        <f>'OddsRatio_working_3-way'!AC410+'OddsRatio_working_3-way'!AI410</f>
        <v>0</v>
      </c>
      <c r="AP410" s="11">
        <f>'OddsRatio_working_3-way'!AD410+'OddsRatio_working_3-way'!AJ410</f>
        <v>0</v>
      </c>
      <c r="AQ410" s="11">
        <f>'OddsRatio_working_3-way'!AE410+'OddsRatio_working_3-way'!AK410</f>
        <v>0</v>
      </c>
      <c r="AR410" s="10">
        <f>IF(A410="","",IF(('OddsRatio_working_3-way'!X410=0),IF(Q410&gt;0,-Q410^(1/3),(-Q410)^(1/3)),'OddsRatio_working_3-way'!AL410-'OddsRatio_working_3-way'!R410/3))</f>
        <v>1.0598606573857152</v>
      </c>
      <c r="AS410" s="11">
        <f>IF(('OddsRatio_working_3-way'!X410=0),IF(Q410&gt;0,-Q410^(1/3),(-Q410)^(1/3)),'OddsRatio_working_3-way'!AM410-'OddsRatio_working_3-way'!R410/3)</f>
        <v>-0.62995968362509069</v>
      </c>
      <c r="AT410" s="11">
        <f>IF(('OddsRatio_working_3-way'!X410=0),IF(Q410&gt;0,-Q410^(1/3),(-Q410)^(1/3)),'OddsRatio_working_3-way'!AN410-'OddsRatio_working_3-way'!R410/3)</f>
        <v>-0.42990097376062447</v>
      </c>
      <c r="AU410" s="11">
        <f>IF(('OddsRatio_working_3-way'!X410=0),0,'OddsRatio_working_3-way'!AO410)</f>
        <v>0</v>
      </c>
      <c r="AV410" s="11">
        <f>IF(('OddsRatio_working_3-way'!X410=0),0,'OddsRatio_working_3-way'!AP410)</f>
        <v>0</v>
      </c>
      <c r="AW410" s="11">
        <f>IF(('OddsRatio_working_3-way'!X410=0),0,'OddsRatio_working_3-way'!AQ410)</f>
        <v>0</v>
      </c>
    </row>
    <row r="411" spans="1:49" x14ac:dyDescent="0.2">
      <c r="A411" s="4">
        <f>IF('True_Odds_Calculator_3-way'!A412="","",'True_Odds_Calculator_3-way'!A412)</f>
        <v>2.61</v>
      </c>
      <c r="B411" s="4">
        <f>IF('True_Odds_Calculator_3-way'!B412="","",'True_Odds_Calculator_3-way'!B412)</f>
        <v>3.02</v>
      </c>
      <c r="C411" s="4">
        <f>IF('True_Odds_Calculator_3-way'!C412="","",'True_Odds_Calculator_3-way'!C412)</f>
        <v>3.09</v>
      </c>
      <c r="D411" s="9">
        <f t="shared" si="91"/>
        <v>0.36988097677427245</v>
      </c>
      <c r="E411" s="9">
        <f t="shared" si="92"/>
        <v>0.31873511667562265</v>
      </c>
      <c r="F411" s="9">
        <f t="shared" si="93"/>
        <v>0.31138390655010462</v>
      </c>
      <c r="G411" s="9">
        <f t="shared" si="94"/>
        <v>1.0581195029511603</v>
      </c>
      <c r="H411" s="9">
        <f t="shared" si="95"/>
        <v>2.7035723997513688</v>
      </c>
      <c r="I411" s="9">
        <f t="shared" si="96"/>
        <v>3.1374013959613429</v>
      </c>
      <c r="J411" s="9">
        <f t="shared" si="97"/>
        <v>3.2114697611679253</v>
      </c>
      <c r="K411" s="11">
        <f t="shared" si="98"/>
        <v>0.38314176245210729</v>
      </c>
      <c r="L411" s="11">
        <f t="shared" si="99"/>
        <v>0.33112582781456956</v>
      </c>
      <c r="M411" s="11">
        <f t="shared" si="100"/>
        <v>0.3236245954692557</v>
      </c>
      <c r="N411" s="11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-0.27907285917826052</v>
      </c>
      <c r="O411" s="11">
        <f>0</f>
        <v>0</v>
      </c>
      <c r="P411" s="11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0.23484974830429867</v>
      </c>
      <c r="Q411" s="11">
        <f>2*'OddsRatio_working_3-way'!K411*'OddsRatio_working_3-way'!L411*'OddsRatio_working_3-way'!M411</f>
        <v>8.2115296609894625E-2</v>
      </c>
      <c r="R411" s="11">
        <f t="shared" si="101"/>
        <v>0</v>
      </c>
      <c r="S411" s="11">
        <f t="shared" si="102"/>
        <v>-0.84153560828459528</v>
      </c>
      <c r="T411" s="11">
        <f t="shared" si="103"/>
        <v>-0.29424321967992839</v>
      </c>
      <c r="U411" s="11">
        <f>'OddsRatio_working_3-way'!S411-'OddsRatio_working_3-way'!R411^2/3</f>
        <v>-0.84153560828459528</v>
      </c>
      <c r="V411" s="11">
        <f>'OddsRatio_working_3-way'!S411*'OddsRatio_working_3-way'!R411/3-2*'OddsRatio_working_3-way'!R411^3/27-'OddsRatio_working_3-way'!T411</f>
        <v>0.29424321967992839</v>
      </c>
      <c r="W411" s="11">
        <f>'OddsRatio_working_3-way'!V411^2+4*'OddsRatio_working_3-way'!U411^3/27</f>
        <v>-1.7113753215454858E-3</v>
      </c>
      <c r="X411" s="11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0.14856854280866127</v>
      </c>
      <c r="Y411" s="11">
        <f>IF('OddsRatio_working_3-way'!W411&gt;=0,IF('OddsRatio_working_3-way'!V411+SQRT('OddsRatio_working_3-way'!W411)&gt;0,0,PI()),ACOS('OddsRatio_working_3-way'!V411/(2*'OddsRatio_working_3-way'!X411)))</f>
        <v>0.13967827891910223</v>
      </c>
      <c r="Z411" s="11">
        <f>'OddsRatio_working_3-way'!X411^(1/3)*COS('OddsRatio_working_3-way'!Y411/3)</f>
        <v>0.52905975147558015</v>
      </c>
      <c r="AA411" s="11">
        <f>'OddsRatio_working_3-way'!X411^(1/3)*COS(('OddsRatio_working_3-way'!Y411+2*PI())/3)</f>
        <v>-0.28587786387711678</v>
      </c>
      <c r="AB411" s="11">
        <f>'OddsRatio_working_3-way'!X411^(1/3)*COS(('OddsRatio_working_3-way'!Y411+4*PI())/3)</f>
        <v>-0.2431818875984631</v>
      </c>
      <c r="AC411" s="11">
        <f>'OddsRatio_working_3-way'!X411^(1/3)*SIN('OddsRatio_working_3-way'!Y411/3)</f>
        <v>2.4650533397794556E-2</v>
      </c>
      <c r="AD411" s="11">
        <f>'OddsRatio_working_3-way'!X411^(1/3)*SIN(('OddsRatio_working_3-way'!Y411+2*PI())/3)</f>
        <v>0.44585391819883691</v>
      </c>
      <c r="AE411" s="11">
        <f>'OddsRatio_working_3-way'!X411^(1/3)*SIN(('OddsRatio_working_3-way'!Y411+4*PI())/3)</f>
        <v>-0.47050445159663151</v>
      </c>
      <c r="AF411" s="11">
        <f>-'OddsRatio_working_3-way'!U411/(3*'OddsRatio_working_3-way'!X411^(1/3))*COS(('OddsRatio_working_3-way'!Y411)/3)</f>
        <v>0.52905975147558004</v>
      </c>
      <c r="AG411" s="11">
        <f>-'OddsRatio_working_3-way'!U411/(3*'OddsRatio_working_3-way'!X411^(1/3))*COS(('OddsRatio_working_3-way'!Y411+2*PI())/3)</f>
        <v>-0.28587786387711672</v>
      </c>
      <c r="AH411" s="11">
        <f>-'OddsRatio_working_3-way'!U411/(3*'OddsRatio_working_3-way'!X411^(1/3))*COS(('OddsRatio_working_3-way'!Y411+4*PI())/3)</f>
        <v>-0.24318188759846304</v>
      </c>
      <c r="AI411" s="11">
        <f>'OddsRatio_working_3-way'!U411/(3*'OddsRatio_working_3-way'!X411^(1/3))*SIN(('OddsRatio_working_3-way'!Y411)/3)</f>
        <v>-2.4650533397794553E-2</v>
      </c>
      <c r="AJ411" s="11">
        <f>'OddsRatio_working_3-way'!U411/(3*'OddsRatio_working_3-way'!X411^(1/3))*SIN(('OddsRatio_working_3-way'!Y411+2*PI())/3)</f>
        <v>-0.4458539181988368</v>
      </c>
      <c r="AK411" s="11">
        <f>'OddsRatio_working_3-way'!U411/(3*'OddsRatio_working_3-way'!X411^(1/3))*SIN(('OddsRatio_working_3-way'!Y411+4*PI())/3)</f>
        <v>0.4705044515966314</v>
      </c>
      <c r="AL411" s="11">
        <f>'OddsRatio_working_3-way'!Z411+'OddsRatio_working_3-way'!AF411</f>
        <v>1.0581195029511603</v>
      </c>
      <c r="AM411" s="11">
        <f>'OddsRatio_working_3-way'!AA411+'OddsRatio_working_3-way'!AG411</f>
        <v>-0.57175572775423356</v>
      </c>
      <c r="AN411" s="11">
        <f>'OddsRatio_working_3-way'!AB411+'OddsRatio_working_3-way'!AH411</f>
        <v>-0.48636377519692614</v>
      </c>
      <c r="AO411" s="11">
        <f>'OddsRatio_working_3-way'!AC411+'OddsRatio_working_3-way'!AI411</f>
        <v>0</v>
      </c>
      <c r="AP411" s="11">
        <f>'OddsRatio_working_3-way'!AD411+'OddsRatio_working_3-way'!AJ411</f>
        <v>0</v>
      </c>
      <c r="AQ411" s="11">
        <f>'OddsRatio_working_3-way'!AE411+'OddsRatio_working_3-way'!AK411</f>
        <v>0</v>
      </c>
      <c r="AR411" s="10">
        <f>IF(A411="","",IF(('OddsRatio_working_3-way'!X411=0),IF(Q411&gt;0,-Q411^(1/3),(-Q411)^(1/3)),'OddsRatio_working_3-way'!AL411-'OddsRatio_working_3-way'!R411/3))</f>
        <v>1.0581195029511603</v>
      </c>
      <c r="AS411" s="11">
        <f>IF(('OddsRatio_working_3-way'!X411=0),IF(Q411&gt;0,-Q411^(1/3),(-Q411)^(1/3)),'OddsRatio_working_3-way'!AM411-'OddsRatio_working_3-way'!R411/3)</f>
        <v>-0.57175572775423356</v>
      </c>
      <c r="AT411" s="11">
        <f>IF(('OddsRatio_working_3-way'!X411=0),IF(Q411&gt;0,-Q411^(1/3),(-Q411)^(1/3)),'OddsRatio_working_3-way'!AN411-'OddsRatio_working_3-way'!R411/3)</f>
        <v>-0.48636377519692614</v>
      </c>
      <c r="AU411" s="11">
        <f>IF(('OddsRatio_working_3-way'!X411=0),0,'OddsRatio_working_3-way'!AO411)</f>
        <v>0</v>
      </c>
      <c r="AV411" s="11">
        <f>IF(('OddsRatio_working_3-way'!X411=0),0,'OddsRatio_working_3-way'!AP411)</f>
        <v>0</v>
      </c>
      <c r="AW411" s="11">
        <f>IF(('OddsRatio_working_3-way'!X411=0),0,'OddsRatio_working_3-way'!AQ411)</f>
        <v>0</v>
      </c>
    </row>
    <row r="412" spans="1:49" x14ac:dyDescent="0.2">
      <c r="A412" s="4">
        <f>IF('True_Odds_Calculator_3-way'!A413="","",'True_Odds_Calculator_3-way'!A413)</f>
        <v>3.33</v>
      </c>
      <c r="B412" s="4">
        <f>IF('True_Odds_Calculator_3-way'!B413="","",'True_Odds_Calculator_3-way'!B413)</f>
        <v>2.87</v>
      </c>
      <c r="C412" s="4">
        <f>IF('True_Odds_Calculator_3-way'!C413="","",'True_Odds_Calculator_3-way'!C413)</f>
        <v>2.57</v>
      </c>
      <c r="D412" s="9">
        <f t="shared" si="91"/>
        <v>0.28855062679657401</v>
      </c>
      <c r="E412" s="9">
        <f t="shared" si="92"/>
        <v>0.33570269409055525</v>
      </c>
      <c r="F412" s="9">
        <f t="shared" si="93"/>
        <v>0.37574667911287096</v>
      </c>
      <c r="G412" s="9">
        <f t="shared" si="94"/>
        <v>1.058195859832058</v>
      </c>
      <c r="H412" s="9">
        <f t="shared" si="95"/>
        <v>3.4655963534086944</v>
      </c>
      <c r="I412" s="9">
        <f t="shared" si="96"/>
        <v>2.9788262578859483</v>
      </c>
      <c r="J412" s="9">
        <f t="shared" si="97"/>
        <v>2.6613674999363304</v>
      </c>
      <c r="K412" s="11">
        <f t="shared" si="98"/>
        <v>0.3003003003003003</v>
      </c>
      <c r="L412" s="11">
        <f t="shared" si="99"/>
        <v>0.34843205574912889</v>
      </c>
      <c r="M412" s="11">
        <f t="shared" si="100"/>
        <v>0.38910505836575876</v>
      </c>
      <c r="N412" s="11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-0.27850816149193303</v>
      </c>
      <c r="O412" s="11">
        <f>0</f>
        <v>0</v>
      </c>
      <c r="P412" s="11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0.23491814324119531</v>
      </c>
      <c r="Q412" s="11">
        <f>2*'OddsRatio_working_3-way'!K412*'OddsRatio_working_3-way'!L412*'OddsRatio_working_3-way'!M412</f>
        <v>8.1427432665925586E-2</v>
      </c>
      <c r="R412" s="11">
        <f t="shared" si="101"/>
        <v>0</v>
      </c>
      <c r="S412" s="11">
        <f t="shared" si="102"/>
        <v>-0.84348746544003772</v>
      </c>
      <c r="T412" s="11">
        <f t="shared" si="103"/>
        <v>-0.29237000535183283</v>
      </c>
      <c r="U412" s="11">
        <f>'OddsRatio_working_3-way'!S412-'OddsRatio_working_3-way'!R412^2/3</f>
        <v>-0.84348746544003772</v>
      </c>
      <c r="V412" s="11">
        <f>'OddsRatio_working_3-way'!S412*'OddsRatio_working_3-way'!R412/3-2*'OddsRatio_working_3-way'!R412^3/27-'OddsRatio_working_3-way'!T412</f>
        <v>0.29237000535183283</v>
      </c>
      <c r="W412" s="11">
        <f>'OddsRatio_working_3-way'!V412^2+4*'OddsRatio_working_3-way'!U412^3/27</f>
        <v>-3.425996051423616E-3</v>
      </c>
      <c r="X412" s="11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0.14908572708416321</v>
      </c>
      <c r="Y412" s="11">
        <f>IF('OddsRatio_working_3-way'!W412&gt;=0,IF('OddsRatio_working_3-way'!V412+SQRT('OddsRatio_working_3-way'!W412)&gt;0,0,PI()),ACOS('OddsRatio_working_3-way'!V412/(2*'OddsRatio_working_3-way'!X412)))</f>
        <v>0.19758632672350473</v>
      </c>
      <c r="Z412" s="11">
        <f>'OddsRatio_working_3-way'!X412^(1/3)*COS('OddsRatio_working_3-way'!Y412/3)</f>
        <v>0.52909792991602889</v>
      </c>
      <c r="AA412" s="11">
        <f>'OddsRatio_working_3-way'!X412^(1/3)*COS(('OddsRatio_working_3-way'!Y412+2*PI())/3)</f>
        <v>-0.29477150255728113</v>
      </c>
      <c r="AB412" s="11">
        <f>'OddsRatio_working_3-way'!X412^(1/3)*COS(('OddsRatio_working_3-way'!Y412+4*PI())/3)</f>
        <v>-0.23432642735874787</v>
      </c>
      <c r="AC412" s="11">
        <f>'OddsRatio_working_3-way'!X412^(1/3)*SIN('OddsRatio_working_3-way'!Y412/3)</f>
        <v>3.4897980437060598E-2</v>
      </c>
      <c r="AD412" s="11">
        <f>'OddsRatio_working_3-way'!X412^(1/3)*SIN(('OddsRatio_working_3-way'!Y412+2*PI())/3)</f>
        <v>0.44076325817850937</v>
      </c>
      <c r="AE412" s="11">
        <f>'OddsRatio_working_3-way'!X412^(1/3)*SIN(('OddsRatio_working_3-way'!Y412+4*PI())/3)</f>
        <v>-0.47566123861556975</v>
      </c>
      <c r="AF412" s="11">
        <f>-'OddsRatio_working_3-way'!U412/(3*'OddsRatio_working_3-way'!X412^(1/3))*COS(('OddsRatio_working_3-way'!Y412)/3)</f>
        <v>0.529097929916029</v>
      </c>
      <c r="AG412" s="11">
        <f>-'OddsRatio_working_3-way'!U412/(3*'OddsRatio_working_3-way'!X412^(1/3))*COS(('OddsRatio_working_3-way'!Y412+2*PI())/3)</f>
        <v>-0.29477150255728124</v>
      </c>
      <c r="AH412" s="11">
        <f>-'OddsRatio_working_3-way'!U412/(3*'OddsRatio_working_3-way'!X412^(1/3))*COS(('OddsRatio_working_3-way'!Y412+4*PI())/3)</f>
        <v>-0.23432642735874792</v>
      </c>
      <c r="AI412" s="11">
        <f>'OddsRatio_working_3-way'!U412/(3*'OddsRatio_working_3-way'!X412^(1/3))*SIN(('OddsRatio_working_3-way'!Y412)/3)</f>
        <v>-3.4897980437060605E-2</v>
      </c>
      <c r="AJ412" s="11">
        <f>'OddsRatio_working_3-way'!U412/(3*'OddsRatio_working_3-way'!X412^(1/3))*SIN(('OddsRatio_working_3-way'!Y412+2*PI())/3)</f>
        <v>-0.44076325817850948</v>
      </c>
      <c r="AK412" s="11">
        <f>'OddsRatio_working_3-way'!U412/(3*'OddsRatio_working_3-way'!X412^(1/3))*SIN(('OddsRatio_working_3-way'!Y412+4*PI())/3)</f>
        <v>0.4756612386155698</v>
      </c>
      <c r="AL412" s="11">
        <f>'OddsRatio_working_3-way'!Z412+'OddsRatio_working_3-way'!AF412</f>
        <v>1.058195859832058</v>
      </c>
      <c r="AM412" s="11">
        <f>'OddsRatio_working_3-way'!AA412+'OddsRatio_working_3-way'!AG412</f>
        <v>-0.58954300511456237</v>
      </c>
      <c r="AN412" s="11">
        <f>'OddsRatio_working_3-way'!AB412+'OddsRatio_working_3-way'!AH412</f>
        <v>-0.46865285471749579</v>
      </c>
      <c r="AO412" s="11">
        <f>'OddsRatio_working_3-way'!AC412+'OddsRatio_working_3-way'!AI412</f>
        <v>0</v>
      </c>
      <c r="AP412" s="11">
        <f>'OddsRatio_working_3-way'!AD412+'OddsRatio_working_3-way'!AJ412</f>
        <v>0</v>
      </c>
      <c r="AQ412" s="11">
        <f>'OddsRatio_working_3-way'!AE412+'OddsRatio_working_3-way'!AK412</f>
        <v>0</v>
      </c>
      <c r="AR412" s="10">
        <f>IF(A412="","",IF(('OddsRatio_working_3-way'!X412=0),IF(Q412&gt;0,-Q412^(1/3),(-Q412)^(1/3)),'OddsRatio_working_3-way'!AL412-'OddsRatio_working_3-way'!R412/3))</f>
        <v>1.058195859832058</v>
      </c>
      <c r="AS412" s="11">
        <f>IF(('OddsRatio_working_3-way'!X412=0),IF(Q412&gt;0,-Q412^(1/3),(-Q412)^(1/3)),'OddsRatio_working_3-way'!AM412-'OddsRatio_working_3-way'!R412/3)</f>
        <v>-0.58954300511456237</v>
      </c>
      <c r="AT412" s="11">
        <f>IF(('OddsRatio_working_3-way'!X412=0),IF(Q412&gt;0,-Q412^(1/3),(-Q412)^(1/3)),'OddsRatio_working_3-way'!AN412-'OddsRatio_working_3-way'!R412/3)</f>
        <v>-0.46865285471749579</v>
      </c>
      <c r="AU412" s="11">
        <f>IF(('OddsRatio_working_3-way'!X412=0),0,'OddsRatio_working_3-way'!AO412)</f>
        <v>0</v>
      </c>
      <c r="AV412" s="11">
        <f>IF(('OddsRatio_working_3-way'!X412=0),0,'OddsRatio_working_3-way'!AP412)</f>
        <v>0</v>
      </c>
      <c r="AW412" s="11">
        <f>IF(('OddsRatio_working_3-way'!X412=0),0,'OddsRatio_working_3-way'!AQ412)</f>
        <v>0</v>
      </c>
    </row>
    <row r="413" spans="1:49" x14ac:dyDescent="0.2">
      <c r="A413" s="4">
        <f>IF('True_Odds_Calculator_3-way'!A414="","",'True_Odds_Calculator_3-way'!A414)</f>
        <v>2.87</v>
      </c>
      <c r="B413" s="4">
        <f>IF('True_Odds_Calculator_3-way'!B414="","",'True_Odds_Calculator_3-way'!B414)</f>
        <v>2.97</v>
      </c>
      <c r="C413" s="4">
        <f>IF('True_Odds_Calculator_3-way'!C414="","",'True_Odds_Calculator_3-way'!C414)</f>
        <v>2.83</v>
      </c>
      <c r="D413" s="9">
        <f t="shared" si="91"/>
        <v>0.33555863354446364</v>
      </c>
      <c r="E413" s="9">
        <f t="shared" si="92"/>
        <v>0.32404479574357242</v>
      </c>
      <c r="F413" s="9">
        <f t="shared" si="93"/>
        <v>0.34039657071196389</v>
      </c>
      <c r="G413" s="9">
        <f t="shared" si="94"/>
        <v>1.0588797403098091</v>
      </c>
      <c r="H413" s="9">
        <f t="shared" si="95"/>
        <v>2.9801051143793433</v>
      </c>
      <c r="I413" s="9">
        <f t="shared" si="96"/>
        <v>3.085993088410325</v>
      </c>
      <c r="J413" s="9">
        <f t="shared" si="97"/>
        <v>2.9377499247669507</v>
      </c>
      <c r="K413" s="11">
        <f t="shared" si="98"/>
        <v>0.34843205574912889</v>
      </c>
      <c r="L413" s="11">
        <f t="shared" si="99"/>
        <v>0.33670033670033667</v>
      </c>
      <c r="M413" s="11">
        <f t="shared" si="100"/>
        <v>0.35335689045936397</v>
      </c>
      <c r="N413" s="11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-0.27946932169977945</v>
      </c>
      <c r="O413" s="11">
        <f>0</f>
        <v>0</v>
      </c>
      <c r="P413" s="11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0.23504892935212676</v>
      </c>
      <c r="Q413" s="11">
        <f>2*'OddsRatio_working_3-way'!K413*'OddsRatio_working_3-way'!L413*'OddsRatio_working_3-way'!M413</f>
        <v>8.2909675256482102E-2</v>
      </c>
      <c r="R413" s="11">
        <f t="shared" si="101"/>
        <v>0</v>
      </c>
      <c r="S413" s="11">
        <f t="shared" si="102"/>
        <v>-0.84105449543627764</v>
      </c>
      <c r="T413" s="11">
        <f t="shared" si="103"/>
        <v>-0.29666825235847533</v>
      </c>
      <c r="U413" s="11">
        <f>'OddsRatio_working_3-way'!S413-'OddsRatio_working_3-way'!R413^2/3</f>
        <v>-0.84105449543627764</v>
      </c>
      <c r="V413" s="11">
        <f>'OddsRatio_working_3-way'!S413*'OddsRatio_working_3-way'!R413/3-2*'OddsRatio_working_3-way'!R413^3/27-'OddsRatio_working_3-way'!T413</f>
        <v>0.29666825235847533</v>
      </c>
      <c r="W413" s="11">
        <f>'OddsRatio_working_3-way'!V413^2+4*'OddsRatio_working_3-way'!U413^3/27</f>
        <v>-1.2705311706358302E-4</v>
      </c>
      <c r="X413" s="11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0.14844115422827961</v>
      </c>
      <c r="Y413" s="11">
        <f>IF('OddsRatio_working_3-way'!W413&gt;=0,IF('OddsRatio_working_3-way'!V413+SQRT('OddsRatio_working_3-way'!W413)&gt;0,0,PI()),ACOS('OddsRatio_working_3-way'!V413/(2*'OddsRatio_working_3-way'!X413)))</f>
        <v>3.7976307808523124E-2</v>
      </c>
      <c r="Z413" s="11">
        <f>'OddsRatio_working_3-way'!X413^(1/3)*COS('OddsRatio_working_3-way'!Y413/3)</f>
        <v>0.52943987015490446</v>
      </c>
      <c r="AA413" s="11">
        <f>'OddsRatio_working_3-way'!X413^(1/3)*COS(('OddsRatio_working_3-way'!Y413+2*PI())/3)</f>
        <v>-0.27052439688176999</v>
      </c>
      <c r="AB413" s="11">
        <f>'OddsRatio_working_3-way'!X413^(1/3)*COS(('OddsRatio_working_3-way'!Y413+4*PI())/3)</f>
        <v>-0.25891547327313419</v>
      </c>
      <c r="AC413" s="11">
        <f>'OddsRatio_working_3-way'!X413^(1/3)*SIN('OddsRatio_working_3-way'!Y413/3)</f>
        <v>6.7024151704476159E-3</v>
      </c>
      <c r="AD413" s="11">
        <f>'OddsRatio_working_3-way'!X413^(1/3)*SIN(('OddsRatio_working_3-way'!Y413+2*PI())/3)</f>
        <v>0.45515716974525822</v>
      </c>
      <c r="AE413" s="11">
        <f>'OddsRatio_working_3-way'!X413^(1/3)*SIN(('OddsRatio_working_3-way'!Y413+4*PI())/3)</f>
        <v>-0.46185958491570583</v>
      </c>
      <c r="AF413" s="11">
        <f>-'OddsRatio_working_3-way'!U413/(3*'OddsRatio_working_3-way'!X413^(1/3))*COS(('OddsRatio_working_3-way'!Y413)/3)</f>
        <v>0.52943987015490457</v>
      </c>
      <c r="AG413" s="11">
        <f>-'OddsRatio_working_3-way'!U413/(3*'OddsRatio_working_3-way'!X413^(1/3))*COS(('OddsRatio_working_3-way'!Y413+2*PI())/3)</f>
        <v>-0.27052439688177005</v>
      </c>
      <c r="AH413" s="11">
        <f>-'OddsRatio_working_3-way'!U413/(3*'OddsRatio_working_3-way'!X413^(1/3))*COS(('OddsRatio_working_3-way'!Y413+4*PI())/3)</f>
        <v>-0.25891547327313424</v>
      </c>
      <c r="AI413" s="11">
        <f>'OddsRatio_working_3-way'!U413/(3*'OddsRatio_working_3-way'!X413^(1/3))*SIN(('OddsRatio_working_3-way'!Y413)/3)</f>
        <v>-6.7024151704476176E-3</v>
      </c>
      <c r="AJ413" s="11">
        <f>'OddsRatio_working_3-way'!U413/(3*'OddsRatio_working_3-way'!X413^(1/3))*SIN(('OddsRatio_working_3-way'!Y413+2*PI())/3)</f>
        <v>-0.45515716974525833</v>
      </c>
      <c r="AK413" s="11">
        <f>'OddsRatio_working_3-way'!U413/(3*'OddsRatio_working_3-way'!X413^(1/3))*SIN(('OddsRatio_working_3-way'!Y413+4*PI())/3)</f>
        <v>0.46185958491570595</v>
      </c>
      <c r="AL413" s="11">
        <f>'OddsRatio_working_3-way'!Z413+'OddsRatio_working_3-way'!AF413</f>
        <v>1.0588797403098091</v>
      </c>
      <c r="AM413" s="11">
        <f>'OddsRatio_working_3-way'!AA413+'OddsRatio_working_3-way'!AG413</f>
        <v>-0.54104879376353998</v>
      </c>
      <c r="AN413" s="11">
        <f>'OddsRatio_working_3-way'!AB413+'OddsRatio_working_3-way'!AH413</f>
        <v>-0.51783094654626849</v>
      </c>
      <c r="AO413" s="11">
        <f>'OddsRatio_working_3-way'!AC413+'OddsRatio_working_3-way'!AI413</f>
        <v>0</v>
      </c>
      <c r="AP413" s="11">
        <f>'OddsRatio_working_3-way'!AD413+'OddsRatio_working_3-way'!AJ413</f>
        <v>0</v>
      </c>
      <c r="AQ413" s="11">
        <f>'OddsRatio_working_3-way'!AE413+'OddsRatio_working_3-way'!AK413</f>
        <v>0</v>
      </c>
      <c r="AR413" s="10">
        <f>IF(A413="","",IF(('OddsRatio_working_3-way'!X413=0),IF(Q413&gt;0,-Q413^(1/3),(-Q413)^(1/3)),'OddsRatio_working_3-way'!AL413-'OddsRatio_working_3-way'!R413/3))</f>
        <v>1.0588797403098091</v>
      </c>
      <c r="AS413" s="11">
        <f>IF(('OddsRatio_working_3-way'!X413=0),IF(Q413&gt;0,-Q413^(1/3),(-Q413)^(1/3)),'OddsRatio_working_3-way'!AM413-'OddsRatio_working_3-way'!R413/3)</f>
        <v>-0.54104879376353998</v>
      </c>
      <c r="AT413" s="11">
        <f>IF(('OddsRatio_working_3-way'!X413=0),IF(Q413&gt;0,-Q413^(1/3),(-Q413)^(1/3)),'OddsRatio_working_3-way'!AN413-'OddsRatio_working_3-way'!R413/3)</f>
        <v>-0.51783094654626849</v>
      </c>
      <c r="AU413" s="11">
        <f>IF(('OddsRatio_working_3-way'!X413=0),0,'OddsRatio_working_3-way'!AO413)</f>
        <v>0</v>
      </c>
      <c r="AV413" s="11">
        <f>IF(('OddsRatio_working_3-way'!X413=0),0,'OddsRatio_working_3-way'!AP413)</f>
        <v>0</v>
      </c>
      <c r="AW413" s="11">
        <f>IF(('OddsRatio_working_3-way'!X413=0),0,'OddsRatio_working_3-way'!AQ413)</f>
        <v>0</v>
      </c>
    </row>
    <row r="414" spans="1:49" x14ac:dyDescent="0.2">
      <c r="A414" s="4">
        <f>IF('True_Odds_Calculator_3-way'!A415="","",'True_Odds_Calculator_3-way'!A415)</f>
        <v>3.05</v>
      </c>
      <c r="B414" s="4">
        <f>IF('True_Odds_Calculator_3-way'!B415="","",'True_Odds_Calculator_3-way'!B415)</f>
        <v>2.98</v>
      </c>
      <c r="C414" s="4">
        <f>IF('True_Odds_Calculator_3-way'!C415="","",'True_Odds_Calculator_3-way'!C415)</f>
        <v>2.67</v>
      </c>
      <c r="D414" s="9">
        <f t="shared" si="91"/>
        <v>0.31553253855132474</v>
      </c>
      <c r="E414" s="9">
        <f t="shared" si="92"/>
        <v>0.32308366934620503</v>
      </c>
      <c r="F414" s="9">
        <f t="shared" si="93"/>
        <v>0.36138379210247012</v>
      </c>
      <c r="G414" s="9">
        <f t="shared" si="94"/>
        <v>1.0581684161426639</v>
      </c>
      <c r="H414" s="9">
        <f t="shared" si="95"/>
        <v>3.1692452530924613</v>
      </c>
      <c r="I414" s="9">
        <f t="shared" si="96"/>
        <v>3.0951734639624742</v>
      </c>
      <c r="J414" s="9">
        <f t="shared" si="97"/>
        <v>2.7671412549582488</v>
      </c>
      <c r="K414" s="11">
        <f t="shared" si="98"/>
        <v>0.32786885245901642</v>
      </c>
      <c r="L414" s="11">
        <f t="shared" si="99"/>
        <v>0.33557046979865773</v>
      </c>
      <c r="M414" s="11">
        <f t="shared" si="100"/>
        <v>0.37453183520599254</v>
      </c>
      <c r="N414" s="11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-0.27932393892605079</v>
      </c>
      <c r="O414" s="11">
        <f>0</f>
        <v>0</v>
      </c>
      <c r="P414" s="11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0.2348807856391415</v>
      </c>
      <c r="Q414" s="11">
        <f>2*'OddsRatio_working_3-way'!K414*'OddsRatio_working_3-way'!L414*'OddsRatio_working_3-way'!M414</f>
        <v>8.2414310750575995E-2</v>
      </c>
      <c r="R414" s="11">
        <f t="shared" si="101"/>
        <v>0</v>
      </c>
      <c r="S414" s="11">
        <f t="shared" si="102"/>
        <v>-0.84089028152121492</v>
      </c>
      <c r="T414" s="11">
        <f t="shared" si="103"/>
        <v>-0.2950492215863913</v>
      </c>
      <c r="U414" s="11">
        <f>'OddsRatio_working_3-way'!S414-'OddsRatio_working_3-way'!R414^2/3</f>
        <v>-0.84089028152121492</v>
      </c>
      <c r="V414" s="11">
        <f>'OddsRatio_working_3-way'!S414*'OddsRatio_working_3-way'!R414/3-2*'OddsRatio_working_3-way'!R414^3/27-'OddsRatio_working_3-way'!T414</f>
        <v>0.2950492215863913</v>
      </c>
      <c r="W414" s="11">
        <f>'OddsRatio_working_3-way'!V414^2+4*'OddsRatio_working_3-way'!U414^3/27</f>
        <v>-1.0334451352997098E-3</v>
      </c>
      <c r="X414" s="11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0.14839768217027105</v>
      </c>
      <c r="Y414" s="11">
        <f>IF('OddsRatio_working_3-way'!W414&gt;=0,IF('OddsRatio_working_3-way'!V414+SQRT('OddsRatio_working_3-way'!W414)&gt;0,0,PI()),ACOS('OddsRatio_working_3-way'!V414/(2*'OddsRatio_working_3-way'!X414)))</f>
        <v>0.10852741750752415</v>
      </c>
      <c r="Z414" s="11">
        <f>'OddsRatio_working_3-way'!X414^(1/3)*COS('OddsRatio_working_3-way'!Y414/3)</f>
        <v>0.52908420807133194</v>
      </c>
      <c r="AA414" s="11">
        <f>'OddsRatio_working_3-way'!X414^(1/3)*COS(('OddsRatio_working_3-way'!Y414+2*PI())/3)</f>
        <v>-0.28112510609959895</v>
      </c>
      <c r="AB414" s="11">
        <f>'OddsRatio_working_3-way'!X414^(1/3)*COS(('OddsRatio_working_3-way'!Y414+4*PI())/3)</f>
        <v>-0.24795910197173304</v>
      </c>
      <c r="AC414" s="11">
        <f>'OddsRatio_working_3-way'!X414^(1/3)*SIN('OddsRatio_working_3-way'!Y414/3)</f>
        <v>1.9148401411167658E-2</v>
      </c>
      <c r="AD414" s="11">
        <f>'OddsRatio_working_3-way'!X414^(1/3)*SIN(('OddsRatio_working_3-way'!Y414+2*PI())/3)</f>
        <v>0.44862616422536133</v>
      </c>
      <c r="AE414" s="11">
        <f>'OddsRatio_working_3-way'!X414^(1/3)*SIN(('OddsRatio_working_3-way'!Y414+4*PI())/3)</f>
        <v>-0.46777456563652897</v>
      </c>
      <c r="AF414" s="11">
        <f>-'OddsRatio_working_3-way'!U414/(3*'OddsRatio_working_3-way'!X414^(1/3))*COS(('OddsRatio_working_3-way'!Y414)/3)</f>
        <v>0.52908420807133194</v>
      </c>
      <c r="AG414" s="11">
        <f>-'OddsRatio_working_3-way'!U414/(3*'OddsRatio_working_3-way'!X414^(1/3))*COS(('OddsRatio_working_3-way'!Y414+2*PI())/3)</f>
        <v>-0.28112510609959895</v>
      </c>
      <c r="AH414" s="11">
        <f>-'OddsRatio_working_3-way'!U414/(3*'OddsRatio_working_3-way'!X414^(1/3))*COS(('OddsRatio_working_3-way'!Y414+4*PI())/3)</f>
        <v>-0.24795910197173304</v>
      </c>
      <c r="AI414" s="11">
        <f>'OddsRatio_working_3-way'!U414/(3*'OddsRatio_working_3-way'!X414^(1/3))*SIN(('OddsRatio_working_3-way'!Y414)/3)</f>
        <v>-1.9148401411167658E-2</v>
      </c>
      <c r="AJ414" s="11">
        <f>'OddsRatio_working_3-way'!U414/(3*'OddsRatio_working_3-way'!X414^(1/3))*SIN(('OddsRatio_working_3-way'!Y414+2*PI())/3)</f>
        <v>-0.44862616422536133</v>
      </c>
      <c r="AK414" s="11">
        <f>'OddsRatio_working_3-way'!U414/(3*'OddsRatio_working_3-way'!X414^(1/3))*SIN(('OddsRatio_working_3-way'!Y414+4*PI())/3)</f>
        <v>0.46777456563652897</v>
      </c>
      <c r="AL414" s="11">
        <f>'OddsRatio_working_3-way'!Z414+'OddsRatio_working_3-way'!AF414</f>
        <v>1.0581684161426639</v>
      </c>
      <c r="AM414" s="11">
        <f>'OddsRatio_working_3-way'!AA414+'OddsRatio_working_3-way'!AG414</f>
        <v>-0.56225021219919791</v>
      </c>
      <c r="AN414" s="11">
        <f>'OddsRatio_working_3-way'!AB414+'OddsRatio_working_3-way'!AH414</f>
        <v>-0.49591820394346608</v>
      </c>
      <c r="AO414" s="11">
        <f>'OddsRatio_working_3-way'!AC414+'OddsRatio_working_3-way'!AI414</f>
        <v>0</v>
      </c>
      <c r="AP414" s="11">
        <f>'OddsRatio_working_3-way'!AD414+'OddsRatio_working_3-way'!AJ414</f>
        <v>0</v>
      </c>
      <c r="AQ414" s="11">
        <f>'OddsRatio_working_3-way'!AE414+'OddsRatio_working_3-way'!AK414</f>
        <v>0</v>
      </c>
      <c r="AR414" s="10">
        <f>IF(A414="","",IF(('OddsRatio_working_3-way'!X414=0),IF(Q414&gt;0,-Q414^(1/3),(-Q414)^(1/3)),'OddsRatio_working_3-way'!AL414-'OddsRatio_working_3-way'!R414/3))</f>
        <v>1.0581684161426639</v>
      </c>
      <c r="AS414" s="11">
        <f>IF(('OddsRatio_working_3-way'!X414=0),IF(Q414&gt;0,-Q414^(1/3),(-Q414)^(1/3)),'OddsRatio_working_3-way'!AM414-'OddsRatio_working_3-way'!R414/3)</f>
        <v>-0.56225021219919791</v>
      </c>
      <c r="AT414" s="11">
        <f>IF(('OddsRatio_working_3-way'!X414=0),IF(Q414&gt;0,-Q414^(1/3),(-Q414)^(1/3)),'OddsRatio_working_3-way'!AN414-'OddsRatio_working_3-way'!R414/3)</f>
        <v>-0.49591820394346608</v>
      </c>
      <c r="AU414" s="11">
        <f>IF(('OddsRatio_working_3-way'!X414=0),0,'OddsRatio_working_3-way'!AO414)</f>
        <v>0</v>
      </c>
      <c r="AV414" s="11">
        <f>IF(('OddsRatio_working_3-way'!X414=0),0,'OddsRatio_working_3-way'!AP414)</f>
        <v>0</v>
      </c>
      <c r="AW414" s="11">
        <f>IF(('OddsRatio_working_3-way'!X414=0),0,'OddsRatio_working_3-way'!AQ414)</f>
        <v>0</v>
      </c>
    </row>
    <row r="415" spans="1:49" x14ac:dyDescent="0.2">
      <c r="A415" s="4">
        <f>IF('True_Odds_Calculator_3-way'!A416="","",'True_Odds_Calculator_3-way'!A416)</f>
        <v>1.79</v>
      </c>
      <c r="B415" s="4">
        <f>IF('True_Odds_Calculator_3-way'!B416="","",'True_Odds_Calculator_3-way'!B416)</f>
        <v>3.38</v>
      </c>
      <c r="C415" s="4">
        <f>IF('True_Odds_Calculator_3-way'!C416="","",'True_Odds_Calculator_3-way'!C416)</f>
        <v>5.31</v>
      </c>
      <c r="D415" s="9">
        <f t="shared" si="91"/>
        <v>0.54105349120993262</v>
      </c>
      <c r="E415" s="9">
        <f t="shared" si="92"/>
        <v>0.28125632756361285</v>
      </c>
      <c r="F415" s="9">
        <f t="shared" si="93"/>
        <v>0.17769018122645452</v>
      </c>
      <c r="G415" s="9">
        <f t="shared" si="94"/>
        <v>1.0737292287614446</v>
      </c>
      <c r="H415" s="9">
        <f t="shared" si="95"/>
        <v>1.8482460907215417</v>
      </c>
      <c r="I415" s="9">
        <f t="shared" si="96"/>
        <v>3.5554755644522382</v>
      </c>
      <c r="J415" s="9">
        <f t="shared" si="97"/>
        <v>5.6277729759618254</v>
      </c>
      <c r="K415" s="11">
        <f t="shared" si="98"/>
        <v>0.55865921787709494</v>
      </c>
      <c r="L415" s="11">
        <f t="shared" si="99"/>
        <v>0.29585798816568049</v>
      </c>
      <c r="M415" s="11">
        <f t="shared" si="100"/>
        <v>0.18832391713747648</v>
      </c>
      <c r="N415" s="11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-0.25224180539455177</v>
      </c>
      <c r="O415" s="11">
        <f>0</f>
        <v>0</v>
      </c>
      <c r="P415" s="11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0.23282914617505607</v>
      </c>
      <c r="Q415" s="11">
        <f>2*'OddsRatio_working_3-way'!K415*'OddsRatio_working_3-way'!L415*'OddsRatio_working_3-way'!M415</f>
        <v>6.2253782399747604E-2</v>
      </c>
      <c r="R415" s="11">
        <f t="shared" si="101"/>
        <v>0</v>
      </c>
      <c r="S415" s="11">
        <f t="shared" si="102"/>
        <v>-0.92303948511179268</v>
      </c>
      <c r="T415" s="11">
        <f t="shared" si="103"/>
        <v>-0.24680200136678945</v>
      </c>
      <c r="U415" s="11">
        <f>'OddsRatio_working_3-way'!S415-'OddsRatio_working_3-way'!R415^2/3</f>
        <v>-0.92303948511179268</v>
      </c>
      <c r="V415" s="11">
        <f>'OddsRatio_working_3-way'!S415*'OddsRatio_working_3-way'!R415/3-2*'OddsRatio_working_3-way'!R415^3/27-'OddsRatio_working_3-way'!T415</f>
        <v>0.24680200136678945</v>
      </c>
      <c r="W415" s="11">
        <f>'OddsRatio_working_3-way'!V415^2+4*'OddsRatio_working_3-way'!U415^3/27</f>
        <v>-5.5597125729132571E-2</v>
      </c>
      <c r="X415" s="11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0.17066660013589749</v>
      </c>
      <c r="Y415" s="11">
        <f>IF('OddsRatio_working_3-way'!W415&gt;=0,IF('OddsRatio_working_3-way'!V415+SQRT('OddsRatio_working_3-way'!W415)&gt;0,0,PI()),ACOS('OddsRatio_working_3-way'!V415/(2*'OddsRatio_working_3-way'!X415)))</f>
        <v>0.76258457843392391</v>
      </c>
      <c r="Z415" s="11">
        <f>'OddsRatio_working_3-way'!X415^(1/3)*COS('OddsRatio_working_3-way'!Y415/3)</f>
        <v>0.53686461438072242</v>
      </c>
      <c r="AA415" s="11">
        <f>'OddsRatio_working_3-way'!X415^(1/3)*COS(('OddsRatio_working_3-way'!Y415+2*PI())/3)</f>
        <v>-0.38923032309843342</v>
      </c>
      <c r="AB415" s="11">
        <f>'OddsRatio_working_3-way'!X415^(1/3)*COS(('OddsRatio_working_3-way'!Y415+4*PI())/3)</f>
        <v>-0.14763429128228905</v>
      </c>
      <c r="AC415" s="11">
        <f>'OddsRatio_working_3-way'!X415^(1/3)*SIN('OddsRatio_working_3-way'!Y415/3)</f>
        <v>0.13948553400419633</v>
      </c>
      <c r="AD415" s="11">
        <f>'OddsRatio_working_3-way'!X415^(1/3)*SIN(('OddsRatio_working_3-way'!Y415+2*PI())/3)</f>
        <v>0.39519562744454384</v>
      </c>
      <c r="AE415" s="11">
        <f>'OddsRatio_working_3-way'!X415^(1/3)*SIN(('OddsRatio_working_3-way'!Y415+4*PI())/3)</f>
        <v>-0.53468116144874023</v>
      </c>
      <c r="AF415" s="11">
        <f>-'OddsRatio_working_3-way'!U415/(3*'OddsRatio_working_3-way'!X415^(1/3))*COS(('OddsRatio_working_3-way'!Y415)/3)</f>
        <v>0.5368646143807223</v>
      </c>
      <c r="AG415" s="11">
        <f>-'OddsRatio_working_3-way'!U415/(3*'OddsRatio_working_3-way'!X415^(1/3))*COS(('OddsRatio_working_3-way'!Y415+2*PI())/3)</f>
        <v>-0.38923032309843336</v>
      </c>
      <c r="AH415" s="11">
        <f>-'OddsRatio_working_3-way'!U415/(3*'OddsRatio_working_3-way'!X415^(1/3))*COS(('OddsRatio_working_3-way'!Y415+4*PI())/3)</f>
        <v>-0.14763429128228903</v>
      </c>
      <c r="AI415" s="11">
        <f>'OddsRatio_working_3-way'!U415/(3*'OddsRatio_working_3-way'!X415^(1/3))*SIN(('OddsRatio_working_3-way'!Y415)/3)</f>
        <v>-0.1394855340041963</v>
      </c>
      <c r="AJ415" s="11">
        <f>'OddsRatio_working_3-way'!U415/(3*'OddsRatio_working_3-way'!X415^(1/3))*SIN(('OddsRatio_working_3-way'!Y415+2*PI())/3)</f>
        <v>-0.39519562744454378</v>
      </c>
      <c r="AK415" s="11">
        <f>'OddsRatio_working_3-way'!U415/(3*'OddsRatio_working_3-way'!X415^(1/3))*SIN(('OddsRatio_working_3-way'!Y415+4*PI())/3)</f>
        <v>0.53468116144874012</v>
      </c>
      <c r="AL415" s="11">
        <f>'OddsRatio_working_3-way'!Z415+'OddsRatio_working_3-way'!AF415</f>
        <v>1.0737292287614446</v>
      </c>
      <c r="AM415" s="11">
        <f>'OddsRatio_working_3-way'!AA415+'OddsRatio_working_3-way'!AG415</f>
        <v>-0.77846064619686683</v>
      </c>
      <c r="AN415" s="11">
        <f>'OddsRatio_working_3-way'!AB415+'OddsRatio_working_3-way'!AH415</f>
        <v>-0.29526858256457811</v>
      </c>
      <c r="AO415" s="11">
        <f>'OddsRatio_working_3-way'!AC415+'OddsRatio_working_3-way'!AI415</f>
        <v>0</v>
      </c>
      <c r="AP415" s="11">
        <f>'OddsRatio_working_3-way'!AD415+'OddsRatio_working_3-way'!AJ415</f>
        <v>0</v>
      </c>
      <c r="AQ415" s="11">
        <f>'OddsRatio_working_3-way'!AE415+'OddsRatio_working_3-way'!AK415</f>
        <v>0</v>
      </c>
      <c r="AR415" s="10">
        <f>IF(A415="","",IF(('OddsRatio_working_3-way'!X415=0),IF(Q415&gt;0,-Q415^(1/3),(-Q415)^(1/3)),'OddsRatio_working_3-way'!AL415-'OddsRatio_working_3-way'!R415/3))</f>
        <v>1.0737292287614446</v>
      </c>
      <c r="AS415" s="11">
        <f>IF(('OddsRatio_working_3-way'!X415=0),IF(Q415&gt;0,-Q415^(1/3),(-Q415)^(1/3)),'OddsRatio_working_3-way'!AM415-'OddsRatio_working_3-way'!R415/3)</f>
        <v>-0.77846064619686683</v>
      </c>
      <c r="AT415" s="11">
        <f>IF(('OddsRatio_working_3-way'!X415=0),IF(Q415&gt;0,-Q415^(1/3),(-Q415)^(1/3)),'OddsRatio_working_3-way'!AN415-'OddsRatio_working_3-way'!R415/3)</f>
        <v>-0.29526858256457811</v>
      </c>
      <c r="AU415" s="11">
        <f>IF(('OddsRatio_working_3-way'!X415=0),0,'OddsRatio_working_3-way'!AO415)</f>
        <v>0</v>
      </c>
      <c r="AV415" s="11">
        <f>IF(('OddsRatio_working_3-way'!X415=0),0,'OddsRatio_working_3-way'!AP415)</f>
        <v>0</v>
      </c>
      <c r="AW415" s="11">
        <f>IF(('OddsRatio_working_3-way'!X415=0),0,'OddsRatio_working_3-way'!AQ415)</f>
        <v>0</v>
      </c>
    </row>
    <row r="416" spans="1:49" x14ac:dyDescent="0.2">
      <c r="A416" s="4">
        <f>IF('True_Odds_Calculator_3-way'!A417="","",'True_Odds_Calculator_3-way'!A417)</f>
        <v>2.2599999999999998</v>
      </c>
      <c r="B416" s="4">
        <f>IF('True_Odds_Calculator_3-way'!B417="","",'True_Odds_Calculator_3-way'!B417)</f>
        <v>3.12</v>
      </c>
      <c r="C416" s="4">
        <f>IF('True_Odds_Calculator_3-way'!C417="","",'True_Odds_Calculator_3-way'!C417)</f>
        <v>3.61</v>
      </c>
      <c r="D416" s="9">
        <f t="shared" si="91"/>
        <v>0.42755372452201501</v>
      </c>
      <c r="E416" s="9">
        <f t="shared" si="92"/>
        <v>0.30743395856779043</v>
      </c>
      <c r="F416" s="9">
        <f t="shared" si="93"/>
        <v>0.26501231691019461</v>
      </c>
      <c r="G416" s="9">
        <f t="shared" si="94"/>
        <v>1.0626090121503557</v>
      </c>
      <c r="H416" s="9">
        <f t="shared" si="95"/>
        <v>2.3388873553094482</v>
      </c>
      <c r="I416" s="9">
        <f t="shared" si="96"/>
        <v>3.252731105758754</v>
      </c>
      <c r="J416" s="9">
        <f t="shared" si="97"/>
        <v>3.7734095217124284</v>
      </c>
      <c r="K416" s="11">
        <f t="shared" si="98"/>
        <v>0.44247787610619471</v>
      </c>
      <c r="L416" s="11">
        <f t="shared" si="99"/>
        <v>0.32051282051282048</v>
      </c>
      <c r="M416" s="11">
        <f t="shared" si="100"/>
        <v>0.2770083102493075</v>
      </c>
      <c r="N416" s="11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-0.27389031677757691</v>
      </c>
      <c r="O416" s="11">
        <f>0</f>
        <v>0</v>
      </c>
      <c r="P416" s="11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0.23531877955431019</v>
      </c>
      <c r="Q416" s="11">
        <f>2*'OddsRatio_working_3-way'!K416*'OddsRatio_working_3-way'!L416*'OddsRatio_working_3-way'!M416</f>
        <v>7.8570544091589381E-2</v>
      </c>
      <c r="R416" s="11">
        <f t="shared" si="101"/>
        <v>0</v>
      </c>
      <c r="S416" s="11">
        <f t="shared" si="102"/>
        <v>-0.85917159220130368</v>
      </c>
      <c r="T416" s="11">
        <f t="shared" si="103"/>
        <v>-0.28686864514233845</v>
      </c>
      <c r="U416" s="11">
        <f>'OddsRatio_working_3-way'!S416-'OddsRatio_working_3-way'!R416^2/3</f>
        <v>-0.85917159220130368</v>
      </c>
      <c r="V416" s="11">
        <f>'OddsRatio_working_3-way'!S416*'OddsRatio_working_3-way'!R416/3-2*'OddsRatio_working_3-way'!R416^3/27-'OddsRatio_working_3-way'!T416</f>
        <v>0.28686864514233845</v>
      </c>
      <c r="W416" s="11">
        <f>'OddsRatio_working_3-way'!V416^2+4*'OddsRatio_working_3-way'!U416^3/27</f>
        <v>-1.1664854324156246E-2</v>
      </c>
      <c r="X416" s="11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0.15326323261790248</v>
      </c>
      <c r="Y416" s="11">
        <f>IF('OddsRatio_working_3-way'!W416&gt;=0,IF('OddsRatio_working_3-way'!V416+SQRT('OddsRatio_working_3-way'!W416)&gt;0,0,PI()),ACOS('OddsRatio_working_3-way'!V416/(2*'OddsRatio_working_3-way'!X416)))</f>
        <v>0.36007870946648368</v>
      </c>
      <c r="Z416" s="11">
        <f>'OddsRatio_working_3-way'!X416^(1/3)*COS('OddsRatio_working_3-way'!Y416/3)</f>
        <v>0.53130450607517787</v>
      </c>
      <c r="AA416" s="11">
        <f>'OddsRatio_working_3-way'!X416^(1/3)*COS(('OddsRatio_working_3-way'!Y416+2*PI())/3)</f>
        <v>-0.32114585103307275</v>
      </c>
      <c r="AB416" s="11">
        <f>'OddsRatio_working_3-way'!X416^(1/3)*COS(('OddsRatio_working_3-way'!Y416+4*PI())/3)</f>
        <v>-0.21015865504210526</v>
      </c>
      <c r="AC416" s="11">
        <f>'OddsRatio_working_3-way'!X416^(1/3)*SIN('OddsRatio_working_3-way'!Y416/3)</f>
        <v>6.4078487481987037E-2</v>
      </c>
      <c r="AD416" s="11">
        <f>'OddsRatio_working_3-way'!X416^(1/3)*SIN(('OddsRatio_working_3-way'!Y416+2*PI())/3)</f>
        <v>0.42808395566525426</v>
      </c>
      <c r="AE416" s="11">
        <f>'OddsRatio_working_3-way'!X416^(1/3)*SIN(('OddsRatio_working_3-way'!Y416+4*PI())/3)</f>
        <v>-0.49216244314724106</v>
      </c>
      <c r="AF416" s="11">
        <f>-'OddsRatio_working_3-way'!U416/(3*'OddsRatio_working_3-way'!X416^(1/3))*COS(('OddsRatio_working_3-way'!Y416)/3)</f>
        <v>0.53130450607517787</v>
      </c>
      <c r="AG416" s="11">
        <f>-'OddsRatio_working_3-way'!U416/(3*'OddsRatio_working_3-way'!X416^(1/3))*COS(('OddsRatio_working_3-way'!Y416+2*PI())/3)</f>
        <v>-0.32114585103307275</v>
      </c>
      <c r="AH416" s="11">
        <f>-'OddsRatio_working_3-way'!U416/(3*'OddsRatio_working_3-way'!X416^(1/3))*COS(('OddsRatio_working_3-way'!Y416+4*PI())/3)</f>
        <v>-0.21015865504210526</v>
      </c>
      <c r="AI416" s="11">
        <f>'OddsRatio_working_3-way'!U416/(3*'OddsRatio_working_3-way'!X416^(1/3))*SIN(('OddsRatio_working_3-way'!Y416)/3)</f>
        <v>-6.4078487481987037E-2</v>
      </c>
      <c r="AJ416" s="11">
        <f>'OddsRatio_working_3-way'!U416/(3*'OddsRatio_working_3-way'!X416^(1/3))*SIN(('OddsRatio_working_3-way'!Y416+2*PI())/3)</f>
        <v>-0.42808395566525426</v>
      </c>
      <c r="AK416" s="11">
        <f>'OddsRatio_working_3-way'!U416/(3*'OddsRatio_working_3-way'!X416^(1/3))*SIN(('OddsRatio_working_3-way'!Y416+4*PI())/3)</f>
        <v>0.49216244314724106</v>
      </c>
      <c r="AL416" s="11">
        <f>'OddsRatio_working_3-way'!Z416+'OddsRatio_working_3-way'!AF416</f>
        <v>1.0626090121503557</v>
      </c>
      <c r="AM416" s="11">
        <f>'OddsRatio_working_3-way'!AA416+'OddsRatio_working_3-way'!AG416</f>
        <v>-0.6422917020661455</v>
      </c>
      <c r="AN416" s="11">
        <f>'OddsRatio_working_3-way'!AB416+'OddsRatio_working_3-way'!AH416</f>
        <v>-0.42031731008421053</v>
      </c>
      <c r="AO416" s="11">
        <f>'OddsRatio_working_3-way'!AC416+'OddsRatio_working_3-way'!AI416</f>
        <v>0</v>
      </c>
      <c r="AP416" s="11">
        <f>'OddsRatio_working_3-way'!AD416+'OddsRatio_working_3-way'!AJ416</f>
        <v>0</v>
      </c>
      <c r="AQ416" s="11">
        <f>'OddsRatio_working_3-way'!AE416+'OddsRatio_working_3-way'!AK416</f>
        <v>0</v>
      </c>
      <c r="AR416" s="10">
        <f>IF(A416="","",IF(('OddsRatio_working_3-way'!X416=0),IF(Q416&gt;0,-Q416^(1/3),(-Q416)^(1/3)),'OddsRatio_working_3-way'!AL416-'OddsRatio_working_3-way'!R416/3))</f>
        <v>1.0626090121503557</v>
      </c>
      <c r="AS416" s="11">
        <f>IF(('OddsRatio_working_3-way'!X416=0),IF(Q416&gt;0,-Q416^(1/3),(-Q416)^(1/3)),'OddsRatio_working_3-way'!AM416-'OddsRatio_working_3-way'!R416/3)</f>
        <v>-0.6422917020661455</v>
      </c>
      <c r="AT416" s="11">
        <f>IF(('OddsRatio_working_3-way'!X416=0),IF(Q416&gt;0,-Q416^(1/3),(-Q416)^(1/3)),'OddsRatio_working_3-way'!AN416-'OddsRatio_working_3-way'!R416/3)</f>
        <v>-0.42031731008421053</v>
      </c>
      <c r="AU416" s="11">
        <f>IF(('OddsRatio_working_3-way'!X416=0),0,'OddsRatio_working_3-way'!AO416)</f>
        <v>0</v>
      </c>
      <c r="AV416" s="11">
        <f>IF(('OddsRatio_working_3-way'!X416=0),0,'OddsRatio_working_3-way'!AP416)</f>
        <v>0</v>
      </c>
      <c r="AW416" s="11">
        <f>IF(('OddsRatio_working_3-way'!X416=0),0,'OddsRatio_working_3-way'!AQ416)</f>
        <v>0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>
        <f>IF('True_Odds_Calculator_3-way'!A419="","",'True_Odds_Calculator_3-way'!A419)</f>
        <v>2.64</v>
      </c>
      <c r="B418" s="4">
        <f>IF('True_Odds_Calculator_3-way'!B419="","",'True_Odds_Calculator_3-way'!B419)</f>
        <v>3.57</v>
      </c>
      <c r="C418" s="4">
        <f>IF('True_Odds_Calculator_3-way'!C419="","",'True_Odds_Calculator_3-way'!C419)</f>
        <v>2.68</v>
      </c>
      <c r="D418" s="9">
        <f t="shared" si="91"/>
        <v>0.36753478520539012</v>
      </c>
      <c r="E418" s="9">
        <f t="shared" si="92"/>
        <v>0.27051388388792924</v>
      </c>
      <c r="F418" s="9">
        <f t="shared" si="93"/>
        <v>0.36195133090668069</v>
      </c>
      <c r="G418" s="9">
        <f t="shared" si="94"/>
        <v>1.0492871334633325</v>
      </c>
      <c r="H418" s="9">
        <f t="shared" si="95"/>
        <v>2.720830898879866</v>
      </c>
      <c r="I418" s="9">
        <f t="shared" si="96"/>
        <v>3.6966679330007639</v>
      </c>
      <c r="J418" s="9">
        <f t="shared" si="97"/>
        <v>2.7628023842183986</v>
      </c>
      <c r="K418" s="11">
        <f t="shared" si="98"/>
        <v>0.37878787878787878</v>
      </c>
      <c r="L418" s="11">
        <f t="shared" si="99"/>
        <v>0.28011204481792717</v>
      </c>
      <c r="M418" s="11">
        <f t="shared" si="100"/>
        <v>0.37313432835820892</v>
      </c>
      <c r="N418" s="11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-0.28033628648202846</v>
      </c>
      <c r="O418" s="11">
        <f>0</f>
        <v>0</v>
      </c>
      <c r="P418" s="11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0.23318915987923894</v>
      </c>
      <c r="Q418" s="11">
        <f>2*'OddsRatio_working_3-way'!K418*'OddsRatio_working_3-way'!L418*'OddsRatio_working_3-way'!M418</f>
        <v>7.9181378566804378E-2</v>
      </c>
      <c r="R418" s="11">
        <f t="shared" si="101"/>
        <v>0</v>
      </c>
      <c r="S418" s="11">
        <f t="shared" si="102"/>
        <v>-0.83181939379149195</v>
      </c>
      <c r="T418" s="11">
        <f t="shared" si="103"/>
        <v>-0.28245140705992933</v>
      </c>
      <c r="U418" s="11">
        <f>'OddsRatio_working_3-way'!S418-'OddsRatio_working_3-way'!R418^2/3</f>
        <v>-0.83181939379149195</v>
      </c>
      <c r="V418" s="11">
        <f>'OddsRatio_working_3-way'!S418*'OddsRatio_working_3-way'!R418/3-2*'OddsRatio_working_3-way'!R418^3/27-'OddsRatio_working_3-way'!T418</f>
        <v>0.28245140705992933</v>
      </c>
      <c r="W418" s="11">
        <f>'OddsRatio_working_3-way'!V418^2+4*'OddsRatio_working_3-way'!U418^3/27</f>
        <v>-5.4886677689632846E-3</v>
      </c>
      <c r="X418" s="11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0.14600296668141471</v>
      </c>
      <c r="Y418" s="11">
        <f>IF('OddsRatio_working_3-way'!W418&gt;=0,IF('OddsRatio_working_3-way'!V418+SQRT('OddsRatio_working_3-way'!W418)&gt;0,0,PI()),ACOS('OddsRatio_working_3-way'!V418/(2*'OddsRatio_working_3-way'!X418)))</f>
        <v>0.25651637620570433</v>
      </c>
      <c r="Z418" s="11">
        <f>'OddsRatio_working_3-way'!X418^(1/3)*COS('OddsRatio_working_3-way'!Y418/3)</f>
        <v>0.52464356673166634</v>
      </c>
      <c r="AA418" s="11">
        <f>'OddsRatio_working_3-way'!X418^(1/3)*COS(('OddsRatio_working_3-way'!Y418+2*PI())/3)</f>
        <v>-0.30126654377310397</v>
      </c>
      <c r="AB418" s="11">
        <f>'OddsRatio_working_3-way'!X418^(1/3)*COS(('OddsRatio_working_3-way'!Y418+4*PI())/3)</f>
        <v>-0.22337702295856243</v>
      </c>
      <c r="AC418" s="11">
        <f>'OddsRatio_working_3-way'!X418^(1/3)*SIN('OddsRatio_working_3-way'!Y418/3)</f>
        <v>4.496953580932652E-2</v>
      </c>
      <c r="AD418" s="11">
        <f>'OddsRatio_working_3-way'!X418^(1/3)*SIN(('OddsRatio_working_3-way'!Y418+2*PI())/3)</f>
        <v>0.43186988881703614</v>
      </c>
      <c r="AE418" s="11">
        <f>'OddsRatio_working_3-way'!X418^(1/3)*SIN(('OddsRatio_working_3-way'!Y418+4*PI())/3)</f>
        <v>-0.47683942462636258</v>
      </c>
      <c r="AF418" s="11">
        <f>-'OddsRatio_working_3-way'!U418/(3*'OddsRatio_working_3-way'!X418^(1/3))*COS(('OddsRatio_working_3-way'!Y418)/3)</f>
        <v>0.52464356673166623</v>
      </c>
      <c r="AG418" s="11">
        <f>-'OddsRatio_working_3-way'!U418/(3*'OddsRatio_working_3-way'!X418^(1/3))*COS(('OddsRatio_working_3-way'!Y418+2*PI())/3)</f>
        <v>-0.30126654377310391</v>
      </c>
      <c r="AH418" s="11">
        <f>-'OddsRatio_working_3-way'!U418/(3*'OddsRatio_working_3-way'!X418^(1/3))*COS(('OddsRatio_working_3-way'!Y418+4*PI())/3)</f>
        <v>-0.2233770229585624</v>
      </c>
      <c r="AI418" s="11">
        <f>'OddsRatio_working_3-way'!U418/(3*'OddsRatio_working_3-way'!X418^(1/3))*SIN(('OddsRatio_working_3-way'!Y418)/3)</f>
        <v>-4.4969535809326514E-2</v>
      </c>
      <c r="AJ418" s="11">
        <f>'OddsRatio_working_3-way'!U418/(3*'OddsRatio_working_3-way'!X418^(1/3))*SIN(('OddsRatio_working_3-way'!Y418+2*PI())/3)</f>
        <v>-0.43186988881703603</v>
      </c>
      <c r="AK418" s="11">
        <f>'OddsRatio_working_3-way'!U418/(3*'OddsRatio_working_3-way'!X418^(1/3))*SIN(('OddsRatio_working_3-way'!Y418+4*PI())/3)</f>
        <v>0.47683942462636253</v>
      </c>
      <c r="AL418" s="11">
        <f>'OddsRatio_working_3-way'!Z418+'OddsRatio_working_3-way'!AF418</f>
        <v>1.0492871334633325</v>
      </c>
      <c r="AM418" s="11">
        <f>'OddsRatio_working_3-way'!AA418+'OddsRatio_working_3-way'!AG418</f>
        <v>-0.60253308754620782</v>
      </c>
      <c r="AN418" s="11">
        <f>'OddsRatio_working_3-way'!AB418+'OddsRatio_working_3-way'!AH418</f>
        <v>-0.44675404591712486</v>
      </c>
      <c r="AO418" s="11">
        <f>'OddsRatio_working_3-way'!AC418+'OddsRatio_working_3-way'!AI418</f>
        <v>0</v>
      </c>
      <c r="AP418" s="11">
        <f>'OddsRatio_working_3-way'!AD418+'OddsRatio_working_3-way'!AJ418</f>
        <v>0</v>
      </c>
      <c r="AQ418" s="11">
        <f>'OddsRatio_working_3-way'!AE418+'OddsRatio_working_3-way'!AK418</f>
        <v>0</v>
      </c>
      <c r="AR418" s="10">
        <f>IF(A418="","",IF(('OddsRatio_working_3-way'!X418=0),IF(Q418&gt;0,-Q418^(1/3),(-Q418)^(1/3)),'OddsRatio_working_3-way'!AL418-'OddsRatio_working_3-way'!R418/3))</f>
        <v>1.0492871334633325</v>
      </c>
      <c r="AS418" s="11">
        <f>IF(('OddsRatio_working_3-way'!X418=0),IF(Q418&gt;0,-Q418^(1/3),(-Q418)^(1/3)),'OddsRatio_working_3-way'!AM418-'OddsRatio_working_3-way'!R418/3)</f>
        <v>-0.60253308754620782</v>
      </c>
      <c r="AT418" s="11">
        <f>IF(('OddsRatio_working_3-way'!X418=0),IF(Q418&gt;0,-Q418^(1/3),(-Q418)^(1/3)),'OddsRatio_working_3-way'!AN418-'OddsRatio_working_3-way'!R418/3)</f>
        <v>-0.44675404591712486</v>
      </c>
      <c r="AU418" s="11">
        <f>IF(('OddsRatio_working_3-way'!X418=0),0,'OddsRatio_working_3-way'!AO418)</f>
        <v>0</v>
      </c>
      <c r="AV418" s="11">
        <f>IF(('OddsRatio_working_3-way'!X418=0),0,'OddsRatio_working_3-way'!AP418)</f>
        <v>0</v>
      </c>
      <c r="AW418" s="11">
        <f>IF(('OddsRatio_working_3-way'!X418=0),0,'OddsRatio_working_3-way'!AQ418)</f>
        <v>0</v>
      </c>
    </row>
    <row r="419" spans="1:49" x14ac:dyDescent="0.2">
      <c r="A419" s="4">
        <f>IF('True_Odds_Calculator_3-way'!A420="","",'True_Odds_Calculator_3-way'!A420)</f>
        <v>4.29</v>
      </c>
      <c r="B419" s="4">
        <f>IF('True_Odds_Calculator_3-way'!B420="","",'True_Odds_Calculator_3-way'!B420)</f>
        <v>4.2300000000000004</v>
      </c>
      <c r="C419" s="4">
        <f>IF('True_Odds_Calculator_3-way'!C420="","",'True_Odds_Calculator_3-way'!C420)</f>
        <v>1.76</v>
      </c>
      <c r="D419" s="9">
        <f t="shared" si="91"/>
        <v>0.22205277140683749</v>
      </c>
      <c r="E419" s="9">
        <f t="shared" si="92"/>
        <v>0.22524848141032658</v>
      </c>
      <c r="F419" s="9">
        <f t="shared" si="93"/>
        <v>0.55269874718283563</v>
      </c>
      <c r="G419" s="9">
        <f t="shared" si="94"/>
        <v>1.0648735554811881</v>
      </c>
      <c r="H419" s="9">
        <f t="shared" si="95"/>
        <v>4.5034339975331097</v>
      </c>
      <c r="I419" s="9">
        <f t="shared" si="96"/>
        <v>4.4395415842042372</v>
      </c>
      <c r="J419" s="9">
        <f t="shared" si="97"/>
        <v>1.8093039021657034</v>
      </c>
      <c r="K419" s="11">
        <f t="shared" si="98"/>
        <v>0.23310023310023309</v>
      </c>
      <c r="L419" s="11">
        <f t="shared" si="99"/>
        <v>0.23640661938534277</v>
      </c>
      <c r="M419" s="11">
        <f t="shared" si="100"/>
        <v>0.56818181818181823</v>
      </c>
      <c r="N419" s="11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-0.25287254832709372</v>
      </c>
      <c r="O419" s="11">
        <f>0</f>
        <v>0</v>
      </c>
      <c r="P419" s="11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0.22794026662498618</v>
      </c>
      <c r="Q419" s="11">
        <f>2*'OddsRatio_working_3-way'!K419*'OddsRatio_working_3-way'!L419*'OddsRatio_working_3-way'!M419</f>
        <v>6.2620952369501687E-2</v>
      </c>
      <c r="R419" s="11">
        <f t="shared" si="101"/>
        <v>0</v>
      </c>
      <c r="S419" s="11">
        <f t="shared" si="102"/>
        <v>-0.90140376301401715</v>
      </c>
      <c r="T419" s="11">
        <f t="shared" si="103"/>
        <v>-0.24763839643242225</v>
      </c>
      <c r="U419" s="11">
        <f>'OddsRatio_working_3-way'!S419-'OddsRatio_working_3-way'!R419^2/3</f>
        <v>-0.90140376301401715</v>
      </c>
      <c r="V419" s="11">
        <f>'OddsRatio_working_3-way'!S419*'OddsRatio_working_3-way'!R419/3-2*'OddsRatio_working_3-way'!R419^3/27-'OddsRatio_working_3-way'!T419</f>
        <v>0.24763839643242225</v>
      </c>
      <c r="W419" s="11">
        <f>'OddsRatio_working_3-way'!V419^2+4*'OddsRatio_working_3-way'!U419^3/27</f>
        <v>-4.7181367927469804E-2</v>
      </c>
      <c r="X419" s="11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0.16470135345155132</v>
      </c>
      <c r="Y419" s="11">
        <f>IF('OddsRatio_working_3-way'!W419&gt;=0,IF('OddsRatio_working_3-way'!V419+SQRT('OddsRatio_working_3-way'!W419)&gt;0,0,PI()),ACOS('OddsRatio_working_3-way'!V419/(2*'OddsRatio_working_3-way'!X419)))</f>
        <v>0.72003888353711809</v>
      </c>
      <c r="Z419" s="11">
        <f>'OddsRatio_working_3-way'!X419^(1/3)*COS('OddsRatio_working_3-way'!Y419/3)</f>
        <v>0.53243677774059406</v>
      </c>
      <c r="AA419" s="11">
        <f>'OddsRatio_working_3-way'!X419^(1/3)*COS(('OddsRatio_working_3-way'!Y419+2*PI())/3)</f>
        <v>-0.3790645187791879</v>
      </c>
      <c r="AB419" s="11">
        <f>'OddsRatio_working_3-way'!X419^(1/3)*COS(('OddsRatio_working_3-way'!Y419+4*PI())/3)</f>
        <v>-0.15337225896140624</v>
      </c>
      <c r="AC419" s="11">
        <f>'OddsRatio_working_3-way'!X419^(1/3)*SIN('OddsRatio_working_3-way'!Y419/3)</f>
        <v>0.13030348695981125</v>
      </c>
      <c r="AD419" s="11">
        <f>'OddsRatio_working_3-way'!X419^(1/3)*SIN(('OddsRatio_working_3-way'!Y419+2*PI())/3)</f>
        <v>0.39595203195257767</v>
      </c>
      <c r="AE419" s="11">
        <f>'OddsRatio_working_3-way'!X419^(1/3)*SIN(('OddsRatio_working_3-way'!Y419+4*PI())/3)</f>
        <v>-0.52625551891238898</v>
      </c>
      <c r="AF419" s="11">
        <f>-'OddsRatio_working_3-way'!U419/(3*'OddsRatio_working_3-way'!X419^(1/3))*COS(('OddsRatio_working_3-way'!Y419)/3)</f>
        <v>0.53243677774059406</v>
      </c>
      <c r="AG419" s="11">
        <f>-'OddsRatio_working_3-way'!U419/(3*'OddsRatio_working_3-way'!X419^(1/3))*COS(('OddsRatio_working_3-way'!Y419+2*PI())/3)</f>
        <v>-0.3790645187791879</v>
      </c>
      <c r="AH419" s="11">
        <f>-'OddsRatio_working_3-way'!U419/(3*'OddsRatio_working_3-way'!X419^(1/3))*COS(('OddsRatio_working_3-way'!Y419+4*PI())/3)</f>
        <v>-0.15337225896140624</v>
      </c>
      <c r="AI419" s="11">
        <f>'OddsRatio_working_3-way'!U419/(3*'OddsRatio_working_3-way'!X419^(1/3))*SIN(('OddsRatio_working_3-way'!Y419)/3)</f>
        <v>-0.13030348695981125</v>
      </c>
      <c r="AJ419" s="11">
        <f>'OddsRatio_working_3-way'!U419/(3*'OddsRatio_working_3-way'!X419^(1/3))*SIN(('OddsRatio_working_3-way'!Y419+2*PI())/3)</f>
        <v>-0.39595203195257767</v>
      </c>
      <c r="AK419" s="11">
        <f>'OddsRatio_working_3-way'!U419/(3*'OddsRatio_working_3-way'!X419^(1/3))*SIN(('OddsRatio_working_3-way'!Y419+4*PI())/3)</f>
        <v>0.52625551891238898</v>
      </c>
      <c r="AL419" s="11">
        <f>'OddsRatio_working_3-way'!Z419+'OddsRatio_working_3-way'!AF419</f>
        <v>1.0648735554811881</v>
      </c>
      <c r="AM419" s="11">
        <f>'OddsRatio_working_3-way'!AA419+'OddsRatio_working_3-way'!AG419</f>
        <v>-0.7581290375583758</v>
      </c>
      <c r="AN419" s="11">
        <f>'OddsRatio_working_3-way'!AB419+'OddsRatio_working_3-way'!AH419</f>
        <v>-0.30674451792281249</v>
      </c>
      <c r="AO419" s="11">
        <f>'OddsRatio_working_3-way'!AC419+'OddsRatio_working_3-way'!AI419</f>
        <v>0</v>
      </c>
      <c r="AP419" s="11">
        <f>'OddsRatio_working_3-way'!AD419+'OddsRatio_working_3-way'!AJ419</f>
        <v>0</v>
      </c>
      <c r="AQ419" s="11">
        <f>'OddsRatio_working_3-way'!AE419+'OddsRatio_working_3-way'!AK419</f>
        <v>0</v>
      </c>
      <c r="AR419" s="10">
        <f>IF(A419="","",IF(('OddsRatio_working_3-way'!X419=0),IF(Q419&gt;0,-Q419^(1/3),(-Q419)^(1/3)),'OddsRatio_working_3-way'!AL419-'OddsRatio_working_3-way'!R419/3))</f>
        <v>1.0648735554811881</v>
      </c>
      <c r="AS419" s="11">
        <f>IF(('OddsRatio_working_3-way'!X419=0),IF(Q419&gt;0,-Q419^(1/3),(-Q419)^(1/3)),'OddsRatio_working_3-way'!AM419-'OddsRatio_working_3-way'!R419/3)</f>
        <v>-0.7581290375583758</v>
      </c>
      <c r="AT419" s="11">
        <f>IF(('OddsRatio_working_3-way'!X419=0),IF(Q419&gt;0,-Q419^(1/3),(-Q419)^(1/3)),'OddsRatio_working_3-way'!AN419-'OddsRatio_working_3-way'!R419/3)</f>
        <v>-0.30674451792281249</v>
      </c>
      <c r="AU419" s="11">
        <f>IF(('OddsRatio_working_3-way'!X419=0),0,'OddsRatio_working_3-way'!AO419)</f>
        <v>0</v>
      </c>
      <c r="AV419" s="11">
        <f>IF(('OddsRatio_working_3-way'!X419=0),0,'OddsRatio_working_3-way'!AP419)</f>
        <v>0</v>
      </c>
      <c r="AW419" s="11">
        <f>IF(('OddsRatio_working_3-way'!X419=0),0,'OddsRatio_working_3-way'!AQ419)</f>
        <v>0</v>
      </c>
    </row>
    <row r="420" spans="1:49" x14ac:dyDescent="0.2">
      <c r="A420" s="4">
        <f>IF('True_Odds_Calculator_3-way'!A421="","",'True_Odds_Calculator_3-way'!A421)</f>
        <v>1.91</v>
      </c>
      <c r="B420" s="4">
        <f>IF('True_Odds_Calculator_3-way'!B421="","",'True_Odds_Calculator_3-way'!B421)</f>
        <v>3.74</v>
      </c>
      <c r="C420" s="4">
        <f>IF('True_Odds_Calculator_3-way'!C421="","",'True_Odds_Calculator_3-way'!C421)</f>
        <v>4.0999999999999996</v>
      </c>
      <c r="D420" s="9">
        <f t="shared" si="91"/>
        <v>0.5096352881371673</v>
      </c>
      <c r="E420" s="9">
        <f t="shared" si="92"/>
        <v>0.25659868955129239</v>
      </c>
      <c r="F420" s="9">
        <f t="shared" si="93"/>
        <v>0.23376602231154028</v>
      </c>
      <c r="G420" s="9">
        <f t="shared" si="94"/>
        <v>1.0573489184747231</v>
      </c>
      <c r="H420" s="9">
        <f t="shared" si="95"/>
        <v>1.9621875158119977</v>
      </c>
      <c r="I420" s="9">
        <f t="shared" si="96"/>
        <v>3.8971360366207426</v>
      </c>
      <c r="J420" s="9">
        <f t="shared" si="97"/>
        <v>4.2777816472716408</v>
      </c>
      <c r="K420" s="11">
        <f t="shared" si="98"/>
        <v>0.52356020942408377</v>
      </c>
      <c r="L420" s="11">
        <f t="shared" si="99"/>
        <v>0.26737967914438499</v>
      </c>
      <c r="M420" s="11">
        <f t="shared" si="100"/>
        <v>0.24390243902439027</v>
      </c>
      <c r="N420" s="11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-0.26391545462057064</v>
      </c>
      <c r="O420" s="11">
        <f>0</f>
        <v>0</v>
      </c>
      <c r="P420" s="11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0.23047028913607445</v>
      </c>
      <c r="Q420" s="11">
        <f>2*'OddsRatio_working_3-way'!K420*'OddsRatio_working_3-way'!L420*'OddsRatio_working_3-way'!M420</f>
        <v>6.8287493077355377E-2</v>
      </c>
      <c r="R420" s="11">
        <f t="shared" si="101"/>
        <v>0</v>
      </c>
      <c r="S420" s="11">
        <f t="shared" si="102"/>
        <v>-0.87327318313897129</v>
      </c>
      <c r="T420" s="11">
        <f t="shared" si="103"/>
        <v>-0.25874760981895439</v>
      </c>
      <c r="U420" s="11">
        <f>'OddsRatio_working_3-way'!S420-'OddsRatio_working_3-way'!R420^2/3</f>
        <v>-0.87327318313897129</v>
      </c>
      <c r="V420" s="11">
        <f>'OddsRatio_working_3-way'!S420*'OddsRatio_working_3-way'!R420/3-2*'OddsRatio_working_3-way'!R420^3/27-'OddsRatio_working_3-way'!T420</f>
        <v>0.25874760981895439</v>
      </c>
      <c r="W420" s="11">
        <f>'OddsRatio_working_3-way'!V420^2+4*'OddsRatio_working_3-way'!U420^3/27</f>
        <v>-3.1710921057626032E-2</v>
      </c>
      <c r="X420" s="11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0.15705193937408723</v>
      </c>
      <c r="Y420" s="11">
        <f>IF('OddsRatio_working_3-way'!W420&gt;=0,IF('OddsRatio_working_3-way'!V420+SQRT('OddsRatio_working_3-way'!W420)&gt;0,0,PI()),ACOS('OddsRatio_working_3-way'!V420/(2*'OddsRatio_working_3-way'!X420)))</f>
        <v>0.60277694626118217</v>
      </c>
      <c r="Z420" s="11">
        <f>'OddsRatio_working_3-way'!X420^(1/3)*COS('OddsRatio_working_3-way'!Y420/3)</f>
        <v>0.52867445923736167</v>
      </c>
      <c r="AA420" s="11">
        <f>'OddsRatio_working_3-way'!X420^(1/3)*COS(('OddsRatio_working_3-way'!Y420+2*PI())/3)</f>
        <v>-0.35758841136618058</v>
      </c>
      <c r="AB420" s="11">
        <f>'OddsRatio_working_3-way'!X420^(1/3)*COS(('OddsRatio_working_3-way'!Y420+4*PI())/3)</f>
        <v>-0.17108604787118104</v>
      </c>
      <c r="AC420" s="11">
        <f>'OddsRatio_working_3-way'!X420^(1/3)*SIN('OddsRatio_working_3-way'!Y420/3)</f>
        <v>0.10767718976833945</v>
      </c>
      <c r="AD420" s="11">
        <f>'OddsRatio_working_3-way'!X420^(1/3)*SIN(('OddsRatio_working_3-way'!Y420+2*PI())/3)</f>
        <v>0.40400691714738624</v>
      </c>
      <c r="AE420" s="11">
        <f>'OddsRatio_working_3-way'!X420^(1/3)*SIN(('OddsRatio_working_3-way'!Y420+4*PI())/3)</f>
        <v>-0.51168410691572563</v>
      </c>
      <c r="AF420" s="11">
        <f>-'OddsRatio_working_3-way'!U420/(3*'OddsRatio_working_3-way'!X420^(1/3))*COS(('OddsRatio_working_3-way'!Y420)/3)</f>
        <v>0.52867445923736156</v>
      </c>
      <c r="AG420" s="11">
        <f>-'OddsRatio_working_3-way'!U420/(3*'OddsRatio_working_3-way'!X420^(1/3))*COS(('OddsRatio_working_3-way'!Y420+2*PI())/3)</f>
        <v>-0.35758841136618047</v>
      </c>
      <c r="AH420" s="11">
        <f>-'OddsRatio_working_3-way'!U420/(3*'OddsRatio_working_3-way'!X420^(1/3))*COS(('OddsRatio_working_3-way'!Y420+4*PI())/3)</f>
        <v>-0.17108604787118098</v>
      </c>
      <c r="AI420" s="11">
        <f>'OddsRatio_working_3-way'!U420/(3*'OddsRatio_working_3-way'!X420^(1/3))*SIN(('OddsRatio_working_3-way'!Y420)/3)</f>
        <v>-0.10767718976833943</v>
      </c>
      <c r="AJ420" s="11">
        <f>'OddsRatio_working_3-way'!U420/(3*'OddsRatio_working_3-way'!X420^(1/3))*SIN(('OddsRatio_working_3-way'!Y420+2*PI())/3)</f>
        <v>-0.40400691714738612</v>
      </c>
      <c r="AK420" s="11">
        <f>'OddsRatio_working_3-way'!U420/(3*'OddsRatio_working_3-way'!X420^(1/3))*SIN(('OddsRatio_working_3-way'!Y420+4*PI())/3)</f>
        <v>0.51168410691572552</v>
      </c>
      <c r="AL420" s="11">
        <f>'OddsRatio_working_3-way'!Z420+'OddsRatio_working_3-way'!AF420</f>
        <v>1.0573489184747231</v>
      </c>
      <c r="AM420" s="11">
        <f>'OddsRatio_working_3-way'!AA420+'OddsRatio_working_3-way'!AG420</f>
        <v>-0.71517682273236105</v>
      </c>
      <c r="AN420" s="11">
        <f>'OddsRatio_working_3-way'!AB420+'OddsRatio_working_3-way'!AH420</f>
        <v>-0.34217209574236201</v>
      </c>
      <c r="AO420" s="11">
        <f>'OddsRatio_working_3-way'!AC420+'OddsRatio_working_3-way'!AI420</f>
        <v>0</v>
      </c>
      <c r="AP420" s="11">
        <f>'OddsRatio_working_3-way'!AD420+'OddsRatio_working_3-way'!AJ420</f>
        <v>0</v>
      </c>
      <c r="AQ420" s="11">
        <f>'OddsRatio_working_3-way'!AE420+'OddsRatio_working_3-way'!AK420</f>
        <v>0</v>
      </c>
      <c r="AR420" s="10">
        <f>IF(A420="","",IF(('OddsRatio_working_3-way'!X420=0),IF(Q420&gt;0,-Q420^(1/3),(-Q420)^(1/3)),'OddsRatio_working_3-way'!AL420-'OddsRatio_working_3-way'!R420/3))</f>
        <v>1.0573489184747231</v>
      </c>
      <c r="AS420" s="11">
        <f>IF(('OddsRatio_working_3-way'!X420=0),IF(Q420&gt;0,-Q420^(1/3),(-Q420)^(1/3)),'OddsRatio_working_3-way'!AM420-'OddsRatio_working_3-way'!R420/3)</f>
        <v>-0.71517682273236105</v>
      </c>
      <c r="AT420" s="11">
        <f>IF(('OddsRatio_working_3-way'!X420=0),IF(Q420&gt;0,-Q420^(1/3),(-Q420)^(1/3)),'OddsRatio_working_3-way'!AN420-'OddsRatio_working_3-way'!R420/3)</f>
        <v>-0.34217209574236201</v>
      </c>
      <c r="AU420" s="11">
        <f>IF(('OddsRatio_working_3-way'!X420=0),0,'OddsRatio_working_3-way'!AO420)</f>
        <v>0</v>
      </c>
      <c r="AV420" s="11">
        <f>IF(('OddsRatio_working_3-way'!X420=0),0,'OddsRatio_working_3-way'!AP420)</f>
        <v>0</v>
      </c>
      <c r="AW420" s="11">
        <f>IF(('OddsRatio_working_3-way'!X420=0),0,'OddsRatio_working_3-way'!AQ420)</f>
        <v>0</v>
      </c>
    </row>
    <row r="421" spans="1:49" x14ac:dyDescent="0.2">
      <c r="A421" s="4">
        <f>IF('True_Odds_Calculator_3-way'!A422="","",'True_Odds_Calculator_3-way'!A422)</f>
        <v>1.88</v>
      </c>
      <c r="B421" s="4">
        <f>IF('True_Odds_Calculator_3-way'!B422="","",'True_Odds_Calculator_3-way'!B422)</f>
        <v>3.64</v>
      </c>
      <c r="C421" s="4">
        <f>IF('True_Odds_Calculator_3-way'!C422="","",'True_Odds_Calculator_3-way'!C422)</f>
        <v>4.38</v>
      </c>
      <c r="D421" s="9">
        <f t="shared" si="91"/>
        <v>0.51784736141487908</v>
      </c>
      <c r="E421" s="9">
        <f t="shared" si="92"/>
        <v>0.26362875843865002</v>
      </c>
      <c r="F421" s="9">
        <f t="shared" si="93"/>
        <v>0.21852388014647092</v>
      </c>
      <c r="G421" s="9">
        <f t="shared" si="94"/>
        <v>1.0580351788757179</v>
      </c>
      <c r="H421" s="9">
        <f t="shared" si="95"/>
        <v>1.9310709574106317</v>
      </c>
      <c r="I421" s="9">
        <f t="shared" si="96"/>
        <v>3.7932128722318947</v>
      </c>
      <c r="J421" s="9">
        <f t="shared" si="97"/>
        <v>4.5761589045999269</v>
      </c>
      <c r="K421" s="11">
        <f t="shared" si="98"/>
        <v>0.53191489361702127</v>
      </c>
      <c r="L421" s="11">
        <f t="shared" si="99"/>
        <v>0.27472527472527469</v>
      </c>
      <c r="M421" s="11">
        <f t="shared" si="100"/>
        <v>0.22831050228310504</v>
      </c>
      <c r="N421" s="11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-0.26198109672315439</v>
      </c>
      <c r="O421" s="11">
        <f>0</f>
        <v>0</v>
      </c>
      <c r="P421" s="11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0.23020552749494744</v>
      </c>
      <c r="Q421" s="11">
        <f>2*'OddsRatio_working_3-way'!K421*'OddsRatio_working_3-way'!L421*'OddsRatio_working_3-way'!M421</f>
        <v>6.6726239853607969E-2</v>
      </c>
      <c r="R421" s="11">
        <f t="shared" si="101"/>
        <v>0</v>
      </c>
      <c r="S421" s="11">
        <f t="shared" si="102"/>
        <v>-0.87871045038877205</v>
      </c>
      <c r="T421" s="11">
        <f t="shared" si="103"/>
        <v>-0.25469868127210787</v>
      </c>
      <c r="U421" s="11">
        <f>'OddsRatio_working_3-way'!S421-'OddsRatio_working_3-way'!R421^2/3</f>
        <v>-0.87871045038877205</v>
      </c>
      <c r="V421" s="11">
        <f>'OddsRatio_working_3-way'!S421*'OddsRatio_working_3-way'!R421/3-2*'OddsRatio_working_3-way'!R421^3/27-'OddsRatio_working_3-way'!T421</f>
        <v>0.25469868127210787</v>
      </c>
      <c r="W421" s="11">
        <f>'OddsRatio_working_3-way'!V421^2+4*'OddsRatio_working_3-way'!U421^3/27</f>
        <v>-3.5644212329449407E-2</v>
      </c>
      <c r="X421" s="11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0.1585210006365089</v>
      </c>
      <c r="Y421" s="11">
        <f>IF('OddsRatio_working_3-way'!W421&gt;=0,IF('OddsRatio_working_3-way'!V421+SQRT('OddsRatio_working_3-way'!W421)&gt;0,0,PI()),ACOS('OddsRatio_working_3-way'!V421/(2*'OddsRatio_working_3-way'!X421)))</f>
        <v>0.63788097280029576</v>
      </c>
      <c r="Z421" s="11">
        <f>'OddsRatio_working_3-way'!X421^(1/3)*COS('OddsRatio_working_3-way'!Y421/3)</f>
        <v>0.52901758943785904</v>
      </c>
      <c r="AA421" s="11">
        <f>'OddsRatio_working_3-way'!X421^(1/3)*COS(('OddsRatio_working_3-way'!Y421+2*PI())/3)</f>
        <v>-0.36341736434871785</v>
      </c>
      <c r="AB421" s="11">
        <f>'OddsRatio_working_3-way'!X421^(1/3)*COS(('OddsRatio_working_3-way'!Y421+4*PI())/3)</f>
        <v>-0.1656002250891411</v>
      </c>
      <c r="AC421" s="11">
        <f>'OddsRatio_working_3-way'!X421^(1/3)*SIN('OddsRatio_working_3-way'!Y421/3)</f>
        <v>0.11420977860183835</v>
      </c>
      <c r="AD421" s="11">
        <f>'OddsRatio_working_3-way'!X421^(1/3)*SIN(('OddsRatio_working_3-way'!Y421+2*PI())/3)</f>
        <v>0.40103778220107317</v>
      </c>
      <c r="AE421" s="11">
        <f>'OddsRatio_working_3-way'!X421^(1/3)*SIN(('OddsRatio_working_3-way'!Y421+4*PI())/3)</f>
        <v>-0.51524756080291145</v>
      </c>
      <c r="AF421" s="11">
        <f>-'OddsRatio_working_3-way'!U421/(3*'OddsRatio_working_3-way'!X421^(1/3))*COS(('OddsRatio_working_3-way'!Y421)/3)</f>
        <v>0.52901758943785882</v>
      </c>
      <c r="AG421" s="11">
        <f>-'OddsRatio_working_3-way'!U421/(3*'OddsRatio_working_3-way'!X421^(1/3))*COS(('OddsRatio_working_3-way'!Y421+2*PI())/3)</f>
        <v>-0.36341736434871769</v>
      </c>
      <c r="AH421" s="11">
        <f>-'OddsRatio_working_3-way'!U421/(3*'OddsRatio_working_3-way'!X421^(1/3))*COS(('OddsRatio_working_3-way'!Y421+4*PI())/3)</f>
        <v>-0.16560022508914105</v>
      </c>
      <c r="AI421" s="11">
        <f>'OddsRatio_working_3-way'!U421/(3*'OddsRatio_working_3-way'!X421^(1/3))*SIN(('OddsRatio_working_3-way'!Y421)/3)</f>
        <v>-0.1142097786018383</v>
      </c>
      <c r="AJ421" s="11">
        <f>'OddsRatio_working_3-way'!U421/(3*'OddsRatio_working_3-way'!X421^(1/3))*SIN(('OddsRatio_working_3-way'!Y421+2*PI())/3)</f>
        <v>-0.401037782201073</v>
      </c>
      <c r="AK421" s="11">
        <f>'OddsRatio_working_3-way'!U421/(3*'OddsRatio_working_3-way'!X421^(1/3))*SIN(('OddsRatio_working_3-way'!Y421+4*PI())/3)</f>
        <v>0.51524756080291123</v>
      </c>
      <c r="AL421" s="11">
        <f>'OddsRatio_working_3-way'!Z421+'OddsRatio_working_3-way'!AF421</f>
        <v>1.0580351788757179</v>
      </c>
      <c r="AM421" s="11">
        <f>'OddsRatio_working_3-way'!AA421+'OddsRatio_working_3-way'!AG421</f>
        <v>-0.72683472869743548</v>
      </c>
      <c r="AN421" s="11">
        <f>'OddsRatio_working_3-way'!AB421+'OddsRatio_working_3-way'!AH421</f>
        <v>-0.33120045017828215</v>
      </c>
      <c r="AO421" s="11">
        <f>'OddsRatio_working_3-way'!AC421+'OddsRatio_working_3-way'!AI421</f>
        <v>0</v>
      </c>
      <c r="AP421" s="11">
        <f>'OddsRatio_working_3-way'!AD421+'OddsRatio_working_3-way'!AJ421</f>
        <v>0</v>
      </c>
      <c r="AQ421" s="11">
        <f>'OddsRatio_working_3-way'!AE421+'OddsRatio_working_3-way'!AK421</f>
        <v>0</v>
      </c>
      <c r="AR421" s="10">
        <f>IF(A421="","",IF(('OddsRatio_working_3-way'!X421=0),IF(Q421&gt;0,-Q421^(1/3),(-Q421)^(1/3)),'OddsRatio_working_3-way'!AL421-'OddsRatio_working_3-way'!R421/3))</f>
        <v>1.0580351788757179</v>
      </c>
      <c r="AS421" s="11">
        <f>IF(('OddsRatio_working_3-way'!X421=0),IF(Q421&gt;0,-Q421^(1/3),(-Q421)^(1/3)),'OddsRatio_working_3-way'!AM421-'OddsRatio_working_3-way'!R421/3)</f>
        <v>-0.72683472869743548</v>
      </c>
      <c r="AT421" s="11">
        <f>IF(('OddsRatio_working_3-way'!X421=0),IF(Q421&gt;0,-Q421^(1/3),(-Q421)^(1/3)),'OddsRatio_working_3-way'!AN421-'OddsRatio_working_3-way'!R421/3)</f>
        <v>-0.33120045017828215</v>
      </c>
      <c r="AU421" s="11">
        <f>IF(('OddsRatio_working_3-way'!X421=0),0,'OddsRatio_working_3-way'!AO421)</f>
        <v>0</v>
      </c>
      <c r="AV421" s="11">
        <f>IF(('OddsRatio_working_3-way'!X421=0),0,'OddsRatio_working_3-way'!AP421)</f>
        <v>0</v>
      </c>
      <c r="AW421" s="11">
        <f>IF(('OddsRatio_working_3-way'!X421=0),0,'OddsRatio_working_3-way'!AQ421)</f>
        <v>0</v>
      </c>
    </row>
    <row r="422" spans="1:49" x14ac:dyDescent="0.2">
      <c r="A422" s="4">
        <f>IF('True_Odds_Calculator_3-way'!A423="","",'True_Odds_Calculator_3-way'!A423)</f>
        <v>1.6</v>
      </c>
      <c r="B422" s="4">
        <f>IF('True_Odds_Calculator_3-way'!B423="","",'True_Odds_Calculator_3-way'!B423)</f>
        <v>4.01</v>
      </c>
      <c r="C422" s="4">
        <f>IF('True_Odds_Calculator_3-way'!C423="","",'True_Odds_Calculator_3-way'!C423)</f>
        <v>6.1</v>
      </c>
      <c r="D422" s="9">
        <f t="shared" si="91"/>
        <v>0.60866177252038067</v>
      </c>
      <c r="E422" s="9">
        <f t="shared" si="92"/>
        <v>0.23666069382985955</v>
      </c>
      <c r="F422" s="9">
        <f t="shared" si="93"/>
        <v>0.1546775336497597</v>
      </c>
      <c r="G422" s="9">
        <f t="shared" si="94"/>
        <v>1.0715809807340242</v>
      </c>
      <c r="H422" s="9">
        <f t="shared" si="95"/>
        <v>1.6429485884404142</v>
      </c>
      <c r="I422" s="9">
        <f t="shared" si="96"/>
        <v>4.2254587520094127</v>
      </c>
      <c r="J422" s="9">
        <f t="shared" si="97"/>
        <v>6.4650630017435216</v>
      </c>
      <c r="K422" s="11">
        <f t="shared" si="98"/>
        <v>0.625</v>
      </c>
      <c r="L422" s="11">
        <f t="shared" si="99"/>
        <v>0.24937655860349128</v>
      </c>
      <c r="M422" s="11">
        <f t="shared" si="100"/>
        <v>0.16393442622950821</v>
      </c>
      <c r="N422" s="11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-0.23533890683128234</v>
      </c>
      <c r="O422" s="11">
        <f>0</f>
        <v>0</v>
      </c>
      <c r="P422" s="11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0.2225481378520911</v>
      </c>
      <c r="Q422" s="11">
        <f>2*'OddsRatio_working_3-way'!K422*'OddsRatio_working_3-way'!L422*'OddsRatio_working_3-way'!M422</f>
        <v>5.1101753812190842E-2</v>
      </c>
      <c r="R422" s="11">
        <f t="shared" si="101"/>
        <v>0</v>
      </c>
      <c r="S422" s="11">
        <f t="shared" si="102"/>
        <v>-0.94564957766052204</v>
      </c>
      <c r="T422" s="11">
        <f t="shared" si="103"/>
        <v>-0.21714112001389718</v>
      </c>
      <c r="U422" s="11">
        <f>'OddsRatio_working_3-way'!S422-'OddsRatio_working_3-way'!R422^2/3</f>
        <v>-0.94564957766052204</v>
      </c>
      <c r="V422" s="11">
        <f>'OddsRatio_working_3-way'!S422*'OddsRatio_working_3-way'!R422/3-2*'OddsRatio_working_3-way'!R422^3/27-'OddsRatio_working_3-way'!T422</f>
        <v>0.21714112001389718</v>
      </c>
      <c r="W422" s="11">
        <f>'OddsRatio_working_3-way'!V422^2+4*'OddsRatio_working_3-way'!U422^3/27</f>
        <v>-7.8131228632654981E-2</v>
      </c>
      <c r="X422" s="11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0.1769756301256932</v>
      </c>
      <c r="Y422" s="11">
        <f>IF('OddsRatio_working_3-way'!W422&gt;=0,IF('OddsRatio_working_3-way'!V422+SQRT('OddsRatio_working_3-way'!W422)&gt;0,0,PI()),ACOS('OddsRatio_working_3-way'!V422/(2*'OddsRatio_working_3-way'!X422)))</f>
        <v>0.91033977586674542</v>
      </c>
      <c r="Z422" s="11">
        <f>'OddsRatio_working_3-way'!X422^(1/3)*COS('OddsRatio_working_3-way'!Y422/3)</f>
        <v>0.5357904903670121</v>
      </c>
      <c r="AA422" s="11">
        <f>'OddsRatio_working_3-way'!X422^(1/3)*COS(('OddsRatio_working_3-way'!Y422+2*PI())/3)</f>
        <v>-0.41318394825204507</v>
      </c>
      <c r="AB422" s="11">
        <f>'OddsRatio_working_3-way'!X422^(1/3)*COS(('OddsRatio_working_3-way'!Y422+4*PI())/3)</f>
        <v>-0.12260654211496692</v>
      </c>
      <c r="AC422" s="11">
        <f>'OddsRatio_working_3-way'!X422^(1/3)*SIN('OddsRatio_working_3-way'!Y422/3)</f>
        <v>0.16776494365366523</v>
      </c>
      <c r="AD422" s="11">
        <f>'OddsRatio_working_3-way'!X422^(1/3)*SIN(('OddsRatio_working_3-way'!Y422+2*PI())/3)</f>
        <v>0.38012570393712147</v>
      </c>
      <c r="AE422" s="11">
        <f>'OddsRatio_working_3-way'!X422^(1/3)*SIN(('OddsRatio_working_3-way'!Y422+4*PI())/3)</f>
        <v>-0.54789064759078665</v>
      </c>
      <c r="AF422" s="11">
        <f>-'OddsRatio_working_3-way'!U422/(3*'OddsRatio_working_3-way'!X422^(1/3))*COS(('OddsRatio_working_3-way'!Y422)/3)</f>
        <v>0.53579049036701198</v>
      </c>
      <c r="AG422" s="11">
        <f>-'OddsRatio_working_3-way'!U422/(3*'OddsRatio_working_3-way'!X422^(1/3))*COS(('OddsRatio_working_3-way'!Y422+2*PI())/3)</f>
        <v>-0.41318394825204496</v>
      </c>
      <c r="AH422" s="11">
        <f>-'OddsRatio_working_3-way'!U422/(3*'OddsRatio_working_3-way'!X422^(1/3))*COS(('OddsRatio_working_3-way'!Y422+4*PI())/3)</f>
        <v>-0.1226065421149669</v>
      </c>
      <c r="AI422" s="11">
        <f>'OddsRatio_working_3-way'!U422/(3*'OddsRatio_working_3-way'!X422^(1/3))*SIN(('OddsRatio_working_3-way'!Y422)/3)</f>
        <v>-0.16776494365366521</v>
      </c>
      <c r="AJ422" s="11">
        <f>'OddsRatio_working_3-way'!U422/(3*'OddsRatio_working_3-way'!X422^(1/3))*SIN(('OddsRatio_working_3-way'!Y422+2*PI())/3)</f>
        <v>-0.38012570393712136</v>
      </c>
      <c r="AK422" s="11">
        <f>'OddsRatio_working_3-way'!U422/(3*'OddsRatio_working_3-way'!X422^(1/3))*SIN(('OddsRatio_working_3-way'!Y422+4*PI())/3)</f>
        <v>0.54789064759078654</v>
      </c>
      <c r="AL422" s="11">
        <f>'OddsRatio_working_3-way'!Z422+'OddsRatio_working_3-way'!AF422</f>
        <v>1.0715809807340242</v>
      </c>
      <c r="AM422" s="11">
        <f>'OddsRatio_working_3-way'!AA422+'OddsRatio_working_3-way'!AG422</f>
        <v>-0.82636789650409004</v>
      </c>
      <c r="AN422" s="11">
        <f>'OddsRatio_working_3-way'!AB422+'OddsRatio_working_3-way'!AH422</f>
        <v>-0.24521308422993382</v>
      </c>
      <c r="AO422" s="11">
        <f>'OddsRatio_working_3-way'!AC422+'OddsRatio_working_3-way'!AI422</f>
        <v>0</v>
      </c>
      <c r="AP422" s="11">
        <f>'OddsRatio_working_3-way'!AD422+'OddsRatio_working_3-way'!AJ422</f>
        <v>0</v>
      </c>
      <c r="AQ422" s="11">
        <f>'OddsRatio_working_3-way'!AE422+'OddsRatio_working_3-way'!AK422</f>
        <v>0</v>
      </c>
      <c r="AR422" s="10">
        <f>IF(A422="","",IF(('OddsRatio_working_3-way'!X422=0),IF(Q422&gt;0,-Q422^(1/3),(-Q422)^(1/3)),'OddsRatio_working_3-way'!AL422-'OddsRatio_working_3-way'!R422/3))</f>
        <v>1.0715809807340242</v>
      </c>
      <c r="AS422" s="11">
        <f>IF(('OddsRatio_working_3-way'!X422=0),IF(Q422&gt;0,-Q422^(1/3),(-Q422)^(1/3)),'OddsRatio_working_3-way'!AM422-'OddsRatio_working_3-way'!R422/3)</f>
        <v>-0.82636789650409004</v>
      </c>
      <c r="AT422" s="11">
        <f>IF(('OddsRatio_working_3-way'!X422=0),IF(Q422&gt;0,-Q422^(1/3),(-Q422)^(1/3)),'OddsRatio_working_3-way'!AN422-'OddsRatio_working_3-way'!R422/3)</f>
        <v>-0.24521308422993382</v>
      </c>
      <c r="AU422" s="11">
        <f>IF(('OddsRatio_working_3-way'!X422=0),0,'OddsRatio_working_3-way'!AO422)</f>
        <v>0</v>
      </c>
      <c r="AV422" s="11">
        <f>IF(('OddsRatio_working_3-way'!X422=0),0,'OddsRatio_working_3-way'!AP422)</f>
        <v>0</v>
      </c>
      <c r="AW422" s="11">
        <f>IF(('OddsRatio_working_3-way'!X422=0),0,'OddsRatio_working_3-way'!AQ422)</f>
        <v>0</v>
      </c>
    </row>
    <row r="423" spans="1:49" x14ac:dyDescent="0.2">
      <c r="A423" s="4">
        <f>IF('True_Odds_Calculator_3-way'!A424="","",'True_Odds_Calculator_3-way'!A424)</f>
        <v>2.35</v>
      </c>
      <c r="B423" s="4">
        <f>IF('True_Odds_Calculator_3-way'!B424="","",'True_Odds_Calculator_3-way'!B424)</f>
        <v>3.45</v>
      </c>
      <c r="C423" s="4">
        <f>IF('True_Odds_Calculator_3-way'!C424="","",'True_Odds_Calculator_3-way'!C424)</f>
        <v>3.14</v>
      </c>
      <c r="D423" s="9">
        <f t="shared" si="91"/>
        <v>0.41308090910407258</v>
      </c>
      <c r="E423" s="9">
        <f t="shared" si="92"/>
        <v>0.27944285098375599</v>
      </c>
      <c r="F423" s="9">
        <f t="shared" si="93"/>
        <v>0.30747623991217155</v>
      </c>
      <c r="G423" s="9">
        <f t="shared" si="94"/>
        <v>1.0524690746131731</v>
      </c>
      <c r="H423" s="9">
        <f t="shared" si="95"/>
        <v>2.4208332507277834</v>
      </c>
      <c r="I423" s="9">
        <f t="shared" si="96"/>
        <v>3.5785492328022732</v>
      </c>
      <c r="J423" s="9">
        <f t="shared" si="97"/>
        <v>3.2522838196721904</v>
      </c>
      <c r="K423" s="11">
        <f t="shared" si="98"/>
        <v>0.42553191489361702</v>
      </c>
      <c r="L423" s="11">
        <f t="shared" si="99"/>
        <v>0.28985507246376813</v>
      </c>
      <c r="M423" s="11">
        <f t="shared" si="100"/>
        <v>0.31847133757961782</v>
      </c>
      <c r="N423" s="11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-0.27803343212524378</v>
      </c>
      <c r="O423" s="11">
        <f>0</f>
        <v>0</v>
      </c>
      <c r="P423" s="11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0.23332960163095035</v>
      </c>
      <c r="Q423" s="11">
        <f>2*'OddsRatio_working_3-way'!K423*'OddsRatio_working_3-way'!L423*'OddsRatio_working_3-way'!M423</f>
        <v>7.856215543129641E-2</v>
      </c>
      <c r="R423" s="11">
        <f t="shared" si="101"/>
        <v>0</v>
      </c>
      <c r="S423" s="11">
        <f t="shared" si="102"/>
        <v>-0.83921419034903677</v>
      </c>
      <c r="T423" s="11">
        <f t="shared" si="103"/>
        <v>-0.28256370045422113</v>
      </c>
      <c r="U423" s="11">
        <f>'OddsRatio_working_3-way'!S423-'OddsRatio_working_3-way'!R423^2/3</f>
        <v>-0.83921419034903677</v>
      </c>
      <c r="V423" s="11">
        <f>'OddsRatio_working_3-way'!S423*'OddsRatio_working_3-way'!R423/3-2*'OddsRatio_working_3-way'!R423^3/27-'OddsRatio_working_3-way'!T423</f>
        <v>0.28256370045422113</v>
      </c>
      <c r="W423" s="11">
        <f>'OddsRatio_working_3-way'!V423^2+4*'OddsRatio_working_3-way'!U423^3/27</f>
        <v>-7.7195557393299474E-3</v>
      </c>
      <c r="X423" s="11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0.14795421635907571</v>
      </c>
      <c r="Y423" s="11">
        <f>IF('OddsRatio_working_3-way'!W423&gt;=0,IF('OddsRatio_working_3-way'!V423+SQRT('OddsRatio_working_3-way'!W423)&gt;0,0,PI()),ACOS('OddsRatio_working_3-way'!V423/(2*'OddsRatio_working_3-way'!X423)))</f>
        <v>0.30146511048457625</v>
      </c>
      <c r="Z423" s="11">
        <f>'OddsRatio_working_3-way'!X423^(1/3)*COS('OddsRatio_working_3-way'!Y423/3)</f>
        <v>0.52623453730658654</v>
      </c>
      <c r="AA423" s="11">
        <f>'OddsRatio_working_3-way'!X423^(1/3)*COS(('OddsRatio_working_3-way'!Y423+2*PI())/3)</f>
        <v>-0.3090678551190969</v>
      </c>
      <c r="AB423" s="11">
        <f>'OddsRatio_working_3-way'!X423^(1/3)*COS(('OddsRatio_working_3-way'!Y423+4*PI())/3)</f>
        <v>-0.21716668218748966</v>
      </c>
      <c r="AC423" s="11">
        <f>'OddsRatio_working_3-way'!X423^(1/3)*SIN('OddsRatio_working_3-way'!Y423/3)</f>
        <v>5.3059166930905781E-2</v>
      </c>
      <c r="AD423" s="11">
        <f>'OddsRatio_working_3-way'!X423^(1/3)*SIN(('OddsRatio_working_3-way'!Y423+2*PI())/3)</f>
        <v>0.42920289419080088</v>
      </c>
      <c r="AE423" s="11">
        <f>'OddsRatio_working_3-way'!X423^(1/3)*SIN(('OddsRatio_working_3-way'!Y423+4*PI())/3)</f>
        <v>-0.48226206112170672</v>
      </c>
      <c r="AF423" s="11">
        <f>-'OddsRatio_working_3-way'!U423/(3*'OddsRatio_working_3-way'!X423^(1/3))*COS(('OddsRatio_working_3-way'!Y423)/3)</f>
        <v>0.52623453730658654</v>
      </c>
      <c r="AG423" s="11">
        <f>-'OddsRatio_working_3-way'!U423/(3*'OddsRatio_working_3-way'!X423^(1/3))*COS(('OddsRatio_working_3-way'!Y423+2*PI())/3)</f>
        <v>-0.3090678551190969</v>
      </c>
      <c r="AH423" s="11">
        <f>-'OddsRatio_working_3-way'!U423/(3*'OddsRatio_working_3-way'!X423^(1/3))*COS(('OddsRatio_working_3-way'!Y423+4*PI())/3)</f>
        <v>-0.21716668218748966</v>
      </c>
      <c r="AI423" s="11">
        <f>'OddsRatio_working_3-way'!U423/(3*'OddsRatio_working_3-way'!X423^(1/3))*SIN(('OddsRatio_working_3-way'!Y423)/3)</f>
        <v>-5.3059166930905781E-2</v>
      </c>
      <c r="AJ423" s="11">
        <f>'OddsRatio_working_3-way'!U423/(3*'OddsRatio_working_3-way'!X423^(1/3))*SIN(('OddsRatio_working_3-way'!Y423+2*PI())/3)</f>
        <v>-0.42920289419080088</v>
      </c>
      <c r="AK423" s="11">
        <f>'OddsRatio_working_3-way'!U423/(3*'OddsRatio_working_3-way'!X423^(1/3))*SIN(('OddsRatio_working_3-way'!Y423+4*PI())/3)</f>
        <v>0.48226206112170672</v>
      </c>
      <c r="AL423" s="11">
        <f>'OddsRatio_working_3-way'!Z423+'OddsRatio_working_3-way'!AF423</f>
        <v>1.0524690746131731</v>
      </c>
      <c r="AM423" s="11">
        <f>'OddsRatio_working_3-way'!AA423+'OddsRatio_working_3-way'!AG423</f>
        <v>-0.6181357102381938</v>
      </c>
      <c r="AN423" s="11">
        <f>'OddsRatio_working_3-way'!AB423+'OddsRatio_working_3-way'!AH423</f>
        <v>-0.43433336437497932</v>
      </c>
      <c r="AO423" s="11">
        <f>'OddsRatio_working_3-way'!AC423+'OddsRatio_working_3-way'!AI423</f>
        <v>0</v>
      </c>
      <c r="AP423" s="11">
        <f>'OddsRatio_working_3-way'!AD423+'OddsRatio_working_3-way'!AJ423</f>
        <v>0</v>
      </c>
      <c r="AQ423" s="11">
        <f>'OddsRatio_working_3-way'!AE423+'OddsRatio_working_3-way'!AK423</f>
        <v>0</v>
      </c>
      <c r="AR423" s="10">
        <f>IF(A423="","",IF(('OddsRatio_working_3-way'!X423=0),IF(Q423&gt;0,-Q423^(1/3),(-Q423)^(1/3)),'OddsRatio_working_3-way'!AL423-'OddsRatio_working_3-way'!R423/3))</f>
        <v>1.0524690746131731</v>
      </c>
      <c r="AS423" s="11">
        <f>IF(('OddsRatio_working_3-way'!X423=0),IF(Q423&gt;0,-Q423^(1/3),(-Q423)^(1/3)),'OddsRatio_working_3-way'!AM423-'OddsRatio_working_3-way'!R423/3)</f>
        <v>-0.6181357102381938</v>
      </c>
      <c r="AT423" s="11">
        <f>IF(('OddsRatio_working_3-way'!X423=0),IF(Q423&gt;0,-Q423^(1/3),(-Q423)^(1/3)),'OddsRatio_working_3-way'!AN423-'OddsRatio_working_3-way'!R423/3)</f>
        <v>-0.43433336437497932</v>
      </c>
      <c r="AU423" s="11">
        <f>IF(('OddsRatio_working_3-way'!X423=0),0,'OddsRatio_working_3-way'!AO423)</f>
        <v>0</v>
      </c>
      <c r="AV423" s="11">
        <f>IF(('OddsRatio_working_3-way'!X423=0),0,'OddsRatio_working_3-way'!AP423)</f>
        <v>0</v>
      </c>
      <c r="AW423" s="11">
        <f>IF(('OddsRatio_working_3-way'!X423=0),0,'OddsRatio_working_3-way'!AQ423)</f>
        <v>0</v>
      </c>
    </row>
    <row r="424" spans="1:49" x14ac:dyDescent="0.2">
      <c r="A424" s="4">
        <f>IF('True_Odds_Calculator_3-way'!A425="","",'True_Odds_Calculator_3-way'!A425)</f>
        <v>1.17</v>
      </c>
      <c r="B424" s="4">
        <f>IF('True_Odds_Calculator_3-way'!B425="","",'True_Odds_Calculator_3-way'!B425)</f>
        <v>7.71</v>
      </c>
      <c r="C424" s="4">
        <f>IF('True_Odds_Calculator_3-way'!C425="","",'True_Odds_Calculator_3-way'!C425)</f>
        <v>20.9</v>
      </c>
      <c r="D424" s="9">
        <f t="shared" si="91"/>
        <v>0.83984596670600187</v>
      </c>
      <c r="E424" s="9">
        <f t="shared" si="92"/>
        <v>0.1172769419261644</v>
      </c>
      <c r="F424" s="9">
        <f t="shared" si="93"/>
        <v>4.2877091367833624E-2</v>
      </c>
      <c r="G424" s="9">
        <f t="shared" si="94"/>
        <v>1.1217325392216972</v>
      </c>
      <c r="H424" s="9">
        <f t="shared" si="95"/>
        <v>1.1906945316676885</v>
      </c>
      <c r="I424" s="9">
        <f t="shared" si="96"/>
        <v>8.526825338177586</v>
      </c>
      <c r="J424" s="9">
        <f t="shared" si="97"/>
        <v>23.322477530511772</v>
      </c>
      <c r="K424" s="11">
        <f t="shared" si="98"/>
        <v>0.85470085470085477</v>
      </c>
      <c r="L424" s="11">
        <f t="shared" si="99"/>
        <v>0.1297016861219196</v>
      </c>
      <c r="M424" s="11">
        <f t="shared" si="100"/>
        <v>4.784688995215311E-2</v>
      </c>
      <c r="N424" s="11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-0.12040318962293151</v>
      </c>
      <c r="O424" s="11">
        <f>0</f>
        <v>0</v>
      </c>
      <c r="P424" s="11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0.1420443771457493</v>
      </c>
      <c r="Q424" s="11">
        <f>2*'OddsRatio_working_3-way'!K424*'OddsRatio_working_3-way'!L424*'OddsRatio_working_3-way'!M424</f>
        <v>1.0608243252109729E-2</v>
      </c>
      <c r="R424" s="11">
        <f t="shared" si="101"/>
        <v>0</v>
      </c>
      <c r="S424" s="11">
        <f t="shared" si="102"/>
        <v>-1.1797393207820477</v>
      </c>
      <c r="T424" s="11">
        <f t="shared" si="103"/>
        <v>-8.8105998564753346E-2</v>
      </c>
      <c r="U424" s="11">
        <f>'OddsRatio_working_3-way'!S424-'OddsRatio_working_3-way'!R424^2/3</f>
        <v>-1.1797393207820477</v>
      </c>
      <c r="V424" s="11">
        <f>'OddsRatio_working_3-way'!S424*'OddsRatio_working_3-way'!R424/3-2*'OddsRatio_working_3-way'!R424^3/27-'OddsRatio_working_3-way'!T424</f>
        <v>8.8105998564753346E-2</v>
      </c>
      <c r="W424" s="11">
        <f>'OddsRatio_working_3-way'!V424^2+4*'OddsRatio_working_3-way'!U424^3/27</f>
        <v>-0.23548819691453626</v>
      </c>
      <c r="X424" s="11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0.24660234381369361</v>
      </c>
      <c r="Y424" s="11">
        <f>IF('OddsRatio_working_3-way'!W424&gt;=0,IF('OddsRatio_working_3-way'!V424+SQRT('OddsRatio_working_3-way'!W424)&gt;0,0,PI()),ACOS('OddsRatio_working_3-way'!V424/(2*'OddsRatio_working_3-way'!X424)))</f>
        <v>1.391192462330112</v>
      </c>
      <c r="Z424" s="11">
        <f>'OddsRatio_working_3-way'!X424^(1/3)*COS('OddsRatio_working_3-way'!Y424/3)</f>
        <v>0.56086626961084862</v>
      </c>
      <c r="AA424" s="11">
        <f>'OddsRatio_working_3-way'!X424^(1/3)*COS(('OddsRatio_working_3-way'!Y424+2*PI())/3)</f>
        <v>-0.52334587820337808</v>
      </c>
      <c r="AB424" s="11">
        <f>'OddsRatio_working_3-way'!X424^(1/3)*COS(('OddsRatio_working_3-way'!Y424+4*PI())/3)</f>
        <v>-3.7520391407470641E-2</v>
      </c>
      <c r="AC424" s="11">
        <f>'OddsRatio_working_3-way'!X424^(1/3)*SIN('OddsRatio_working_3-way'!Y424/3)</f>
        <v>0.28049147558079812</v>
      </c>
      <c r="AD424" s="11">
        <f>'OddsRatio_working_3-way'!X424^(1/3)*SIN(('OddsRatio_working_3-way'!Y424+2*PI())/3)</f>
        <v>0.3454786998184079</v>
      </c>
      <c r="AE424" s="11">
        <f>'OddsRatio_working_3-way'!X424^(1/3)*SIN(('OddsRatio_working_3-way'!Y424+4*PI())/3)</f>
        <v>-0.62597017539920607</v>
      </c>
      <c r="AF424" s="11">
        <f>-'OddsRatio_working_3-way'!U424/(3*'OddsRatio_working_3-way'!X424^(1/3))*COS(('OddsRatio_working_3-way'!Y424)/3)</f>
        <v>0.56086626961084862</v>
      </c>
      <c r="AG424" s="11">
        <f>-'OddsRatio_working_3-way'!U424/(3*'OddsRatio_working_3-way'!X424^(1/3))*COS(('OddsRatio_working_3-way'!Y424+2*PI())/3)</f>
        <v>-0.52334587820337808</v>
      </c>
      <c r="AH424" s="11">
        <f>-'OddsRatio_working_3-way'!U424/(3*'OddsRatio_working_3-way'!X424^(1/3))*COS(('OddsRatio_working_3-way'!Y424+4*PI())/3)</f>
        <v>-3.7520391407470641E-2</v>
      </c>
      <c r="AI424" s="11">
        <f>'OddsRatio_working_3-way'!U424/(3*'OddsRatio_working_3-way'!X424^(1/3))*SIN(('OddsRatio_working_3-way'!Y424)/3)</f>
        <v>-0.28049147558079812</v>
      </c>
      <c r="AJ424" s="11">
        <f>'OddsRatio_working_3-way'!U424/(3*'OddsRatio_working_3-way'!X424^(1/3))*SIN(('OddsRatio_working_3-way'!Y424+2*PI())/3)</f>
        <v>-0.3454786998184079</v>
      </c>
      <c r="AK424" s="11">
        <f>'OddsRatio_working_3-way'!U424/(3*'OddsRatio_working_3-way'!X424^(1/3))*SIN(('OddsRatio_working_3-way'!Y424+4*PI())/3)</f>
        <v>0.62597017539920607</v>
      </c>
      <c r="AL424" s="11">
        <f>'OddsRatio_working_3-way'!Z424+'OddsRatio_working_3-way'!AF424</f>
        <v>1.1217325392216972</v>
      </c>
      <c r="AM424" s="11">
        <f>'OddsRatio_working_3-way'!AA424+'OddsRatio_working_3-way'!AG424</f>
        <v>-1.0466917564067562</v>
      </c>
      <c r="AN424" s="11">
        <f>'OddsRatio_working_3-way'!AB424+'OddsRatio_working_3-way'!AH424</f>
        <v>-7.5040782814941281E-2</v>
      </c>
      <c r="AO424" s="11">
        <f>'OddsRatio_working_3-way'!AC424+'OddsRatio_working_3-way'!AI424</f>
        <v>0</v>
      </c>
      <c r="AP424" s="11">
        <f>'OddsRatio_working_3-way'!AD424+'OddsRatio_working_3-way'!AJ424</f>
        <v>0</v>
      </c>
      <c r="AQ424" s="11">
        <f>'OddsRatio_working_3-way'!AE424+'OddsRatio_working_3-way'!AK424</f>
        <v>0</v>
      </c>
      <c r="AR424" s="10">
        <f>IF(A424="","",IF(('OddsRatio_working_3-way'!X424=0),IF(Q424&gt;0,-Q424^(1/3),(-Q424)^(1/3)),'OddsRatio_working_3-way'!AL424-'OddsRatio_working_3-way'!R424/3))</f>
        <v>1.1217325392216972</v>
      </c>
      <c r="AS424" s="11">
        <f>IF(('OddsRatio_working_3-way'!X424=0),IF(Q424&gt;0,-Q424^(1/3),(-Q424)^(1/3)),'OddsRatio_working_3-way'!AM424-'OddsRatio_working_3-way'!R424/3)</f>
        <v>-1.0466917564067562</v>
      </c>
      <c r="AT424" s="11">
        <f>IF(('OddsRatio_working_3-way'!X424=0),IF(Q424&gt;0,-Q424^(1/3),(-Q424)^(1/3)),'OddsRatio_working_3-way'!AN424-'OddsRatio_working_3-way'!R424/3)</f>
        <v>-7.5040782814941281E-2</v>
      </c>
      <c r="AU424" s="11">
        <f>IF(('OddsRatio_working_3-way'!X424=0),0,'OddsRatio_working_3-way'!AO424)</f>
        <v>0</v>
      </c>
      <c r="AV424" s="11">
        <f>IF(('OddsRatio_working_3-way'!X424=0),0,'OddsRatio_working_3-way'!AP424)</f>
        <v>0</v>
      </c>
      <c r="AW424" s="11">
        <f>IF(('OddsRatio_working_3-way'!X424=0),0,'OddsRatio_working_3-way'!AQ424)</f>
        <v>0</v>
      </c>
    </row>
    <row r="425" spans="1:49" x14ac:dyDescent="0.2">
      <c r="A425" s="4">
        <f>IF('True_Odds_Calculator_3-way'!A426="","",'True_Odds_Calculator_3-way'!A426)</f>
        <v>16.559999999999999</v>
      </c>
      <c r="B425" s="4">
        <f>IF('True_Odds_Calculator_3-way'!B426="","",'True_Odds_Calculator_3-way'!B426)</f>
        <v>7.36</v>
      </c>
      <c r="C425" s="4">
        <f>IF('True_Odds_Calculator_3-way'!C426="","",'True_Odds_Calculator_3-way'!C426)</f>
        <v>1.19</v>
      </c>
      <c r="D425" s="9">
        <f t="shared" si="91"/>
        <v>5.3945876109431495E-2</v>
      </c>
      <c r="E425" s="9">
        <f t="shared" si="92"/>
        <v>0.1224271954315618</v>
      </c>
      <c r="F425" s="9">
        <f t="shared" si="93"/>
        <v>0.82362692845900687</v>
      </c>
      <c r="G425" s="9">
        <f t="shared" si="94"/>
        <v>1.1270628628385928</v>
      </c>
      <c r="H425" s="9">
        <f t="shared" si="95"/>
        <v>18.537098145768503</v>
      </c>
      <c r="I425" s="9">
        <f t="shared" si="96"/>
        <v>8.1681198076534507</v>
      </c>
      <c r="J425" s="9">
        <f t="shared" si="97"/>
        <v>1.2141419439393324</v>
      </c>
      <c r="K425" s="11">
        <f t="shared" si="98"/>
        <v>6.0386473429951695E-2</v>
      </c>
      <c r="L425" s="11">
        <f t="shared" si="99"/>
        <v>0.1358695652173913</v>
      </c>
      <c r="M425" s="11">
        <f t="shared" si="100"/>
        <v>0.84033613445378152</v>
      </c>
      <c r="N425" s="11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-0.12963885932444807</v>
      </c>
      <c r="O425" s="11">
        <f>0</f>
        <v>0</v>
      </c>
      <c r="P425" s="11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0.15244164773659935</v>
      </c>
      <c r="Q425" s="11">
        <f>2*'OddsRatio_working_3-way'!K425*'OddsRatio_working_3-way'!L425*'OddsRatio_working_3-way'!M425</f>
        <v>1.3789384688973259E-2</v>
      </c>
      <c r="R425" s="11">
        <f t="shared" si="101"/>
        <v>0</v>
      </c>
      <c r="S425" s="11">
        <f t="shared" si="102"/>
        <v>-1.1758947011025651</v>
      </c>
      <c r="T425" s="11">
        <f t="shared" si="103"/>
        <v>-0.10636767988263819</v>
      </c>
      <c r="U425" s="11">
        <f>'OddsRatio_working_3-way'!S425-'OddsRatio_working_3-way'!R425^2/3</f>
        <v>-1.1758947011025651</v>
      </c>
      <c r="V425" s="11">
        <f>'OddsRatio_working_3-way'!S425*'OddsRatio_working_3-way'!R425/3-2*'OddsRatio_working_3-way'!R425^3/27-'OddsRatio_working_3-way'!T425</f>
        <v>0.10636767988263819</v>
      </c>
      <c r="W425" s="11">
        <f>'OddsRatio_working_3-way'!V425^2+4*'OddsRatio_working_3-way'!U425^3/27</f>
        <v>-0.2295663518723636</v>
      </c>
      <c r="X425" s="11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0.24539785817931409</v>
      </c>
      <c r="Y425" s="11">
        <f>IF('OddsRatio_working_3-way'!W425&gt;=0,IF('OddsRatio_working_3-way'!V425+SQRT('OddsRatio_working_3-way'!W425)&gt;0,0,PI()),ACOS('OddsRatio_working_3-way'!V425/(2*'OddsRatio_working_3-way'!X425)))</f>
        <v>1.3523378911069115</v>
      </c>
      <c r="Z425" s="11">
        <f>'OddsRatio_working_3-way'!X425^(1/3)*COS('OddsRatio_working_3-way'!Y425/3)</f>
        <v>0.5635314314192964</v>
      </c>
      <c r="AA425" s="11">
        <f>'OddsRatio_working_3-way'!X425^(1/3)*COS(('OddsRatio_working_3-way'!Y425+2*PI())/3)</f>
        <v>-0.5179815484294944</v>
      </c>
      <c r="AB425" s="11">
        <f>'OddsRatio_working_3-way'!X425^(1/3)*COS(('OddsRatio_working_3-way'!Y425+4*PI())/3)</f>
        <v>-4.5549882989801907E-2</v>
      </c>
      <c r="AC425" s="11">
        <f>'OddsRatio_working_3-way'!X425^(1/3)*SIN('OddsRatio_working_3-way'!Y425/3)</f>
        <v>0.27275854921530973</v>
      </c>
      <c r="AD425" s="11">
        <f>'OddsRatio_working_3-way'!X425^(1/3)*SIN(('OddsRatio_working_3-way'!Y425+2*PI())/3)</f>
        <v>0.35165326083246412</v>
      </c>
      <c r="AE425" s="11">
        <f>'OddsRatio_working_3-way'!X425^(1/3)*SIN(('OddsRatio_working_3-way'!Y425+4*PI())/3)</f>
        <v>-0.6244118100477738</v>
      </c>
      <c r="AF425" s="11">
        <f>-'OddsRatio_working_3-way'!U425/(3*'OddsRatio_working_3-way'!X425^(1/3))*COS(('OddsRatio_working_3-way'!Y425)/3)</f>
        <v>0.5635314314192964</v>
      </c>
      <c r="AG425" s="11">
        <f>-'OddsRatio_working_3-way'!U425/(3*'OddsRatio_working_3-way'!X425^(1/3))*COS(('OddsRatio_working_3-way'!Y425+2*PI())/3)</f>
        <v>-0.5179815484294944</v>
      </c>
      <c r="AH425" s="11">
        <f>-'OddsRatio_working_3-way'!U425/(3*'OddsRatio_working_3-way'!X425^(1/3))*COS(('OddsRatio_working_3-way'!Y425+4*PI())/3)</f>
        <v>-4.55498829898019E-2</v>
      </c>
      <c r="AI425" s="11">
        <f>'OddsRatio_working_3-way'!U425/(3*'OddsRatio_working_3-way'!X425^(1/3))*SIN(('OddsRatio_working_3-way'!Y425)/3)</f>
        <v>-0.27275854921530968</v>
      </c>
      <c r="AJ425" s="11">
        <f>'OddsRatio_working_3-way'!U425/(3*'OddsRatio_working_3-way'!X425^(1/3))*SIN(('OddsRatio_working_3-way'!Y425+2*PI())/3)</f>
        <v>-0.35165326083246407</v>
      </c>
      <c r="AK425" s="11">
        <f>'OddsRatio_working_3-way'!U425/(3*'OddsRatio_working_3-way'!X425^(1/3))*SIN(('OddsRatio_working_3-way'!Y425+4*PI())/3)</f>
        <v>0.62441181004777369</v>
      </c>
      <c r="AL425" s="11">
        <f>'OddsRatio_working_3-way'!Z425+'OddsRatio_working_3-way'!AF425</f>
        <v>1.1270628628385928</v>
      </c>
      <c r="AM425" s="11">
        <f>'OddsRatio_working_3-way'!AA425+'OddsRatio_working_3-way'!AG425</f>
        <v>-1.0359630968589888</v>
      </c>
      <c r="AN425" s="11">
        <f>'OddsRatio_working_3-way'!AB425+'OddsRatio_working_3-way'!AH425</f>
        <v>-9.1099765979603814E-2</v>
      </c>
      <c r="AO425" s="11">
        <f>'OddsRatio_working_3-way'!AC425+'OddsRatio_working_3-way'!AI425</f>
        <v>0</v>
      </c>
      <c r="AP425" s="11">
        <f>'OddsRatio_working_3-way'!AD425+'OddsRatio_working_3-way'!AJ425</f>
        <v>0</v>
      </c>
      <c r="AQ425" s="11">
        <f>'OddsRatio_working_3-way'!AE425+'OddsRatio_working_3-way'!AK425</f>
        <v>0</v>
      </c>
      <c r="AR425" s="10">
        <f>IF(A425="","",IF(('OddsRatio_working_3-way'!X425=0),IF(Q425&gt;0,-Q425^(1/3),(-Q425)^(1/3)),'OddsRatio_working_3-way'!AL425-'OddsRatio_working_3-way'!R425/3))</f>
        <v>1.1270628628385928</v>
      </c>
      <c r="AS425" s="11">
        <f>IF(('OddsRatio_working_3-way'!X425=0),IF(Q425&gt;0,-Q425^(1/3),(-Q425)^(1/3)),'OddsRatio_working_3-way'!AM425-'OddsRatio_working_3-way'!R425/3)</f>
        <v>-1.0359630968589888</v>
      </c>
      <c r="AT425" s="11">
        <f>IF(('OddsRatio_working_3-way'!X425=0),IF(Q425&gt;0,-Q425^(1/3),(-Q425)^(1/3)),'OddsRatio_working_3-way'!AN425-'OddsRatio_working_3-way'!R425/3)</f>
        <v>-9.1099765979603814E-2</v>
      </c>
      <c r="AU425" s="11">
        <f>IF(('OddsRatio_working_3-way'!X425=0),0,'OddsRatio_working_3-way'!AO425)</f>
        <v>0</v>
      </c>
      <c r="AV425" s="11">
        <f>IF(('OddsRatio_working_3-way'!X425=0),0,'OddsRatio_working_3-way'!AP425)</f>
        <v>0</v>
      </c>
      <c r="AW425" s="11">
        <f>IF(('OddsRatio_working_3-way'!X425=0),0,'OddsRatio_working_3-way'!AQ425)</f>
        <v>0</v>
      </c>
    </row>
    <row r="426" spans="1:49" x14ac:dyDescent="0.2">
      <c r="A426" s="4">
        <f>IF('True_Odds_Calculator_3-way'!A427="","",'True_Odds_Calculator_3-way'!A427)</f>
        <v>4.26</v>
      </c>
      <c r="B426" s="4">
        <f>IF('True_Odds_Calculator_3-way'!B427="","",'True_Odds_Calculator_3-way'!B427)</f>
        <v>3.66</v>
      </c>
      <c r="C426" s="4">
        <f>IF('True_Odds_Calculator_3-way'!C427="","",'True_Odds_Calculator_3-way'!C427)</f>
        <v>1.89</v>
      </c>
      <c r="D426" s="9">
        <f t="shared" si="91"/>
        <v>0.2242092789509379</v>
      </c>
      <c r="E426" s="9">
        <f t="shared" si="92"/>
        <v>0.26155504101105798</v>
      </c>
      <c r="F426" s="9">
        <f t="shared" si="93"/>
        <v>0.51423568003800435</v>
      </c>
      <c r="G426" s="9">
        <f t="shared" si="94"/>
        <v>1.0613861073555504</v>
      </c>
      <c r="H426" s="9">
        <f t="shared" si="95"/>
        <v>4.4601187099790938</v>
      </c>
      <c r="I426" s="9">
        <f t="shared" si="96"/>
        <v>3.8232870455657637</v>
      </c>
      <c r="J426" s="9">
        <f t="shared" si="97"/>
        <v>1.9446336355464395</v>
      </c>
      <c r="K426" s="11">
        <f t="shared" si="98"/>
        <v>0.23474178403755869</v>
      </c>
      <c r="L426" s="11">
        <f t="shared" si="99"/>
        <v>0.27322404371584696</v>
      </c>
      <c r="M426" s="11">
        <f t="shared" si="100"/>
        <v>0.52910052910052918</v>
      </c>
      <c r="N426" s="11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-0.2619007575779172</v>
      </c>
      <c r="O426" s="11">
        <f>0</f>
        <v>0</v>
      </c>
      <c r="P426" s="11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0.23109716790929752</v>
      </c>
      <c r="Q426" s="11">
        <f>2*'OddsRatio_working_3-way'!K426*'OddsRatio_working_3-way'!L426*'OddsRatio_working_3-way'!M426</f>
        <v>6.7869946522554334E-2</v>
      </c>
      <c r="R426" s="11">
        <f t="shared" si="101"/>
        <v>0</v>
      </c>
      <c r="S426" s="11">
        <f t="shared" si="102"/>
        <v>-0.88238449573993538</v>
      </c>
      <c r="T426" s="11">
        <f t="shared" si="103"/>
        <v>-0.25914375792655958</v>
      </c>
      <c r="U426" s="11">
        <f>'OddsRatio_working_3-way'!S426-'OddsRatio_working_3-way'!R426^2/3</f>
        <v>-0.88238449573993538</v>
      </c>
      <c r="V426" s="11">
        <f>'OddsRatio_working_3-way'!S426*'OddsRatio_working_3-way'!R426/3-2*'OddsRatio_working_3-way'!R426^3/27-'OddsRatio_working_3-way'!T426</f>
        <v>0.25914375792655958</v>
      </c>
      <c r="W426" s="11">
        <f>'OddsRatio_working_3-way'!V426^2+4*'OddsRatio_working_3-way'!U426^3/27</f>
        <v>-3.4626243783323851E-2</v>
      </c>
      <c r="X426" s="11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0.15951624608141263</v>
      </c>
      <c r="Y426" s="11">
        <f>IF('OddsRatio_working_3-way'!W426&gt;=0,IF('OddsRatio_working_3-way'!V426+SQRT('OddsRatio_working_3-way'!W426)&gt;0,0,PI()),ACOS('OddsRatio_working_3-way'!V426/(2*'OddsRatio_working_3-way'!X426)))</f>
        <v>0.62274553011637535</v>
      </c>
      <c r="Z426" s="11">
        <f>'OddsRatio_working_3-way'!X426^(1/3)*COS('OddsRatio_working_3-way'!Y426/3)</f>
        <v>0.53069305367777519</v>
      </c>
      <c r="AA426" s="11">
        <f>'OddsRatio_working_3-way'!X426^(1/3)*COS(('OddsRatio_working_3-way'!Y426+2*PI())/3)</f>
        <v>-0.36214418186524849</v>
      </c>
      <c r="AB426" s="11">
        <f>'OddsRatio_working_3-way'!X426^(1/3)*COS(('OddsRatio_working_3-way'!Y426+4*PI())/3)</f>
        <v>-0.16854887181252684</v>
      </c>
      <c r="AC426" s="11">
        <f>'OddsRatio_working_3-way'!X426^(1/3)*SIN('OddsRatio_working_3-way'!Y426/3)</f>
        <v>0.11177230437278805</v>
      </c>
      <c r="AD426" s="11">
        <f>'OddsRatio_working_3-way'!X426^(1/3)*SIN(('OddsRatio_working_3-way'!Y426+2*PI())/3)</f>
        <v>0.40370751391049808</v>
      </c>
      <c r="AE426" s="11">
        <f>'OddsRatio_working_3-way'!X426^(1/3)*SIN(('OddsRatio_working_3-way'!Y426+4*PI())/3)</f>
        <v>-0.51547981828328604</v>
      </c>
      <c r="AF426" s="11">
        <f>-'OddsRatio_working_3-way'!U426/(3*'OddsRatio_working_3-way'!X426^(1/3))*COS(('OddsRatio_working_3-way'!Y426)/3)</f>
        <v>0.53069305367777508</v>
      </c>
      <c r="AG426" s="11">
        <f>-'OddsRatio_working_3-way'!U426/(3*'OddsRatio_working_3-way'!X426^(1/3))*COS(('OddsRatio_working_3-way'!Y426+2*PI())/3)</f>
        <v>-0.36214418186524844</v>
      </c>
      <c r="AH426" s="11">
        <f>-'OddsRatio_working_3-way'!U426/(3*'OddsRatio_working_3-way'!X426^(1/3))*COS(('OddsRatio_working_3-way'!Y426+4*PI())/3)</f>
        <v>-0.16854887181252681</v>
      </c>
      <c r="AI426" s="11">
        <f>'OddsRatio_working_3-way'!U426/(3*'OddsRatio_working_3-way'!X426^(1/3))*SIN(('OddsRatio_working_3-way'!Y426)/3)</f>
        <v>-0.11177230437278803</v>
      </c>
      <c r="AJ426" s="11">
        <f>'OddsRatio_working_3-way'!U426/(3*'OddsRatio_working_3-way'!X426^(1/3))*SIN(('OddsRatio_working_3-way'!Y426+2*PI())/3)</f>
        <v>-0.40370751391049797</v>
      </c>
      <c r="AK426" s="11">
        <f>'OddsRatio_working_3-way'!U426/(3*'OddsRatio_working_3-way'!X426^(1/3))*SIN(('OddsRatio_working_3-way'!Y426+4*PI())/3)</f>
        <v>0.51547981828328593</v>
      </c>
      <c r="AL426" s="11">
        <f>'OddsRatio_working_3-way'!Z426+'OddsRatio_working_3-way'!AF426</f>
        <v>1.0613861073555504</v>
      </c>
      <c r="AM426" s="11">
        <f>'OddsRatio_working_3-way'!AA426+'OddsRatio_working_3-way'!AG426</f>
        <v>-0.72428836373049688</v>
      </c>
      <c r="AN426" s="11">
        <f>'OddsRatio_working_3-way'!AB426+'OddsRatio_working_3-way'!AH426</f>
        <v>-0.33709774362505363</v>
      </c>
      <c r="AO426" s="11">
        <f>'OddsRatio_working_3-way'!AC426+'OddsRatio_working_3-way'!AI426</f>
        <v>0</v>
      </c>
      <c r="AP426" s="11">
        <f>'OddsRatio_working_3-way'!AD426+'OddsRatio_working_3-way'!AJ426</f>
        <v>0</v>
      </c>
      <c r="AQ426" s="11">
        <f>'OddsRatio_working_3-way'!AE426+'OddsRatio_working_3-way'!AK426</f>
        <v>0</v>
      </c>
      <c r="AR426" s="10">
        <f>IF(A426="","",IF(('OddsRatio_working_3-way'!X426=0),IF(Q426&gt;0,-Q426^(1/3),(-Q426)^(1/3)),'OddsRatio_working_3-way'!AL426-'OddsRatio_working_3-way'!R426/3))</f>
        <v>1.0613861073555504</v>
      </c>
      <c r="AS426" s="11">
        <f>IF(('OddsRatio_working_3-way'!X426=0),IF(Q426&gt;0,-Q426^(1/3),(-Q426)^(1/3)),'OddsRatio_working_3-way'!AM426-'OddsRatio_working_3-way'!R426/3)</f>
        <v>-0.72428836373049688</v>
      </c>
      <c r="AT426" s="11">
        <f>IF(('OddsRatio_working_3-way'!X426=0),IF(Q426&gt;0,-Q426^(1/3),(-Q426)^(1/3)),'OddsRatio_working_3-way'!AN426-'OddsRatio_working_3-way'!R426/3)</f>
        <v>-0.33709774362505363</v>
      </c>
      <c r="AU426" s="11">
        <f>IF(('OddsRatio_working_3-way'!X426=0),0,'OddsRatio_working_3-way'!AO426)</f>
        <v>0</v>
      </c>
      <c r="AV426" s="11">
        <f>IF(('OddsRatio_working_3-way'!X426=0),0,'OddsRatio_working_3-way'!AP426)</f>
        <v>0</v>
      </c>
      <c r="AW426" s="11">
        <f>IF(('OddsRatio_working_3-way'!X426=0),0,'OddsRatio_working_3-way'!AQ426)</f>
        <v>0</v>
      </c>
    </row>
    <row r="427" spans="1:49" x14ac:dyDescent="0.2">
      <c r="A427" s="4">
        <f>IF('True_Odds_Calculator_3-way'!A428="","",'True_Odds_Calculator_3-way'!A428)</f>
        <v>2.6</v>
      </c>
      <c r="B427" s="4">
        <f>IF('True_Odds_Calculator_3-way'!B428="","",'True_Odds_Calculator_3-way'!B428)</f>
        <v>3.22</v>
      </c>
      <c r="C427" s="4">
        <f>IF('True_Odds_Calculator_3-way'!C428="","",'True_Odds_Calculator_3-way'!C428)</f>
        <v>3.01</v>
      </c>
      <c r="D427" s="9">
        <f t="shared" si="91"/>
        <v>0.37495794726766829</v>
      </c>
      <c r="E427" s="9">
        <f t="shared" si="92"/>
        <v>0.30184897892437412</v>
      </c>
      <c r="F427" s="9">
        <f t="shared" si="93"/>
        <v>0.32319307380795753</v>
      </c>
      <c r="G427" s="9">
        <f t="shared" si="94"/>
        <v>1.0418535886608005</v>
      </c>
      <c r="H427" s="9">
        <f t="shared" si="95"/>
        <v>2.6669657418572803</v>
      </c>
      <c r="I427" s="9">
        <f t="shared" si="96"/>
        <v>3.3129149668269777</v>
      </c>
      <c r="J427" s="9">
        <f t="shared" si="97"/>
        <v>3.0941257132082094</v>
      </c>
      <c r="K427" s="11">
        <f t="shared" si="98"/>
        <v>0.38461538461538458</v>
      </c>
      <c r="L427" s="11">
        <f t="shared" si="99"/>
        <v>0.3105590062111801</v>
      </c>
      <c r="M427" s="11">
        <f t="shared" si="100"/>
        <v>0.33222591362126247</v>
      </c>
      <c r="N427" s="11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-0.28331743368577111</v>
      </c>
      <c r="O427" s="11">
        <f>0</f>
        <v>0</v>
      </c>
      <c r="P427" s="11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0.23135177692450554</v>
      </c>
      <c r="Q427" s="11">
        <f>2*'OddsRatio_working_3-way'!K427*'OddsRatio_working_3-way'!L427*'OddsRatio_working_3-way'!M427</f>
        <v>7.9365961209092784E-2</v>
      </c>
      <c r="R427" s="11">
        <f t="shared" si="101"/>
        <v>0</v>
      </c>
      <c r="S427" s="11">
        <f t="shared" si="102"/>
        <v>-0.81658150688001441</v>
      </c>
      <c r="T427" s="11">
        <f t="shared" si="103"/>
        <v>-0.28013087714580248</v>
      </c>
      <c r="U427" s="11">
        <f>'OddsRatio_working_3-way'!S427-'OddsRatio_working_3-way'!R427^2/3</f>
        <v>-0.81658150688001441</v>
      </c>
      <c r="V427" s="11">
        <f>'OddsRatio_working_3-way'!S427*'OddsRatio_working_3-way'!R427/3-2*'OddsRatio_working_3-way'!R427^3/27-'OddsRatio_working_3-way'!T427</f>
        <v>0.28013087714580248</v>
      </c>
      <c r="W427" s="11">
        <f>'OddsRatio_working_3-way'!V427^2+4*'OddsRatio_working_3-way'!U427^3/27</f>
        <v>-2.1934951545231757E-3</v>
      </c>
      <c r="X427" s="11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0.14200950979159799</v>
      </c>
      <c r="Y427" s="11">
        <f>IF('OddsRatio_working_3-way'!W427&gt;=0,IF('OddsRatio_working_3-way'!V427+SQRT('OddsRatio_working_3-way'!W427)&gt;0,0,PI()),ACOS('OddsRatio_working_3-way'!V427/(2*'OddsRatio_working_3-way'!X427)))</f>
        <v>0.16565672261229247</v>
      </c>
      <c r="Z427" s="11">
        <f>'OddsRatio_working_3-way'!X427^(1/3)*COS('OddsRatio_working_3-way'!Y427/3)</f>
        <v>0.52092679433040023</v>
      </c>
      <c r="AA427" s="11">
        <f>'OddsRatio_working_3-way'!X427^(1/3)*COS(('OddsRatio_working_3-way'!Y427+2*PI())/3)</f>
        <v>-0.28539997534852896</v>
      </c>
      <c r="AB427" s="11">
        <f>'OddsRatio_working_3-way'!X427^(1/3)*COS(('OddsRatio_working_3-way'!Y427+4*PI())/3)</f>
        <v>-0.23552681898187142</v>
      </c>
      <c r="AC427" s="11">
        <f>'OddsRatio_working_3-way'!X427^(1/3)*SIN('OddsRatio_working_3-way'!Y427/3)</f>
        <v>2.8794280253626157E-2</v>
      </c>
      <c r="AD427" s="11">
        <f>'OddsRatio_working_3-way'!X427^(1/3)*SIN(('OddsRatio_working_3-way'!Y427+2*PI())/3)</f>
        <v>0.43673869727530507</v>
      </c>
      <c r="AE427" s="11">
        <f>'OddsRatio_working_3-way'!X427^(1/3)*SIN(('OddsRatio_working_3-way'!Y427+4*PI())/3)</f>
        <v>-0.46553297752893114</v>
      </c>
      <c r="AF427" s="11">
        <f>-'OddsRatio_working_3-way'!U427/(3*'OddsRatio_working_3-way'!X427^(1/3))*COS(('OddsRatio_working_3-way'!Y427)/3)</f>
        <v>0.52092679433040023</v>
      </c>
      <c r="AG427" s="11">
        <f>-'OddsRatio_working_3-way'!U427/(3*'OddsRatio_working_3-way'!X427^(1/3))*COS(('OddsRatio_working_3-way'!Y427+2*PI())/3)</f>
        <v>-0.28539997534852896</v>
      </c>
      <c r="AH427" s="11">
        <f>-'OddsRatio_working_3-way'!U427/(3*'OddsRatio_working_3-way'!X427^(1/3))*COS(('OddsRatio_working_3-way'!Y427+4*PI())/3)</f>
        <v>-0.23552681898187142</v>
      </c>
      <c r="AI427" s="11">
        <f>'OddsRatio_working_3-way'!U427/(3*'OddsRatio_working_3-way'!X427^(1/3))*SIN(('OddsRatio_working_3-way'!Y427)/3)</f>
        <v>-2.8794280253626157E-2</v>
      </c>
      <c r="AJ427" s="11">
        <f>'OddsRatio_working_3-way'!U427/(3*'OddsRatio_working_3-way'!X427^(1/3))*SIN(('OddsRatio_working_3-way'!Y427+2*PI())/3)</f>
        <v>-0.43673869727530507</v>
      </c>
      <c r="AK427" s="11">
        <f>'OddsRatio_working_3-way'!U427/(3*'OddsRatio_working_3-way'!X427^(1/3))*SIN(('OddsRatio_working_3-way'!Y427+4*PI())/3)</f>
        <v>0.46553297752893114</v>
      </c>
      <c r="AL427" s="11">
        <f>'OddsRatio_working_3-way'!Z427+'OddsRatio_working_3-way'!AF427</f>
        <v>1.0418535886608005</v>
      </c>
      <c r="AM427" s="11">
        <f>'OddsRatio_working_3-way'!AA427+'OddsRatio_working_3-way'!AG427</f>
        <v>-0.57079995069705791</v>
      </c>
      <c r="AN427" s="11">
        <f>'OddsRatio_working_3-way'!AB427+'OddsRatio_working_3-way'!AH427</f>
        <v>-0.47105363796374283</v>
      </c>
      <c r="AO427" s="11">
        <f>'OddsRatio_working_3-way'!AC427+'OddsRatio_working_3-way'!AI427</f>
        <v>0</v>
      </c>
      <c r="AP427" s="11">
        <f>'OddsRatio_working_3-way'!AD427+'OddsRatio_working_3-way'!AJ427</f>
        <v>0</v>
      </c>
      <c r="AQ427" s="11">
        <f>'OddsRatio_working_3-way'!AE427+'OddsRatio_working_3-way'!AK427</f>
        <v>0</v>
      </c>
      <c r="AR427" s="10">
        <f>IF(A427="","",IF(('OddsRatio_working_3-way'!X427=0),IF(Q427&gt;0,-Q427^(1/3),(-Q427)^(1/3)),'OddsRatio_working_3-way'!AL427-'OddsRatio_working_3-way'!R427/3))</f>
        <v>1.0418535886608005</v>
      </c>
      <c r="AS427" s="11">
        <f>IF(('OddsRatio_working_3-way'!X427=0),IF(Q427&gt;0,-Q427^(1/3),(-Q427)^(1/3)),'OddsRatio_working_3-way'!AM427-'OddsRatio_working_3-way'!R427/3)</f>
        <v>-0.57079995069705791</v>
      </c>
      <c r="AT427" s="11">
        <f>IF(('OddsRatio_working_3-way'!X427=0),IF(Q427&gt;0,-Q427^(1/3),(-Q427)^(1/3)),'OddsRatio_working_3-way'!AN427-'OddsRatio_working_3-way'!R427/3)</f>
        <v>-0.47105363796374283</v>
      </c>
      <c r="AU427" s="11">
        <f>IF(('OddsRatio_working_3-way'!X427=0),0,'OddsRatio_working_3-way'!AO427)</f>
        <v>0</v>
      </c>
      <c r="AV427" s="11">
        <f>IF(('OddsRatio_working_3-way'!X427=0),0,'OddsRatio_working_3-way'!AP427)</f>
        <v>0</v>
      </c>
      <c r="AW427" s="11">
        <f>IF(('OddsRatio_working_3-way'!X427=0),0,'OddsRatio_working_3-way'!AQ427)</f>
        <v>0</v>
      </c>
    </row>
    <row r="428" spans="1:49" x14ac:dyDescent="0.2">
      <c r="A428" s="4">
        <f>IF('True_Odds_Calculator_3-way'!A429="","",'True_Odds_Calculator_3-way'!A429)</f>
        <v>2.92</v>
      </c>
      <c r="B428" s="4">
        <f>IF('True_Odds_Calculator_3-way'!B429="","",'True_Odds_Calculator_3-way'!B429)</f>
        <v>3.02</v>
      </c>
      <c r="C428" s="4">
        <f>IF('True_Odds_Calculator_3-way'!C429="","",'True_Odds_Calculator_3-way'!C429)</f>
        <v>2.82</v>
      </c>
      <c r="D428" s="9">
        <f t="shared" si="91"/>
        <v>0.33306509142062107</v>
      </c>
      <c r="E428" s="9">
        <f t="shared" si="92"/>
        <v>0.32188406438651801</v>
      </c>
      <c r="F428" s="9">
        <f t="shared" si="93"/>
        <v>0.34505084419286092</v>
      </c>
      <c r="G428" s="9">
        <f t="shared" si="94"/>
        <v>1.042925063296662</v>
      </c>
      <c r="H428" s="9">
        <f t="shared" si="95"/>
        <v>3.0024161215295915</v>
      </c>
      <c r="I428" s="9">
        <f t="shared" si="96"/>
        <v>3.1067086278592568</v>
      </c>
      <c r="J428" s="9">
        <f t="shared" si="97"/>
        <v>2.8981236151999248</v>
      </c>
      <c r="K428" s="11">
        <f t="shared" si="98"/>
        <v>0.34246575342465752</v>
      </c>
      <c r="L428" s="11">
        <f t="shared" si="99"/>
        <v>0.33112582781456956</v>
      </c>
      <c r="M428" s="11">
        <f t="shared" si="100"/>
        <v>0.3546099290780142</v>
      </c>
      <c r="N428" s="11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-0.28384750647099577</v>
      </c>
      <c r="O428" s="11">
        <f>0</f>
        <v>0</v>
      </c>
      <c r="P428" s="11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0.23162401246137182</v>
      </c>
      <c r="Q428" s="11">
        <f>2*'OddsRatio_working_3-way'!K428*'OddsRatio_working_3-way'!L428*'OddsRatio_working_3-way'!M428</f>
        <v>8.0425004326865238E-2</v>
      </c>
      <c r="R428" s="11">
        <f t="shared" si="101"/>
        <v>0</v>
      </c>
      <c r="S428" s="11">
        <f t="shared" si="102"/>
        <v>-0.81601566750081611</v>
      </c>
      <c r="T428" s="11">
        <f t="shared" si="103"/>
        <v>-0.28333877343778341</v>
      </c>
      <c r="U428" s="11">
        <f>'OddsRatio_working_3-way'!S428-'OddsRatio_working_3-way'!R428^2/3</f>
        <v>-0.81601566750081611</v>
      </c>
      <c r="V428" s="11">
        <f>'OddsRatio_working_3-way'!S428*'OddsRatio_working_3-way'!R428/3-2*'OddsRatio_working_3-way'!R428^3/27-'OddsRatio_working_3-way'!T428</f>
        <v>0.28333877343778341</v>
      </c>
      <c r="W428" s="11">
        <f>'OddsRatio_working_3-way'!V428^2+4*'OddsRatio_working_3-way'!U428^3/27</f>
        <v>-2.1836813331851945E-4</v>
      </c>
      <c r="X428" s="11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0.14186192994118091</v>
      </c>
      <c r="Y428" s="11">
        <f>IF('OddsRatio_working_3-way'!W428&gt;=0,IF('OddsRatio_working_3-way'!V428+SQRT('OddsRatio_working_3-way'!W428)&gt;0,0,PI()),ACOS('OddsRatio_working_3-way'!V428/(2*'OddsRatio_working_3-way'!X428)))</f>
        <v>5.2106909638340415E-2</v>
      </c>
      <c r="Z428" s="11">
        <f>'OddsRatio_working_3-way'!X428^(1/3)*COS('OddsRatio_working_3-way'!Y428/3)</f>
        <v>0.52146253164833101</v>
      </c>
      <c r="AA428" s="11">
        <f>'OddsRatio_working_3-way'!X428^(1/3)*COS(('OddsRatio_working_3-way'!Y428+2*PI())/3)</f>
        <v>-0.26857587801273475</v>
      </c>
      <c r="AB428" s="11">
        <f>'OddsRatio_working_3-way'!X428^(1/3)*COS(('OddsRatio_working_3-way'!Y428+4*PI())/3)</f>
        <v>-0.2528866536355962</v>
      </c>
      <c r="AC428" s="11">
        <f>'OddsRatio_working_3-way'!X428^(1/3)*SIN('OddsRatio_working_3-way'!Y428/3)</f>
        <v>9.058177917517448E-3</v>
      </c>
      <c r="AD428" s="11">
        <f>'OddsRatio_working_3-way'!X428^(1/3)*SIN(('OddsRatio_working_3-way'!Y428+2*PI())/3)</f>
        <v>0.44707071057044284</v>
      </c>
      <c r="AE428" s="11">
        <f>'OddsRatio_working_3-way'!X428^(1/3)*SIN(('OddsRatio_working_3-way'!Y428+4*PI())/3)</f>
        <v>-0.45612888848796024</v>
      </c>
      <c r="AF428" s="11">
        <f>-'OddsRatio_working_3-way'!U428/(3*'OddsRatio_working_3-way'!X428^(1/3))*COS(('OddsRatio_working_3-way'!Y428)/3)</f>
        <v>0.5214625316483309</v>
      </c>
      <c r="AG428" s="11">
        <f>-'OddsRatio_working_3-way'!U428/(3*'OddsRatio_working_3-way'!X428^(1/3))*COS(('OddsRatio_working_3-way'!Y428+2*PI())/3)</f>
        <v>-0.26857587801273469</v>
      </c>
      <c r="AH428" s="11">
        <f>-'OddsRatio_working_3-way'!U428/(3*'OddsRatio_working_3-way'!X428^(1/3))*COS(('OddsRatio_working_3-way'!Y428+4*PI())/3)</f>
        <v>-0.25288665363559615</v>
      </c>
      <c r="AI428" s="11">
        <f>'OddsRatio_working_3-way'!U428/(3*'OddsRatio_working_3-way'!X428^(1/3))*SIN(('OddsRatio_working_3-way'!Y428)/3)</f>
        <v>-9.0581779175174463E-3</v>
      </c>
      <c r="AJ428" s="11">
        <f>'OddsRatio_working_3-way'!U428/(3*'OddsRatio_working_3-way'!X428^(1/3))*SIN(('OddsRatio_working_3-way'!Y428+2*PI())/3)</f>
        <v>-0.44707071057044273</v>
      </c>
      <c r="AK428" s="11">
        <f>'OddsRatio_working_3-way'!U428/(3*'OddsRatio_working_3-way'!X428^(1/3))*SIN(('OddsRatio_working_3-way'!Y428+4*PI())/3)</f>
        <v>0.45612888848796013</v>
      </c>
      <c r="AL428" s="11">
        <f>'OddsRatio_working_3-way'!Z428+'OddsRatio_working_3-way'!AF428</f>
        <v>1.042925063296662</v>
      </c>
      <c r="AM428" s="11">
        <f>'OddsRatio_working_3-way'!AA428+'OddsRatio_working_3-way'!AG428</f>
        <v>-0.5371517560254695</v>
      </c>
      <c r="AN428" s="11">
        <f>'OddsRatio_working_3-way'!AB428+'OddsRatio_working_3-way'!AH428</f>
        <v>-0.5057733072711923</v>
      </c>
      <c r="AO428" s="11">
        <f>'OddsRatio_working_3-way'!AC428+'OddsRatio_working_3-way'!AI428</f>
        <v>0</v>
      </c>
      <c r="AP428" s="11">
        <f>'OddsRatio_working_3-way'!AD428+'OddsRatio_working_3-way'!AJ428</f>
        <v>0</v>
      </c>
      <c r="AQ428" s="11">
        <f>'OddsRatio_working_3-way'!AE428+'OddsRatio_working_3-way'!AK428</f>
        <v>0</v>
      </c>
      <c r="AR428" s="10">
        <f>IF(A428="","",IF(('OddsRatio_working_3-way'!X428=0),IF(Q428&gt;0,-Q428^(1/3),(-Q428)^(1/3)),'OddsRatio_working_3-way'!AL428-'OddsRatio_working_3-way'!R428/3))</f>
        <v>1.042925063296662</v>
      </c>
      <c r="AS428" s="11">
        <f>IF(('OddsRatio_working_3-way'!X428=0),IF(Q428&gt;0,-Q428^(1/3),(-Q428)^(1/3)),'OddsRatio_working_3-way'!AM428-'OddsRatio_working_3-way'!R428/3)</f>
        <v>-0.5371517560254695</v>
      </c>
      <c r="AT428" s="11">
        <f>IF(('OddsRatio_working_3-way'!X428=0),IF(Q428&gt;0,-Q428^(1/3),(-Q428)^(1/3)),'OddsRatio_working_3-way'!AN428-'OddsRatio_working_3-way'!R428/3)</f>
        <v>-0.5057733072711923</v>
      </c>
      <c r="AU428" s="11">
        <f>IF(('OddsRatio_working_3-way'!X428=0),0,'OddsRatio_working_3-way'!AO428)</f>
        <v>0</v>
      </c>
      <c r="AV428" s="11">
        <f>IF(('OddsRatio_working_3-way'!X428=0),0,'OddsRatio_working_3-way'!AP428)</f>
        <v>0</v>
      </c>
      <c r="AW428" s="11">
        <f>IF(('OddsRatio_working_3-way'!X428=0),0,'OddsRatio_working_3-way'!AQ428)</f>
        <v>0</v>
      </c>
    </row>
    <row r="429" spans="1:49" x14ac:dyDescent="0.2">
      <c r="A429" s="4">
        <f>IF('True_Odds_Calculator_3-way'!A430="","",'True_Odds_Calculator_3-way'!A430)</f>
        <v>2.87</v>
      </c>
      <c r="B429" s="4">
        <f>IF('True_Odds_Calculator_3-way'!B430="","",'True_Odds_Calculator_3-way'!B430)</f>
        <v>3.04</v>
      </c>
      <c r="C429" s="4">
        <f>IF('True_Odds_Calculator_3-way'!C430="","",'True_Odds_Calculator_3-way'!C430)</f>
        <v>2.86</v>
      </c>
      <c r="D429" s="9">
        <f t="shared" si="91"/>
        <v>0.33934098414341091</v>
      </c>
      <c r="E429" s="9">
        <f t="shared" si="92"/>
        <v>0.32011491121570312</v>
      </c>
      <c r="F429" s="9">
        <f t="shared" si="93"/>
        <v>0.3405441046408858</v>
      </c>
      <c r="G429" s="9">
        <f t="shared" si="94"/>
        <v>1.0411167759737869</v>
      </c>
      <c r="H429" s="9">
        <f t="shared" si="95"/>
        <v>2.9468883710709819</v>
      </c>
      <c r="I429" s="9">
        <f t="shared" si="96"/>
        <v>3.1238782229865252</v>
      </c>
      <c r="J429" s="9">
        <f t="shared" si="97"/>
        <v>2.9364772033112443</v>
      </c>
      <c r="K429" s="11">
        <f t="shared" si="98"/>
        <v>0.34843205574912889</v>
      </c>
      <c r="L429" s="11">
        <f t="shared" si="99"/>
        <v>0.32894736842105265</v>
      </c>
      <c r="M429" s="11">
        <f t="shared" si="100"/>
        <v>0.34965034965034969</v>
      </c>
      <c r="N429" s="11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-0.28435652922174093</v>
      </c>
      <c r="O429" s="11">
        <f>0</f>
        <v>0</v>
      </c>
      <c r="P429" s="11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0.23123538848827685</v>
      </c>
      <c r="Q429" s="11">
        <f>2*'OddsRatio_working_3-way'!K429*'OddsRatio_working_3-way'!L429*'OddsRatio_working_3-way'!M429</f>
        <v>8.0150914553995437E-2</v>
      </c>
      <c r="R429" s="11">
        <f t="shared" si="101"/>
        <v>0</v>
      </c>
      <c r="S429" s="11">
        <f t="shared" si="102"/>
        <v>-0.81318825040222564</v>
      </c>
      <c r="T429" s="11">
        <f t="shared" si="103"/>
        <v>-0.28186767778240057</v>
      </c>
      <c r="U429" s="11">
        <f>'OddsRatio_working_3-way'!S429-'OddsRatio_working_3-way'!R429^2/3</f>
        <v>-0.81318825040222564</v>
      </c>
      <c r="V429" s="11">
        <f>'OddsRatio_working_3-way'!S429*'OddsRatio_working_3-way'!R429/3-2*'OddsRatio_working_3-way'!R429^3/27-'OddsRatio_working_3-way'!T429</f>
        <v>0.28186767778240057</v>
      </c>
      <c r="W429" s="11">
        <f>'OddsRatio_working_3-way'!V429^2+4*'OddsRatio_working_3-way'!U429^3/27</f>
        <v>-2.1597021871253008E-4</v>
      </c>
      <c r="X429" s="11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0.1411252617332876</v>
      </c>
      <c r="Y429" s="11">
        <f>IF('OddsRatio_working_3-way'!W429&gt;=0,IF('OddsRatio_working_3-way'!V429+SQRT('OddsRatio_working_3-way'!W429)&gt;0,0,PI()),ACOS('OddsRatio_working_3-way'!V429/(2*'OddsRatio_working_3-way'!X429)))</f>
        <v>5.2090508831295068E-2</v>
      </c>
      <c r="Z429" s="11">
        <f>'OddsRatio_working_3-way'!X429^(1/3)*COS('OddsRatio_working_3-way'!Y429/3)</f>
        <v>0.52055838798689358</v>
      </c>
      <c r="AA429" s="11">
        <f>'OddsRatio_working_3-way'!X429^(1/3)*COS(('OddsRatio_working_3-way'!Y429+2*PI())/3)</f>
        <v>-0.26810773938333476</v>
      </c>
      <c r="AB429" s="11">
        <f>'OddsRatio_working_3-way'!X429^(1/3)*COS(('OddsRatio_working_3-way'!Y429+4*PI())/3)</f>
        <v>-0.25245064860355892</v>
      </c>
      <c r="AC429" s="11">
        <f>'OddsRatio_working_3-way'!X429^(1/3)*SIN('OddsRatio_working_3-way'!Y429/3)</f>
        <v>9.0396255764300468E-3</v>
      </c>
      <c r="AD429" s="11">
        <f>'OddsRatio_working_3-way'!X429^(1/3)*SIN(('OddsRatio_working_3-way'!Y429+2*PI())/3)</f>
        <v>0.44629697536151097</v>
      </c>
      <c r="AE429" s="11">
        <f>'OddsRatio_working_3-way'!X429^(1/3)*SIN(('OddsRatio_working_3-way'!Y429+4*PI())/3)</f>
        <v>-0.45533660093794098</v>
      </c>
      <c r="AF429" s="11">
        <f>-'OddsRatio_working_3-way'!U429/(3*'OddsRatio_working_3-way'!X429^(1/3))*COS(('OddsRatio_working_3-way'!Y429)/3)</f>
        <v>0.52055838798689336</v>
      </c>
      <c r="AG429" s="11">
        <f>-'OddsRatio_working_3-way'!U429/(3*'OddsRatio_working_3-way'!X429^(1/3))*COS(('OddsRatio_working_3-way'!Y429+2*PI())/3)</f>
        <v>-0.26810773938333465</v>
      </c>
      <c r="AH429" s="11">
        <f>-'OddsRatio_working_3-way'!U429/(3*'OddsRatio_working_3-way'!X429^(1/3))*COS(('OddsRatio_working_3-way'!Y429+4*PI())/3)</f>
        <v>-0.25245064860355881</v>
      </c>
      <c r="AI429" s="11">
        <f>'OddsRatio_working_3-way'!U429/(3*'OddsRatio_working_3-way'!X429^(1/3))*SIN(('OddsRatio_working_3-way'!Y429)/3)</f>
        <v>-9.0396255764300434E-3</v>
      </c>
      <c r="AJ429" s="11">
        <f>'OddsRatio_working_3-way'!U429/(3*'OddsRatio_working_3-way'!X429^(1/3))*SIN(('OddsRatio_working_3-way'!Y429+2*PI())/3)</f>
        <v>-0.44629697536151081</v>
      </c>
      <c r="AK429" s="11">
        <f>'OddsRatio_working_3-way'!U429/(3*'OddsRatio_working_3-way'!X429^(1/3))*SIN(('OddsRatio_working_3-way'!Y429+4*PI())/3)</f>
        <v>0.45533660093794082</v>
      </c>
      <c r="AL429" s="11">
        <f>'OddsRatio_working_3-way'!Z429+'OddsRatio_working_3-way'!AF429</f>
        <v>1.0411167759737869</v>
      </c>
      <c r="AM429" s="11">
        <f>'OddsRatio_working_3-way'!AA429+'OddsRatio_working_3-way'!AG429</f>
        <v>-0.53621547876666942</v>
      </c>
      <c r="AN429" s="11">
        <f>'OddsRatio_working_3-way'!AB429+'OddsRatio_working_3-way'!AH429</f>
        <v>-0.50490129720711774</v>
      </c>
      <c r="AO429" s="11">
        <f>'OddsRatio_working_3-way'!AC429+'OddsRatio_working_3-way'!AI429</f>
        <v>0</v>
      </c>
      <c r="AP429" s="11">
        <f>'OddsRatio_working_3-way'!AD429+'OddsRatio_working_3-way'!AJ429</f>
        <v>0</v>
      </c>
      <c r="AQ429" s="11">
        <f>'OddsRatio_working_3-way'!AE429+'OddsRatio_working_3-way'!AK429</f>
        <v>0</v>
      </c>
      <c r="AR429" s="10">
        <f>IF(A429="","",IF(('OddsRatio_working_3-way'!X429=0),IF(Q429&gt;0,-Q429^(1/3),(-Q429)^(1/3)),'OddsRatio_working_3-way'!AL429-'OddsRatio_working_3-way'!R429/3))</f>
        <v>1.0411167759737869</v>
      </c>
      <c r="AS429" s="11">
        <f>IF(('OddsRatio_working_3-way'!X429=0),IF(Q429&gt;0,-Q429^(1/3),(-Q429)^(1/3)),'OddsRatio_working_3-way'!AM429-'OddsRatio_working_3-way'!R429/3)</f>
        <v>-0.53621547876666942</v>
      </c>
      <c r="AT429" s="11">
        <f>IF(('OddsRatio_working_3-way'!X429=0),IF(Q429&gt;0,-Q429^(1/3),(-Q429)^(1/3)),'OddsRatio_working_3-way'!AN429-'OddsRatio_working_3-way'!R429/3)</f>
        <v>-0.50490129720711774</v>
      </c>
      <c r="AU429" s="11">
        <f>IF(('OddsRatio_working_3-way'!X429=0),0,'OddsRatio_working_3-way'!AO429)</f>
        <v>0</v>
      </c>
      <c r="AV429" s="11">
        <f>IF(('OddsRatio_working_3-way'!X429=0),0,'OddsRatio_working_3-way'!AP429)</f>
        <v>0</v>
      </c>
      <c r="AW429" s="11">
        <f>IF(('OddsRatio_working_3-way'!X429=0),0,'OddsRatio_working_3-way'!AQ429)</f>
        <v>0</v>
      </c>
    </row>
    <row r="430" spans="1:49" x14ac:dyDescent="0.2">
      <c r="A430" s="4">
        <f>IF('True_Odds_Calculator_3-way'!A431="","",'True_Odds_Calculator_3-way'!A431)</f>
        <v>2.2599999999999998</v>
      </c>
      <c r="B430" s="4">
        <f>IF('True_Odds_Calculator_3-way'!B431="","",'True_Odds_Calculator_3-way'!B431)</f>
        <v>2.97</v>
      </c>
      <c r="C430" s="4">
        <f>IF('True_Odds_Calculator_3-way'!C431="","",'True_Odds_Calculator_3-way'!C431)</f>
        <v>3.84</v>
      </c>
      <c r="D430" s="9">
        <f t="shared" si="91"/>
        <v>0.42765879457694506</v>
      </c>
      <c r="E430" s="9">
        <f t="shared" si="92"/>
        <v>0.32336911093318516</v>
      </c>
      <c r="F430" s="9">
        <f t="shared" si="93"/>
        <v>0.24897209448986968</v>
      </c>
      <c r="G430" s="9">
        <f t="shared" si="94"/>
        <v>1.062152953904312</v>
      </c>
      <c r="H430" s="9">
        <f t="shared" si="95"/>
        <v>2.3383127219194328</v>
      </c>
      <c r="I430" s="9">
        <f t="shared" si="96"/>
        <v>3.092441319191495</v>
      </c>
      <c r="J430" s="9">
        <f t="shared" si="97"/>
        <v>4.016514389088246</v>
      </c>
      <c r="K430" s="11">
        <f t="shared" si="98"/>
        <v>0.44247787610619471</v>
      </c>
      <c r="L430" s="11">
        <f t="shared" si="99"/>
        <v>0.33670033670033667</v>
      </c>
      <c r="M430" s="11">
        <f t="shared" si="100"/>
        <v>0.26041666666666669</v>
      </c>
      <c r="N430" s="11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-0.27350105032627148</v>
      </c>
      <c r="O430" s="11">
        <f>0</f>
        <v>0</v>
      </c>
      <c r="P430" s="11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0.23550090382686253</v>
      </c>
      <c r="Q430" s="11">
        <f>2*'OddsRatio_working_3-way'!K430*'OddsRatio_working_3-way'!L430*'OddsRatio_working_3-way'!M430</f>
        <v>7.759502597260709E-2</v>
      </c>
      <c r="R430" s="11">
        <f t="shared" si="101"/>
        <v>0</v>
      </c>
      <c r="S430" s="11">
        <f t="shared" si="102"/>
        <v>-0.86106032699297907</v>
      </c>
      <c r="T430" s="11">
        <f t="shared" si="103"/>
        <v>-0.28371015716407871</v>
      </c>
      <c r="U430" s="11">
        <f>'OddsRatio_working_3-way'!S430-'OddsRatio_working_3-way'!R430^2/3</f>
        <v>-0.86106032699297907</v>
      </c>
      <c r="V430" s="11">
        <f>'OddsRatio_working_3-way'!S430*'OddsRatio_working_3-way'!R430/3-2*'OddsRatio_working_3-way'!R430^3/27-'OddsRatio_working_3-way'!T430</f>
        <v>0.28371015716407871</v>
      </c>
      <c r="W430" s="11">
        <f>'OddsRatio_working_3-way'!V430^2+4*'OddsRatio_working_3-way'!U430^3/27</f>
        <v>-1.4088036410961485E-2</v>
      </c>
      <c r="X430" s="11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0.15376889289533477</v>
      </c>
      <c r="Y430" s="11">
        <f>IF('OddsRatio_working_3-way'!W430&gt;=0,IF('OddsRatio_working_3-way'!V430+SQRT('OddsRatio_working_3-way'!W430)&gt;0,0,PI()),ACOS('OddsRatio_working_3-way'!V430/(2*'OddsRatio_working_3-way'!X430)))</f>
        <v>0.39623325112513941</v>
      </c>
      <c r="Z430" s="11">
        <f>'OddsRatio_working_3-way'!X430^(1/3)*COS('OddsRatio_working_3-way'!Y430/3)</f>
        <v>0.53107647695215598</v>
      </c>
      <c r="AA430" s="11">
        <f>'OddsRatio_working_3-way'!X430^(1/3)*COS(('OddsRatio_working_3-way'!Y430+2*PI())/3)</f>
        <v>-0.32663990350502248</v>
      </c>
      <c r="AB430" s="11">
        <f>'OddsRatio_working_3-way'!X430^(1/3)*COS(('OddsRatio_working_3-way'!Y430+4*PI())/3)</f>
        <v>-0.20443657344713362</v>
      </c>
      <c r="AC430" s="11">
        <f>'OddsRatio_working_3-way'!X430^(1/3)*SIN('OddsRatio_working_3-way'!Y430/3)</f>
        <v>7.0554125504791107E-2</v>
      </c>
      <c r="AD430" s="11">
        <f>'OddsRatio_working_3-way'!X430^(1/3)*SIN(('OddsRatio_working_3-way'!Y430+2*PI())/3)</f>
        <v>0.42464865764051257</v>
      </c>
      <c r="AE430" s="11">
        <f>'OddsRatio_working_3-way'!X430^(1/3)*SIN(('OddsRatio_working_3-way'!Y430+4*PI())/3)</f>
        <v>-0.49520278314530342</v>
      </c>
      <c r="AF430" s="11">
        <f>-'OddsRatio_working_3-way'!U430/(3*'OddsRatio_working_3-way'!X430^(1/3))*COS(('OddsRatio_working_3-way'!Y430)/3)</f>
        <v>0.53107647695215598</v>
      </c>
      <c r="AG430" s="11">
        <f>-'OddsRatio_working_3-way'!U430/(3*'OddsRatio_working_3-way'!X430^(1/3))*COS(('OddsRatio_working_3-way'!Y430+2*PI())/3)</f>
        <v>-0.32663990350502248</v>
      </c>
      <c r="AH430" s="11">
        <f>-'OddsRatio_working_3-way'!U430/(3*'OddsRatio_working_3-way'!X430^(1/3))*COS(('OddsRatio_working_3-way'!Y430+4*PI())/3)</f>
        <v>-0.20443657344713362</v>
      </c>
      <c r="AI430" s="11">
        <f>'OddsRatio_working_3-way'!U430/(3*'OddsRatio_working_3-way'!X430^(1/3))*SIN(('OddsRatio_working_3-way'!Y430)/3)</f>
        <v>-7.0554125504791107E-2</v>
      </c>
      <c r="AJ430" s="11">
        <f>'OddsRatio_working_3-way'!U430/(3*'OddsRatio_working_3-way'!X430^(1/3))*SIN(('OddsRatio_working_3-way'!Y430+2*PI())/3)</f>
        <v>-0.42464865764051257</v>
      </c>
      <c r="AK430" s="11">
        <f>'OddsRatio_working_3-way'!U430/(3*'OddsRatio_working_3-way'!X430^(1/3))*SIN(('OddsRatio_working_3-way'!Y430+4*PI())/3)</f>
        <v>0.49520278314530342</v>
      </c>
      <c r="AL430" s="11">
        <f>'OddsRatio_working_3-way'!Z430+'OddsRatio_working_3-way'!AF430</f>
        <v>1.062152953904312</v>
      </c>
      <c r="AM430" s="11">
        <f>'OddsRatio_working_3-way'!AA430+'OddsRatio_working_3-way'!AG430</f>
        <v>-0.65327980701004496</v>
      </c>
      <c r="AN430" s="11">
        <f>'OddsRatio_working_3-way'!AB430+'OddsRatio_working_3-way'!AH430</f>
        <v>-0.40887314689426724</v>
      </c>
      <c r="AO430" s="11">
        <f>'OddsRatio_working_3-way'!AC430+'OddsRatio_working_3-way'!AI430</f>
        <v>0</v>
      </c>
      <c r="AP430" s="11">
        <f>'OddsRatio_working_3-way'!AD430+'OddsRatio_working_3-way'!AJ430</f>
        <v>0</v>
      </c>
      <c r="AQ430" s="11">
        <f>'OddsRatio_working_3-way'!AE430+'OddsRatio_working_3-way'!AK430</f>
        <v>0</v>
      </c>
      <c r="AR430" s="10">
        <f>IF(A430="","",IF(('OddsRatio_working_3-way'!X430=0),IF(Q430&gt;0,-Q430^(1/3),(-Q430)^(1/3)),'OddsRatio_working_3-way'!AL430-'OddsRatio_working_3-way'!R430/3))</f>
        <v>1.062152953904312</v>
      </c>
      <c r="AS430" s="11">
        <f>IF(('OddsRatio_working_3-way'!X430=0),IF(Q430&gt;0,-Q430^(1/3),(-Q430)^(1/3)),'OddsRatio_working_3-way'!AM430-'OddsRatio_working_3-way'!R430/3)</f>
        <v>-0.65327980701004496</v>
      </c>
      <c r="AT430" s="11">
        <f>IF(('OddsRatio_working_3-way'!X430=0),IF(Q430&gt;0,-Q430^(1/3),(-Q430)^(1/3)),'OddsRatio_working_3-way'!AN430-'OddsRatio_working_3-way'!R430/3)</f>
        <v>-0.40887314689426724</v>
      </c>
      <c r="AU430" s="11">
        <f>IF(('OddsRatio_working_3-way'!X430=0),0,'OddsRatio_working_3-way'!AO430)</f>
        <v>0</v>
      </c>
      <c r="AV430" s="11">
        <f>IF(('OddsRatio_working_3-way'!X430=0),0,'OddsRatio_working_3-way'!AP430)</f>
        <v>0</v>
      </c>
      <c r="AW430" s="11">
        <f>IF(('OddsRatio_working_3-way'!X430=0),0,'OddsRatio_working_3-way'!AQ430)</f>
        <v>0</v>
      </c>
    </row>
    <row r="431" spans="1:49" x14ac:dyDescent="0.2">
      <c r="A431" s="4">
        <f>IF('True_Odds_Calculator_3-way'!A432="","",'True_Odds_Calculator_3-way'!A432)</f>
        <v>1.93</v>
      </c>
      <c r="B431" s="4">
        <f>IF('True_Odds_Calculator_3-way'!B432="","",'True_Odds_Calculator_3-way'!B432)</f>
        <v>3.29</v>
      </c>
      <c r="C431" s="4">
        <f>IF('True_Odds_Calculator_3-way'!C432="","",'True_Odds_Calculator_3-way'!C432)</f>
        <v>4.66</v>
      </c>
      <c r="D431" s="9">
        <f t="shared" si="91"/>
        <v>0.50346378481814391</v>
      </c>
      <c r="E431" s="9">
        <f t="shared" si="92"/>
        <v>0.29167411362701007</v>
      </c>
      <c r="F431" s="9">
        <f t="shared" si="93"/>
        <v>0.20486210155484602</v>
      </c>
      <c r="G431" s="9">
        <f t="shared" si="94"/>
        <v>1.0604733148592771</v>
      </c>
      <c r="H431" s="9">
        <f t="shared" si="95"/>
        <v>1.9862401828191274</v>
      </c>
      <c r="I431" s="9">
        <f t="shared" si="96"/>
        <v>3.4284838910277449</v>
      </c>
      <c r="J431" s="9">
        <f t="shared" si="97"/>
        <v>4.8813323323849547</v>
      </c>
      <c r="K431" s="11">
        <f t="shared" si="98"/>
        <v>0.5181347150259068</v>
      </c>
      <c r="L431" s="11">
        <f t="shared" si="99"/>
        <v>0.303951367781155</v>
      </c>
      <c r="M431" s="11">
        <f t="shared" si="100"/>
        <v>0.21459227467811159</v>
      </c>
      <c r="N431" s="11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-0.26342706468305999</v>
      </c>
      <c r="O431" s="11">
        <f>0</f>
        <v>0</v>
      </c>
      <c r="P431" s="11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0.23251411086908166</v>
      </c>
      <c r="Q431" s="11">
        <f>2*'OddsRatio_working_3-way'!K431*'OddsRatio_working_3-way'!L431*'OddsRatio_working_3-way'!M431</f>
        <v>6.7591311299151649E-2</v>
      </c>
      <c r="R431" s="11">
        <f t="shared" si="101"/>
        <v>0</v>
      </c>
      <c r="S431" s="11">
        <f t="shared" si="102"/>
        <v>-0.88265080563695697</v>
      </c>
      <c r="T431" s="11">
        <f t="shared" si="103"/>
        <v>-0.25658453652237123</v>
      </c>
      <c r="U431" s="11">
        <f>'OddsRatio_working_3-way'!S431-'OddsRatio_working_3-way'!R431^2/3</f>
        <v>-0.88265080563695697</v>
      </c>
      <c r="V431" s="11">
        <f>'OddsRatio_working_3-way'!S431*'OddsRatio_working_3-way'!R431/3-2*'OddsRatio_working_3-way'!R431^3/27-'OddsRatio_working_3-way'!T431</f>
        <v>0.25658453652237123</v>
      </c>
      <c r="W431" s="11">
        <f>'OddsRatio_working_3-way'!V431^2+4*'OddsRatio_working_3-way'!U431^3/27</f>
        <v>-3.6038289833387679E-2</v>
      </c>
      <c r="X431" s="11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0.15958846623094958</v>
      </c>
      <c r="Y431" s="11">
        <f>IF('OddsRatio_working_3-way'!W431&gt;=0,IF('OddsRatio_working_3-way'!V431+SQRT('OddsRatio_working_3-way'!W431)&gt;0,0,PI()),ACOS('OddsRatio_working_3-way'!V431/(2*'OddsRatio_working_3-way'!X431)))</f>
        <v>0.63698212779162011</v>
      </c>
      <c r="Z431" s="11">
        <f>'OddsRatio_working_3-way'!X431^(1/3)*COS('OddsRatio_working_3-way'!Y431/3)</f>
        <v>0.53023665742963855</v>
      </c>
      <c r="AA431" s="11">
        <f>'OddsRatio_working_3-way'!X431^(1/3)*COS(('OddsRatio_working_3-way'!Y431+2*PI())/3)</f>
        <v>-0.36411083725775079</v>
      </c>
      <c r="AB431" s="11">
        <f>'OddsRatio_working_3-way'!X431^(1/3)*COS(('OddsRatio_working_3-way'!Y431+4*PI())/3)</f>
        <v>-0.16612582017188787</v>
      </c>
      <c r="AC431" s="11">
        <f>'OddsRatio_working_3-way'!X431^(1/3)*SIN('OddsRatio_working_3-way'!Y431/3)</f>
        <v>0.1143067029100357</v>
      </c>
      <c r="AD431" s="11">
        <f>'OddsRatio_working_3-way'!X431^(1/3)*SIN(('OddsRatio_working_3-way'!Y431+2*PI())/3)</f>
        <v>0.40204506389679595</v>
      </c>
      <c r="AE431" s="11">
        <f>'OddsRatio_working_3-way'!X431^(1/3)*SIN(('OddsRatio_working_3-way'!Y431+4*PI())/3)</f>
        <v>-0.51635176680683159</v>
      </c>
      <c r="AF431" s="11">
        <f>-'OddsRatio_working_3-way'!U431/(3*'OddsRatio_working_3-way'!X431^(1/3))*COS(('OddsRatio_working_3-way'!Y431)/3)</f>
        <v>0.53023665742963855</v>
      </c>
      <c r="AG431" s="11">
        <f>-'OddsRatio_working_3-way'!U431/(3*'OddsRatio_working_3-way'!X431^(1/3))*COS(('OddsRatio_working_3-way'!Y431+2*PI())/3)</f>
        <v>-0.36411083725775079</v>
      </c>
      <c r="AH431" s="11">
        <f>-'OddsRatio_working_3-way'!U431/(3*'OddsRatio_working_3-way'!X431^(1/3))*COS(('OddsRatio_working_3-way'!Y431+4*PI())/3)</f>
        <v>-0.16612582017188787</v>
      </c>
      <c r="AI431" s="11">
        <f>'OddsRatio_working_3-way'!U431/(3*'OddsRatio_working_3-way'!X431^(1/3))*SIN(('OddsRatio_working_3-way'!Y431)/3)</f>
        <v>-0.1143067029100357</v>
      </c>
      <c r="AJ431" s="11">
        <f>'OddsRatio_working_3-way'!U431/(3*'OddsRatio_working_3-way'!X431^(1/3))*SIN(('OddsRatio_working_3-way'!Y431+2*PI())/3)</f>
        <v>-0.40204506389679595</v>
      </c>
      <c r="AK431" s="11">
        <f>'OddsRatio_working_3-way'!U431/(3*'OddsRatio_working_3-way'!X431^(1/3))*SIN(('OddsRatio_working_3-way'!Y431+4*PI())/3)</f>
        <v>0.51635176680683159</v>
      </c>
      <c r="AL431" s="11">
        <f>'OddsRatio_working_3-way'!Z431+'OddsRatio_working_3-way'!AF431</f>
        <v>1.0604733148592771</v>
      </c>
      <c r="AM431" s="11">
        <f>'OddsRatio_working_3-way'!AA431+'OddsRatio_working_3-way'!AG431</f>
        <v>-0.72822167451550157</v>
      </c>
      <c r="AN431" s="11">
        <f>'OddsRatio_working_3-way'!AB431+'OddsRatio_working_3-way'!AH431</f>
        <v>-0.33225164034377574</v>
      </c>
      <c r="AO431" s="11">
        <f>'OddsRatio_working_3-way'!AC431+'OddsRatio_working_3-way'!AI431</f>
        <v>0</v>
      </c>
      <c r="AP431" s="11">
        <f>'OddsRatio_working_3-way'!AD431+'OddsRatio_working_3-way'!AJ431</f>
        <v>0</v>
      </c>
      <c r="AQ431" s="11">
        <f>'OddsRatio_working_3-way'!AE431+'OddsRatio_working_3-way'!AK431</f>
        <v>0</v>
      </c>
      <c r="AR431" s="10">
        <f>IF(A431="","",IF(('OddsRatio_working_3-way'!X431=0),IF(Q431&gt;0,-Q431^(1/3),(-Q431)^(1/3)),'OddsRatio_working_3-way'!AL431-'OddsRatio_working_3-way'!R431/3))</f>
        <v>1.0604733148592771</v>
      </c>
      <c r="AS431" s="11">
        <f>IF(('OddsRatio_working_3-way'!X431=0),IF(Q431&gt;0,-Q431^(1/3),(-Q431)^(1/3)),'OddsRatio_working_3-way'!AM431-'OddsRatio_working_3-way'!R431/3)</f>
        <v>-0.72822167451550157</v>
      </c>
      <c r="AT431" s="11">
        <f>IF(('OddsRatio_working_3-way'!X431=0),IF(Q431&gt;0,-Q431^(1/3),(-Q431)^(1/3)),'OddsRatio_working_3-way'!AN431-'OddsRatio_working_3-way'!R431/3)</f>
        <v>-0.33225164034377574</v>
      </c>
      <c r="AU431" s="11">
        <f>IF(('OddsRatio_working_3-way'!X431=0),0,'OddsRatio_working_3-way'!AO431)</f>
        <v>0</v>
      </c>
      <c r="AV431" s="11">
        <f>IF(('OddsRatio_working_3-way'!X431=0),0,'OddsRatio_working_3-way'!AP431)</f>
        <v>0</v>
      </c>
      <c r="AW431" s="11">
        <f>IF(('OddsRatio_working_3-way'!X431=0),0,'OddsRatio_working_3-way'!AQ431)</f>
        <v>0</v>
      </c>
    </row>
    <row r="432" spans="1:49" x14ac:dyDescent="0.2">
      <c r="A432" s="4">
        <f>IF('True_Odds_Calculator_3-way'!A433="","",'True_Odds_Calculator_3-way'!A433)</f>
        <v>2.06</v>
      </c>
      <c r="B432" s="4">
        <f>IF('True_Odds_Calculator_3-way'!B433="","",'True_Odds_Calculator_3-way'!B433)</f>
        <v>3.13</v>
      </c>
      <c r="C432" s="4">
        <f>IF('True_Odds_Calculator_3-way'!C433="","",'True_Odds_Calculator_3-way'!C433)</f>
        <v>4.3</v>
      </c>
      <c r="D432" s="9">
        <f t="shared" si="91"/>
        <v>0.47082973694178309</v>
      </c>
      <c r="E432" s="9">
        <f t="shared" si="92"/>
        <v>0.30689692700890242</v>
      </c>
      <c r="F432" s="9">
        <f t="shared" si="93"/>
        <v>0.22227333604931443</v>
      </c>
      <c r="G432" s="9">
        <f t="shared" si="94"/>
        <v>1.0602924797036166</v>
      </c>
      <c r="H432" s="9">
        <f t="shared" si="95"/>
        <v>2.1239100284858337</v>
      </c>
      <c r="I432" s="9">
        <f t="shared" si="96"/>
        <v>3.2584229817687036</v>
      </c>
      <c r="J432" s="9">
        <f t="shared" si="97"/>
        <v>4.4989651830219355</v>
      </c>
      <c r="K432" s="11">
        <f t="shared" si="98"/>
        <v>0.4854368932038835</v>
      </c>
      <c r="L432" s="11">
        <f t="shared" si="99"/>
        <v>0.31948881789137379</v>
      </c>
      <c r="M432" s="11">
        <f t="shared" si="100"/>
        <v>0.23255813953488372</v>
      </c>
      <c r="N432" s="11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-0.26873200666244912</v>
      </c>
      <c r="O432" s="11">
        <f>0</f>
        <v>0</v>
      </c>
      <c r="P432" s="11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0.23408020186441816</v>
      </c>
      <c r="Q432" s="11">
        <f>2*'OddsRatio_working_3-way'!K432*'OddsRatio_working_3-way'!L432*'OddsRatio_working_3-way'!M432</f>
        <v>7.2135655428172005E-2</v>
      </c>
      <c r="R432" s="11">
        <f t="shared" si="101"/>
        <v>0</v>
      </c>
      <c r="S432" s="11">
        <f t="shared" si="102"/>
        <v>-0.87105441875572098</v>
      </c>
      <c r="T432" s="11">
        <f t="shared" si="103"/>
        <v>-0.2684297130217938</v>
      </c>
      <c r="U432" s="11">
        <f>'OddsRatio_working_3-way'!S432-'OddsRatio_working_3-way'!R432^2/3</f>
        <v>-0.87105441875572098</v>
      </c>
      <c r="V432" s="11">
        <f>'OddsRatio_working_3-way'!S432*'OddsRatio_working_3-way'!R432/3-2*'OddsRatio_working_3-way'!R432^3/27-'OddsRatio_working_3-way'!T432</f>
        <v>0.2684297130217938</v>
      </c>
      <c r="W432" s="11">
        <f>'OddsRatio_working_3-way'!V432^2+4*'OddsRatio_working_3-way'!U432^3/27</f>
        <v>-2.5856625705715744E-2</v>
      </c>
      <c r="X432" s="11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0.15645377635157798</v>
      </c>
      <c r="Y432" s="11">
        <f>IF('OddsRatio_working_3-way'!W432&gt;=0,IF('OddsRatio_working_3-way'!V432+SQRT('OddsRatio_working_3-way'!W432)&gt;0,0,PI()),ACOS('OddsRatio_working_3-way'!V432/(2*'OddsRatio_working_3-way'!X432)))</f>
        <v>0.53971282618874583</v>
      </c>
      <c r="Z432" s="11">
        <f>'OddsRatio_working_3-way'!X432^(1/3)*COS('OddsRatio_working_3-way'!Y432/3)</f>
        <v>0.53014623985180831</v>
      </c>
      <c r="AA432" s="11">
        <f>'OddsRatio_working_3-way'!X432^(1/3)*COS(('OddsRatio_working_3-way'!Y432+2*PI())/3)</f>
        <v>-0.34857358679389211</v>
      </c>
      <c r="AB432" s="11">
        <f>'OddsRatio_working_3-way'!X432^(1/3)*COS(('OddsRatio_working_3-way'!Y432+4*PI())/3)</f>
        <v>-0.18157265305791637</v>
      </c>
      <c r="AC432" s="11">
        <f>'OddsRatio_working_3-way'!X432^(1/3)*SIN('OddsRatio_working_3-way'!Y432/3)</f>
        <v>9.6418034047384651E-2</v>
      </c>
      <c r="AD432" s="11">
        <f>'OddsRatio_working_3-way'!X432^(1/3)*SIN(('OddsRatio_working_3-way'!Y432+2*PI())/3)</f>
        <v>0.41091109440877194</v>
      </c>
      <c r="AE432" s="11">
        <f>'OddsRatio_working_3-way'!X432^(1/3)*SIN(('OddsRatio_working_3-way'!Y432+4*PI())/3)</f>
        <v>-0.5073291284561563</v>
      </c>
      <c r="AF432" s="11">
        <f>-'OddsRatio_working_3-way'!U432/(3*'OddsRatio_working_3-way'!X432^(1/3))*COS(('OddsRatio_working_3-way'!Y432)/3)</f>
        <v>0.53014623985180831</v>
      </c>
      <c r="AG432" s="11">
        <f>-'OddsRatio_working_3-way'!U432/(3*'OddsRatio_working_3-way'!X432^(1/3))*COS(('OddsRatio_working_3-way'!Y432+2*PI())/3)</f>
        <v>-0.34857358679389211</v>
      </c>
      <c r="AH432" s="11">
        <f>-'OddsRatio_working_3-way'!U432/(3*'OddsRatio_working_3-way'!X432^(1/3))*COS(('OddsRatio_working_3-way'!Y432+4*PI())/3)</f>
        <v>-0.18157265305791637</v>
      </c>
      <c r="AI432" s="11">
        <f>'OddsRatio_working_3-way'!U432/(3*'OddsRatio_working_3-way'!X432^(1/3))*SIN(('OddsRatio_working_3-way'!Y432)/3)</f>
        <v>-9.6418034047384651E-2</v>
      </c>
      <c r="AJ432" s="11">
        <f>'OddsRatio_working_3-way'!U432/(3*'OddsRatio_working_3-way'!X432^(1/3))*SIN(('OddsRatio_working_3-way'!Y432+2*PI())/3)</f>
        <v>-0.41091109440877194</v>
      </c>
      <c r="AK432" s="11">
        <f>'OddsRatio_working_3-way'!U432/(3*'OddsRatio_working_3-way'!X432^(1/3))*SIN(('OddsRatio_working_3-way'!Y432+4*PI())/3)</f>
        <v>0.5073291284561563</v>
      </c>
      <c r="AL432" s="11">
        <f>'OddsRatio_working_3-way'!Z432+'OddsRatio_working_3-way'!AF432</f>
        <v>1.0602924797036166</v>
      </c>
      <c r="AM432" s="11">
        <f>'OddsRatio_working_3-way'!AA432+'OddsRatio_working_3-way'!AG432</f>
        <v>-0.69714717358778422</v>
      </c>
      <c r="AN432" s="11">
        <f>'OddsRatio_working_3-way'!AB432+'OddsRatio_working_3-way'!AH432</f>
        <v>-0.36314530611583273</v>
      </c>
      <c r="AO432" s="11">
        <f>'OddsRatio_working_3-way'!AC432+'OddsRatio_working_3-way'!AI432</f>
        <v>0</v>
      </c>
      <c r="AP432" s="11">
        <f>'OddsRatio_working_3-way'!AD432+'OddsRatio_working_3-way'!AJ432</f>
        <v>0</v>
      </c>
      <c r="AQ432" s="11">
        <f>'OddsRatio_working_3-way'!AE432+'OddsRatio_working_3-way'!AK432</f>
        <v>0</v>
      </c>
      <c r="AR432" s="10">
        <f>IF(A432="","",IF(('OddsRatio_working_3-way'!X432=0),IF(Q432&gt;0,-Q432^(1/3),(-Q432)^(1/3)),'OddsRatio_working_3-way'!AL432-'OddsRatio_working_3-way'!R432/3))</f>
        <v>1.0602924797036166</v>
      </c>
      <c r="AS432" s="11">
        <f>IF(('OddsRatio_working_3-way'!X432=0),IF(Q432&gt;0,-Q432^(1/3),(-Q432)^(1/3)),'OddsRatio_working_3-way'!AM432-'OddsRatio_working_3-way'!R432/3)</f>
        <v>-0.69714717358778422</v>
      </c>
      <c r="AT432" s="11">
        <f>IF(('OddsRatio_working_3-way'!X432=0),IF(Q432&gt;0,-Q432^(1/3),(-Q432)^(1/3)),'OddsRatio_working_3-way'!AN432-'OddsRatio_working_3-way'!R432/3)</f>
        <v>-0.36314530611583273</v>
      </c>
      <c r="AU432" s="11">
        <f>IF(('OddsRatio_working_3-way'!X432=0),0,'OddsRatio_working_3-way'!AO432)</f>
        <v>0</v>
      </c>
      <c r="AV432" s="11">
        <f>IF(('OddsRatio_working_3-way'!X432=0),0,'OddsRatio_working_3-way'!AP432)</f>
        <v>0</v>
      </c>
      <c r="AW432" s="11">
        <f>IF(('OddsRatio_working_3-way'!X432=0),0,'OddsRatio_working_3-way'!AQ432)</f>
        <v>0</v>
      </c>
    </row>
    <row r="433" spans="1:49" x14ac:dyDescent="0.2">
      <c r="A433" s="4">
        <f>IF('True_Odds_Calculator_3-way'!A434="","",'True_Odds_Calculator_3-way'!A434)</f>
        <v>1.68</v>
      </c>
      <c r="B433" s="4">
        <f>IF('True_Odds_Calculator_3-way'!B434="","",'True_Odds_Calculator_3-way'!B434)</f>
        <v>3.48</v>
      </c>
      <c r="C433" s="4">
        <f>IF('True_Odds_Calculator_3-way'!C434="","",'True_Odds_Calculator_3-way'!C434)</f>
        <v>6.41</v>
      </c>
      <c r="D433" s="9">
        <f t="shared" si="91"/>
        <v>0.57890464508728834</v>
      </c>
      <c r="E433" s="9">
        <f t="shared" si="92"/>
        <v>0.27375724807488261</v>
      </c>
      <c r="F433" s="9">
        <f t="shared" si="93"/>
        <v>0.14733810683782925</v>
      </c>
      <c r="G433" s="9">
        <f t="shared" si="94"/>
        <v>1.0697061772207095</v>
      </c>
      <c r="H433" s="9">
        <f t="shared" si="95"/>
        <v>1.7274002005100824</v>
      </c>
      <c r="I433" s="9">
        <f t="shared" si="96"/>
        <v>3.6528713195073594</v>
      </c>
      <c r="J433" s="9">
        <f t="shared" si="97"/>
        <v>6.7871104187640388</v>
      </c>
      <c r="K433" s="11">
        <f t="shared" si="98"/>
        <v>0.59523809523809523</v>
      </c>
      <c r="L433" s="11">
        <f t="shared" si="99"/>
        <v>0.28735632183908044</v>
      </c>
      <c r="M433" s="11">
        <f t="shared" si="100"/>
        <v>0.15600624024960999</v>
      </c>
      <c r="N433" s="11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-0.24345085461874971</v>
      </c>
      <c r="O433" s="11">
        <f>0</f>
        <v>0</v>
      </c>
      <c r="P433" s="11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0.22868320315735449</v>
      </c>
      <c r="Q433" s="11">
        <f>2*'OddsRatio_working_3-way'!K433*'OddsRatio_working_3-way'!L433*'OddsRatio_working_3-way'!M433</f>
        <v>5.3368308788180753E-2</v>
      </c>
      <c r="R433" s="11">
        <f t="shared" si="101"/>
        <v>0</v>
      </c>
      <c r="S433" s="11">
        <f t="shared" si="102"/>
        <v>-0.93934031784558025</v>
      </c>
      <c r="T433" s="11">
        <f t="shared" si="103"/>
        <v>-0.2192159434878834</v>
      </c>
      <c r="U433" s="11">
        <f>'OddsRatio_working_3-way'!S433-'OddsRatio_working_3-way'!R433^2/3</f>
        <v>-0.93934031784558025</v>
      </c>
      <c r="V433" s="11">
        <f>'OddsRatio_working_3-way'!S433*'OddsRatio_working_3-way'!R433/3-2*'OddsRatio_working_3-way'!R433^3/27-'OddsRatio_working_3-way'!T433</f>
        <v>0.2192159434878834</v>
      </c>
      <c r="W433" s="11">
        <f>'OddsRatio_working_3-way'!V433^2+4*'OddsRatio_working_3-way'!U433^3/27</f>
        <v>-7.4734968856586717E-2</v>
      </c>
      <c r="X433" s="11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0.17520744756992324</v>
      </c>
      <c r="Y433" s="11">
        <f>IF('OddsRatio_working_3-way'!W433&gt;=0,IF('OddsRatio_working_3-way'!V433+SQRT('OddsRatio_working_3-way'!W433)&gt;0,0,PI()),ACOS('OddsRatio_working_3-way'!V433/(2*'OddsRatio_working_3-way'!X433)))</f>
        <v>0.89490916524653541</v>
      </c>
      <c r="Z433" s="11">
        <f>'OddsRatio_working_3-way'!X433^(1/3)*COS('OddsRatio_working_3-way'!Y433/3)</f>
        <v>0.53485308861035474</v>
      </c>
      <c r="AA433" s="11">
        <f>'OddsRatio_working_3-way'!X433^(1/3)*COS(('OddsRatio_working_3-way'!Y433+2*PI())/3)</f>
        <v>-0.40984918879813714</v>
      </c>
      <c r="AB433" s="11">
        <f>'OddsRatio_working_3-way'!X433^(1/3)*COS(('OddsRatio_working_3-way'!Y433+4*PI())/3)</f>
        <v>-0.12500389981221777</v>
      </c>
      <c r="AC433" s="11">
        <f>'OddsRatio_working_3-way'!X433^(1/3)*SIN('OddsRatio_working_3-way'!Y433/3)</f>
        <v>0.16445550427341743</v>
      </c>
      <c r="AD433" s="11">
        <f>'OddsRatio_working_3-way'!X433^(1/3)*SIN(('OddsRatio_working_3-way'!Y433+2*PI())/3)</f>
        <v>0.38096860989242798</v>
      </c>
      <c r="AE433" s="11">
        <f>'OddsRatio_working_3-way'!X433^(1/3)*SIN(('OddsRatio_working_3-way'!Y433+4*PI())/3)</f>
        <v>-0.54542411416584535</v>
      </c>
      <c r="AF433" s="11">
        <f>-'OddsRatio_working_3-way'!U433/(3*'OddsRatio_working_3-way'!X433^(1/3))*COS(('OddsRatio_working_3-way'!Y433)/3)</f>
        <v>0.53485308861035474</v>
      </c>
      <c r="AG433" s="11">
        <f>-'OddsRatio_working_3-way'!U433/(3*'OddsRatio_working_3-way'!X433^(1/3))*COS(('OddsRatio_working_3-way'!Y433+2*PI())/3)</f>
        <v>-0.40984918879813714</v>
      </c>
      <c r="AH433" s="11">
        <f>-'OddsRatio_working_3-way'!U433/(3*'OddsRatio_working_3-way'!X433^(1/3))*COS(('OddsRatio_working_3-way'!Y433+4*PI())/3)</f>
        <v>-0.12500389981221777</v>
      </c>
      <c r="AI433" s="11">
        <f>'OddsRatio_working_3-way'!U433/(3*'OddsRatio_working_3-way'!X433^(1/3))*SIN(('OddsRatio_working_3-way'!Y433)/3)</f>
        <v>-0.16445550427341743</v>
      </c>
      <c r="AJ433" s="11">
        <f>'OddsRatio_working_3-way'!U433/(3*'OddsRatio_working_3-way'!X433^(1/3))*SIN(('OddsRatio_working_3-way'!Y433+2*PI())/3)</f>
        <v>-0.38096860989242798</v>
      </c>
      <c r="AK433" s="11">
        <f>'OddsRatio_working_3-way'!U433/(3*'OddsRatio_working_3-way'!X433^(1/3))*SIN(('OddsRatio_working_3-way'!Y433+4*PI())/3)</f>
        <v>0.54542411416584535</v>
      </c>
      <c r="AL433" s="11">
        <f>'OddsRatio_working_3-way'!Z433+'OddsRatio_working_3-way'!AF433</f>
        <v>1.0697061772207095</v>
      </c>
      <c r="AM433" s="11">
        <f>'OddsRatio_working_3-way'!AA433+'OddsRatio_working_3-way'!AG433</f>
        <v>-0.81969837759627429</v>
      </c>
      <c r="AN433" s="11">
        <f>'OddsRatio_working_3-way'!AB433+'OddsRatio_working_3-way'!AH433</f>
        <v>-0.25000779962443553</v>
      </c>
      <c r="AO433" s="11">
        <f>'OddsRatio_working_3-way'!AC433+'OddsRatio_working_3-way'!AI433</f>
        <v>0</v>
      </c>
      <c r="AP433" s="11">
        <f>'OddsRatio_working_3-way'!AD433+'OddsRatio_working_3-way'!AJ433</f>
        <v>0</v>
      </c>
      <c r="AQ433" s="11">
        <f>'OddsRatio_working_3-way'!AE433+'OddsRatio_working_3-way'!AK433</f>
        <v>0</v>
      </c>
      <c r="AR433" s="10">
        <f>IF(A433="","",IF(('OddsRatio_working_3-way'!X433=0),IF(Q433&gt;0,-Q433^(1/3),(-Q433)^(1/3)),'OddsRatio_working_3-way'!AL433-'OddsRatio_working_3-way'!R433/3))</f>
        <v>1.0697061772207095</v>
      </c>
      <c r="AS433" s="11">
        <f>IF(('OddsRatio_working_3-way'!X433=0),IF(Q433&gt;0,-Q433^(1/3),(-Q433)^(1/3)),'OddsRatio_working_3-way'!AM433-'OddsRatio_working_3-way'!R433/3)</f>
        <v>-0.81969837759627429</v>
      </c>
      <c r="AT433" s="11">
        <f>IF(('OddsRatio_working_3-way'!X433=0),IF(Q433&gt;0,-Q433^(1/3),(-Q433)^(1/3)),'OddsRatio_working_3-way'!AN433-'OddsRatio_working_3-way'!R433/3)</f>
        <v>-0.25000779962443553</v>
      </c>
      <c r="AU433" s="11">
        <f>IF(('OddsRatio_working_3-way'!X433=0),0,'OddsRatio_working_3-way'!AO433)</f>
        <v>0</v>
      </c>
      <c r="AV433" s="11">
        <f>IF(('OddsRatio_working_3-way'!X433=0),0,'OddsRatio_working_3-way'!AP433)</f>
        <v>0</v>
      </c>
      <c r="AW433" s="11">
        <f>IF(('OddsRatio_working_3-way'!X433=0),0,'OddsRatio_working_3-way'!AQ433)</f>
        <v>0</v>
      </c>
    </row>
    <row r="434" spans="1:49" x14ac:dyDescent="0.2">
      <c r="A434" s="4">
        <f>IF('True_Odds_Calculator_3-way'!A435="","",'True_Odds_Calculator_3-way'!A435)</f>
        <v>2.88</v>
      </c>
      <c r="B434" s="4">
        <f>IF('True_Odds_Calculator_3-way'!B435="","",'True_Odds_Calculator_3-way'!B435)</f>
        <v>3.45</v>
      </c>
      <c r="C434" s="4">
        <f>IF('True_Odds_Calculator_3-way'!C435="","",'True_Odds_Calculator_3-way'!C435)</f>
        <v>2.4900000000000002</v>
      </c>
      <c r="D434" s="9">
        <f t="shared" si="91"/>
        <v>0.33419191822537847</v>
      </c>
      <c r="E434" s="9">
        <f t="shared" si="92"/>
        <v>0.27806056958763758</v>
      </c>
      <c r="F434" s="9">
        <f t="shared" si="93"/>
        <v>0.38774751218698378</v>
      </c>
      <c r="G434" s="9">
        <f t="shared" si="94"/>
        <v>1.0597301001984745</v>
      </c>
      <c r="H434" s="9">
        <f t="shared" si="95"/>
        <v>2.9922925883731324</v>
      </c>
      <c r="I434" s="9">
        <f t="shared" si="96"/>
        <v>3.5963387454862619</v>
      </c>
      <c r="J434" s="9">
        <f t="shared" si="97"/>
        <v>2.5789978492957273</v>
      </c>
      <c r="K434" s="11">
        <f t="shared" si="98"/>
        <v>0.34722222222222221</v>
      </c>
      <c r="L434" s="11">
        <f t="shared" si="99"/>
        <v>0.28985507246376813</v>
      </c>
      <c r="M434" s="11">
        <f t="shared" si="100"/>
        <v>0.40160642570281119</v>
      </c>
      <c r="N434" s="11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-0.27739541095137399</v>
      </c>
      <c r="O434" s="11">
        <f>0</f>
        <v>0</v>
      </c>
      <c r="P434" s="11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0.2352404788235066</v>
      </c>
      <c r="Q434" s="11">
        <f>2*'OddsRatio_working_3-way'!K434*'OddsRatio_working_3-way'!L434*'OddsRatio_working_3-way'!M434</f>
        <v>8.0838652516668927E-2</v>
      </c>
      <c r="R434" s="11">
        <f t="shared" si="101"/>
        <v>0</v>
      </c>
      <c r="S434" s="11">
        <f t="shared" si="102"/>
        <v>-0.84803305871827517</v>
      </c>
      <c r="T434" s="11">
        <f t="shared" si="103"/>
        <v>-0.29142029509219075</v>
      </c>
      <c r="U434" s="11">
        <f>'OddsRatio_working_3-way'!S434-'OddsRatio_working_3-way'!R434^2/3</f>
        <v>-0.84803305871827517</v>
      </c>
      <c r="V434" s="11">
        <f>'OddsRatio_working_3-way'!S434*'OddsRatio_working_3-way'!R434/3-2*'OddsRatio_working_3-way'!R434^3/27-'OddsRatio_working_3-way'!T434</f>
        <v>0.29142029509219075</v>
      </c>
      <c r="W434" s="11">
        <f>'OddsRatio_working_3-way'!V434^2+4*'OddsRatio_working_3-way'!U434^3/27</f>
        <v>-5.425546830596692E-3</v>
      </c>
      <c r="X434" s="11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0.15029249417570412</v>
      </c>
      <c r="Y434" s="11">
        <f>IF('OddsRatio_working_3-way'!W434&gt;=0,IF('OddsRatio_working_3-way'!V434+SQRT('OddsRatio_working_3-way'!W434)&gt;0,0,PI()),ACOS('OddsRatio_working_3-way'!V434/(2*'OddsRatio_working_3-way'!X434)))</f>
        <v>0.24757112719517971</v>
      </c>
      <c r="Z434" s="11">
        <f>'OddsRatio_working_3-way'!X434^(1/3)*COS('OddsRatio_working_3-way'!Y434/3)</f>
        <v>0.52986505009923723</v>
      </c>
      <c r="AA434" s="11">
        <f>'OddsRatio_working_3-way'!X434^(1/3)*COS(('OddsRatio_working_3-way'!Y434+2*PI())/3)</f>
        <v>-0.30288692126492511</v>
      </c>
      <c r="AB434" s="11">
        <f>'OddsRatio_working_3-way'!X434^(1/3)*COS(('OddsRatio_working_3-way'!Y434+4*PI())/3)</f>
        <v>-0.22697812883431212</v>
      </c>
      <c r="AC434" s="11">
        <f>'OddsRatio_working_3-way'!X434^(1/3)*SIN('OddsRatio_working_3-way'!Y434/3)</f>
        <v>4.3825961743673918E-2</v>
      </c>
      <c r="AD434" s="11">
        <f>'OddsRatio_working_3-way'!X434^(1/3)*SIN(('OddsRatio_working_3-way'!Y434+2*PI())/3)</f>
        <v>0.43696361309161674</v>
      </c>
      <c r="AE434" s="11">
        <f>'OddsRatio_working_3-way'!X434^(1/3)*SIN(('OddsRatio_working_3-way'!Y434+4*PI())/3)</f>
        <v>-0.48078957483529061</v>
      </c>
      <c r="AF434" s="11">
        <f>-'OddsRatio_working_3-way'!U434/(3*'OddsRatio_working_3-way'!X434^(1/3))*COS(('OddsRatio_working_3-way'!Y434)/3)</f>
        <v>0.52986505009923712</v>
      </c>
      <c r="AG434" s="11">
        <f>-'OddsRatio_working_3-way'!U434/(3*'OddsRatio_working_3-way'!X434^(1/3))*COS(('OddsRatio_working_3-way'!Y434+2*PI())/3)</f>
        <v>-0.30288692126492506</v>
      </c>
      <c r="AH434" s="11">
        <f>-'OddsRatio_working_3-way'!U434/(3*'OddsRatio_working_3-way'!X434^(1/3))*COS(('OddsRatio_working_3-way'!Y434+4*PI())/3)</f>
        <v>-0.22697812883431209</v>
      </c>
      <c r="AI434" s="11">
        <f>'OddsRatio_working_3-way'!U434/(3*'OddsRatio_working_3-way'!X434^(1/3))*SIN(('OddsRatio_working_3-way'!Y434)/3)</f>
        <v>-4.3825961743673911E-2</v>
      </c>
      <c r="AJ434" s="11">
        <f>'OddsRatio_working_3-way'!U434/(3*'OddsRatio_working_3-way'!X434^(1/3))*SIN(('OddsRatio_working_3-way'!Y434+2*PI())/3)</f>
        <v>-0.43696361309161663</v>
      </c>
      <c r="AK434" s="11">
        <f>'OddsRatio_working_3-way'!U434/(3*'OddsRatio_working_3-way'!X434^(1/3))*SIN(('OddsRatio_working_3-way'!Y434+4*PI())/3)</f>
        <v>0.4807895748352905</v>
      </c>
      <c r="AL434" s="11">
        <f>'OddsRatio_working_3-way'!Z434+'OddsRatio_working_3-way'!AF434</f>
        <v>1.0597301001984745</v>
      </c>
      <c r="AM434" s="11">
        <f>'OddsRatio_working_3-way'!AA434+'OddsRatio_working_3-way'!AG434</f>
        <v>-0.60577384252985023</v>
      </c>
      <c r="AN434" s="11">
        <f>'OddsRatio_working_3-way'!AB434+'OddsRatio_working_3-way'!AH434</f>
        <v>-0.45395625766862424</v>
      </c>
      <c r="AO434" s="11">
        <f>'OddsRatio_working_3-way'!AC434+'OddsRatio_working_3-way'!AI434</f>
        <v>0</v>
      </c>
      <c r="AP434" s="11">
        <f>'OddsRatio_working_3-way'!AD434+'OddsRatio_working_3-way'!AJ434</f>
        <v>0</v>
      </c>
      <c r="AQ434" s="11">
        <f>'OddsRatio_working_3-way'!AE434+'OddsRatio_working_3-way'!AK434</f>
        <v>0</v>
      </c>
      <c r="AR434" s="10">
        <f>IF(A434="","",IF(('OddsRatio_working_3-way'!X434=0),IF(Q434&gt;0,-Q434^(1/3),(-Q434)^(1/3)),'OddsRatio_working_3-way'!AL434-'OddsRatio_working_3-way'!R434/3))</f>
        <v>1.0597301001984745</v>
      </c>
      <c r="AS434" s="11">
        <f>IF(('OddsRatio_working_3-way'!X434=0),IF(Q434&gt;0,-Q434^(1/3),(-Q434)^(1/3)),'OddsRatio_working_3-way'!AM434-'OddsRatio_working_3-way'!R434/3)</f>
        <v>-0.60577384252985023</v>
      </c>
      <c r="AT434" s="11">
        <f>IF(('OddsRatio_working_3-way'!X434=0),IF(Q434&gt;0,-Q434^(1/3),(-Q434)^(1/3)),'OddsRatio_working_3-way'!AN434-'OddsRatio_working_3-way'!R434/3)</f>
        <v>-0.45395625766862424</v>
      </c>
      <c r="AU434" s="11">
        <f>IF(('OddsRatio_working_3-way'!X434=0),0,'OddsRatio_working_3-way'!AO434)</f>
        <v>0</v>
      </c>
      <c r="AV434" s="11">
        <f>IF(('OddsRatio_working_3-way'!X434=0),0,'OddsRatio_working_3-way'!AP434)</f>
        <v>0</v>
      </c>
      <c r="AW434" s="11">
        <f>IF(('OddsRatio_working_3-way'!X434=0),0,'OddsRatio_working_3-way'!AQ434)</f>
        <v>0</v>
      </c>
    </row>
    <row r="435" spans="1:49" x14ac:dyDescent="0.2">
      <c r="A435" s="4">
        <f>IF('True_Odds_Calculator_3-way'!A436="","",'True_Odds_Calculator_3-way'!A436)</f>
        <v>2.33</v>
      </c>
      <c r="B435" s="4">
        <f>IF('True_Odds_Calculator_3-way'!B436="","",'True_Odds_Calculator_3-way'!B436)</f>
        <v>3.66</v>
      </c>
      <c r="C435" s="4">
        <f>IF('True_Odds_Calculator_3-way'!C436="","",'True_Odds_Calculator_3-way'!C436)</f>
        <v>3.01</v>
      </c>
      <c r="D435" s="9">
        <f t="shared" si="91"/>
        <v>0.41638067974611986</v>
      </c>
      <c r="E435" s="9">
        <f t="shared" si="92"/>
        <v>0.26292978016924368</v>
      </c>
      <c r="F435" s="9">
        <f t="shared" si="93"/>
        <v>0.32068954008463646</v>
      </c>
      <c r="G435" s="9">
        <f t="shared" si="94"/>
        <v>1.0538709895363942</v>
      </c>
      <c r="H435" s="9">
        <f t="shared" si="95"/>
        <v>2.4016484160834044</v>
      </c>
      <c r="I435" s="9">
        <f t="shared" si="96"/>
        <v>3.8032968321668092</v>
      </c>
      <c r="J435" s="9">
        <f t="shared" si="97"/>
        <v>3.1182806889681522</v>
      </c>
      <c r="K435" s="11">
        <f t="shared" si="98"/>
        <v>0.42918454935622319</v>
      </c>
      <c r="L435" s="11">
        <f t="shared" si="99"/>
        <v>0.27322404371584696</v>
      </c>
      <c r="M435" s="11">
        <f t="shared" si="100"/>
        <v>0.33222591362126247</v>
      </c>
      <c r="N435" s="11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-0.27702938187934734</v>
      </c>
      <c r="O435" s="11">
        <f>0</f>
        <v>0</v>
      </c>
      <c r="P435" s="11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0.23374791642950993</v>
      </c>
      <c r="Q435" s="11">
        <f>2*'OddsRatio_working_3-way'!K435*'OddsRatio_working_3-way'!L435*'OddsRatio_working_3-way'!M435</f>
        <v>7.7915972143169976E-2</v>
      </c>
      <c r="R435" s="11">
        <f t="shared" si="101"/>
        <v>0</v>
      </c>
      <c r="S435" s="11">
        <f t="shared" si="102"/>
        <v>-0.84376579424096076</v>
      </c>
      <c r="T435" s="11">
        <f t="shared" si="103"/>
        <v>-0.28125526474698692</v>
      </c>
      <c r="U435" s="11">
        <f>'OddsRatio_working_3-way'!S435-'OddsRatio_working_3-way'!R435^2/3</f>
        <v>-0.84376579424096076</v>
      </c>
      <c r="V435" s="11">
        <f>'OddsRatio_working_3-way'!S435*'OddsRatio_working_3-way'!R435/3-2*'OddsRatio_working_3-way'!R435^3/27-'OddsRatio_working_3-way'!T435</f>
        <v>0.28125526474698692</v>
      </c>
      <c r="W435" s="11">
        <f>'OddsRatio_working_3-way'!V435^2+4*'OddsRatio_working_3-way'!U435^3/27</f>
        <v>-9.8897313547036264E-3</v>
      </c>
      <c r="X435" s="11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0.1491595247567192</v>
      </c>
      <c r="Y435" s="11">
        <f>IF('OddsRatio_working_3-way'!W435&gt;=0,IF('OddsRatio_working_3-way'!V435+SQRT('OddsRatio_working_3-way'!W435)&gt;0,0,PI()),ACOS('OddsRatio_working_3-way'!V435/(2*'OddsRatio_working_3-way'!X435)))</f>
        <v>0.33986338089713608</v>
      </c>
      <c r="Z435" s="11">
        <f>'OddsRatio_working_3-way'!X435^(1/3)*COS('OddsRatio_working_3-way'!Y435/3)</f>
        <v>0.52693549476819712</v>
      </c>
      <c r="AA435" s="11">
        <f>'OddsRatio_working_3-way'!X435^(1/3)*COS(('OddsRatio_working_3-way'!Y435+2*PI())/3)</f>
        <v>-0.31538775147969461</v>
      </c>
      <c r="AB435" s="11">
        <f>'OddsRatio_working_3-way'!X435^(1/3)*COS(('OddsRatio_working_3-way'!Y435+4*PI())/3)</f>
        <v>-0.21154774328850257</v>
      </c>
      <c r="AC435" s="11">
        <f>'OddsRatio_working_3-way'!X435^(1/3)*SIN('OddsRatio_working_3-way'!Y435/3)</f>
        <v>5.9952056681837666E-2</v>
      </c>
      <c r="AD435" s="11">
        <f>'OddsRatio_working_3-way'!X435^(1/3)*SIN(('OddsRatio_working_3-way'!Y435+2*PI())/3)</f>
        <v>0.42636349628406195</v>
      </c>
      <c r="AE435" s="11">
        <f>'OddsRatio_working_3-way'!X435^(1/3)*SIN(('OddsRatio_working_3-way'!Y435+4*PI())/3)</f>
        <v>-0.48631555296589968</v>
      </c>
      <c r="AF435" s="11">
        <f>-'OddsRatio_working_3-way'!U435/(3*'OddsRatio_working_3-way'!X435^(1/3))*COS(('OddsRatio_working_3-way'!Y435)/3)</f>
        <v>0.52693549476819712</v>
      </c>
      <c r="AG435" s="11">
        <f>-'OddsRatio_working_3-way'!U435/(3*'OddsRatio_working_3-way'!X435^(1/3))*COS(('OddsRatio_working_3-way'!Y435+2*PI())/3)</f>
        <v>-0.31538775147969461</v>
      </c>
      <c r="AH435" s="11">
        <f>-'OddsRatio_working_3-way'!U435/(3*'OddsRatio_working_3-way'!X435^(1/3))*COS(('OddsRatio_working_3-way'!Y435+4*PI())/3)</f>
        <v>-0.21154774328850257</v>
      </c>
      <c r="AI435" s="11">
        <f>'OddsRatio_working_3-way'!U435/(3*'OddsRatio_working_3-way'!X435^(1/3))*SIN(('OddsRatio_working_3-way'!Y435)/3)</f>
        <v>-5.9952056681837666E-2</v>
      </c>
      <c r="AJ435" s="11">
        <f>'OddsRatio_working_3-way'!U435/(3*'OddsRatio_working_3-way'!X435^(1/3))*SIN(('OddsRatio_working_3-way'!Y435+2*PI())/3)</f>
        <v>-0.42636349628406195</v>
      </c>
      <c r="AK435" s="11">
        <f>'OddsRatio_working_3-way'!U435/(3*'OddsRatio_working_3-way'!X435^(1/3))*SIN(('OddsRatio_working_3-way'!Y435+4*PI())/3)</f>
        <v>0.48631555296589968</v>
      </c>
      <c r="AL435" s="11">
        <f>'OddsRatio_working_3-way'!Z435+'OddsRatio_working_3-way'!AF435</f>
        <v>1.0538709895363942</v>
      </c>
      <c r="AM435" s="11">
        <f>'OddsRatio_working_3-way'!AA435+'OddsRatio_working_3-way'!AG435</f>
        <v>-0.63077550295938922</v>
      </c>
      <c r="AN435" s="11">
        <f>'OddsRatio_working_3-way'!AB435+'OddsRatio_working_3-way'!AH435</f>
        <v>-0.42309548657700513</v>
      </c>
      <c r="AO435" s="11">
        <f>'OddsRatio_working_3-way'!AC435+'OddsRatio_working_3-way'!AI435</f>
        <v>0</v>
      </c>
      <c r="AP435" s="11">
        <f>'OddsRatio_working_3-way'!AD435+'OddsRatio_working_3-way'!AJ435</f>
        <v>0</v>
      </c>
      <c r="AQ435" s="11">
        <f>'OddsRatio_working_3-way'!AE435+'OddsRatio_working_3-way'!AK435</f>
        <v>0</v>
      </c>
      <c r="AR435" s="10">
        <f>IF(A435="","",IF(('OddsRatio_working_3-way'!X435=0),IF(Q435&gt;0,-Q435^(1/3),(-Q435)^(1/3)),'OddsRatio_working_3-way'!AL435-'OddsRatio_working_3-way'!R435/3))</f>
        <v>1.0538709895363942</v>
      </c>
      <c r="AS435" s="11">
        <f>IF(('OddsRatio_working_3-way'!X435=0),IF(Q435&gt;0,-Q435^(1/3),(-Q435)^(1/3)),'OddsRatio_working_3-way'!AM435-'OddsRatio_working_3-way'!R435/3)</f>
        <v>-0.63077550295938922</v>
      </c>
      <c r="AT435" s="11">
        <f>IF(('OddsRatio_working_3-way'!X435=0),IF(Q435&gt;0,-Q435^(1/3),(-Q435)^(1/3)),'OddsRatio_working_3-way'!AN435-'OddsRatio_working_3-way'!R435/3)</f>
        <v>-0.42309548657700513</v>
      </c>
      <c r="AU435" s="11">
        <f>IF(('OddsRatio_working_3-way'!X435=0),0,'OddsRatio_working_3-way'!AO435)</f>
        <v>0</v>
      </c>
      <c r="AV435" s="11">
        <f>IF(('OddsRatio_working_3-way'!X435=0),0,'OddsRatio_working_3-way'!AP435)</f>
        <v>0</v>
      </c>
      <c r="AW435" s="11">
        <f>IF(('OddsRatio_working_3-way'!X435=0),0,'OddsRatio_working_3-way'!AQ435)</f>
        <v>0</v>
      </c>
    </row>
    <row r="436" spans="1:49" x14ac:dyDescent="0.2">
      <c r="A436" s="4">
        <f>IF('True_Odds_Calculator_3-way'!A437="","",'True_Odds_Calculator_3-way'!A437)</f>
        <v>1.52</v>
      </c>
      <c r="B436" s="4">
        <f>IF('True_Odds_Calculator_3-way'!B437="","",'True_Odds_Calculator_3-way'!B437)</f>
        <v>4.54</v>
      </c>
      <c r="C436" s="4">
        <f>IF('True_Odds_Calculator_3-way'!C437="","",'True_Odds_Calculator_3-way'!C437)</f>
        <v>6.28</v>
      </c>
      <c r="D436" s="9">
        <f t="shared" si="91"/>
        <v>0.64173536721481594</v>
      </c>
      <c r="E436" s="9">
        <f t="shared" si="92"/>
        <v>0.20830892124102776</v>
      </c>
      <c r="F436" s="9">
        <f t="shared" si="93"/>
        <v>0.14995571154415638</v>
      </c>
      <c r="G436" s="9">
        <f t="shared" si="94"/>
        <v>1.073605231785812</v>
      </c>
      <c r="H436" s="9">
        <f t="shared" si="95"/>
        <v>1.558274720528622</v>
      </c>
      <c r="I436" s="9">
        <f t="shared" si="96"/>
        <v>4.8005625205217743</v>
      </c>
      <c r="J436" s="9">
        <f t="shared" si="97"/>
        <v>6.668635623829088</v>
      </c>
      <c r="K436" s="11">
        <f t="shared" si="98"/>
        <v>0.65789473684210531</v>
      </c>
      <c r="L436" s="11">
        <f t="shared" si="99"/>
        <v>0.22026431718061673</v>
      </c>
      <c r="M436" s="11">
        <f t="shared" si="100"/>
        <v>0.15923566878980891</v>
      </c>
      <c r="N436" s="11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-0.22427529864533391</v>
      </c>
      <c r="O436" s="11">
        <f>0</f>
        <v>0</v>
      </c>
      <c r="P436" s="11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0.2155201058568304</v>
      </c>
      <c r="Q436" s="11">
        <f>2*'OddsRatio_working_3-way'!K436*'OddsRatio_working_3-way'!L436*'OddsRatio_working_3-way'!M436</f>
        <v>4.6149915601034347E-2</v>
      </c>
      <c r="R436" s="11">
        <f t="shared" si="101"/>
        <v>0</v>
      </c>
      <c r="S436" s="11">
        <f t="shared" si="102"/>
        <v>-0.96096229570805813</v>
      </c>
      <c r="T436" s="11">
        <f t="shared" si="103"/>
        <v>-0.20577351085825654</v>
      </c>
      <c r="U436" s="11">
        <f>'OddsRatio_working_3-way'!S436-'OddsRatio_working_3-way'!R436^2/3</f>
        <v>-0.96096229570805813</v>
      </c>
      <c r="V436" s="11">
        <f>'OddsRatio_working_3-way'!S436*'OddsRatio_working_3-way'!R436/3-2*'OddsRatio_working_3-way'!R436^3/27-'OddsRatio_working_3-way'!T436</f>
        <v>0.20577351085825654</v>
      </c>
      <c r="W436" s="11">
        <f>'OddsRatio_working_3-way'!V436^2+4*'OddsRatio_working_3-way'!U436^3/27</f>
        <v>-8.9123813781994854E-2</v>
      </c>
      <c r="X436" s="11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0.18129158250793656</v>
      </c>
      <c r="Y436" s="11">
        <f>IF('OddsRatio_working_3-way'!W436&gt;=0,IF('OddsRatio_working_3-way'!V436+SQRT('OddsRatio_working_3-way'!W436)&gt;0,0,PI()),ACOS('OddsRatio_working_3-way'!V436/(2*'OddsRatio_working_3-way'!X436)))</f>
        <v>0.96730461036668181</v>
      </c>
      <c r="Z436" s="11">
        <f>'OddsRatio_working_3-way'!X436^(1/3)*COS('OddsRatio_working_3-way'!Y436/3)</f>
        <v>0.53680261589290601</v>
      </c>
      <c r="AA436" s="11">
        <f>'OddsRatio_working_3-way'!X436^(1/3)*COS(('OddsRatio_working_3-way'!Y436+2*PI())/3)</f>
        <v>-0.4237164315014838</v>
      </c>
      <c r="AB436" s="11">
        <f>'OddsRatio_working_3-way'!X436^(1/3)*COS(('OddsRatio_working_3-way'!Y436+4*PI())/3)</f>
        <v>-0.11308618439142207</v>
      </c>
      <c r="AC436" s="11">
        <f>'OddsRatio_working_3-way'!X436^(1/3)*SIN('OddsRatio_working_3-way'!Y436/3)</f>
        <v>0.17934245678743405</v>
      </c>
      <c r="AD436" s="11">
        <f>'OddsRatio_working_3-way'!X436^(1/3)*SIN(('OddsRatio_working_3-way'!Y436+2*PI())/3)</f>
        <v>0.37521347378747977</v>
      </c>
      <c r="AE436" s="11">
        <f>'OddsRatio_working_3-way'!X436^(1/3)*SIN(('OddsRatio_working_3-way'!Y436+4*PI())/3)</f>
        <v>-0.55455593057491392</v>
      </c>
      <c r="AF436" s="11">
        <f>-'OddsRatio_working_3-way'!U436/(3*'OddsRatio_working_3-way'!X436^(1/3))*COS(('OddsRatio_working_3-way'!Y436)/3)</f>
        <v>0.5368026158929059</v>
      </c>
      <c r="AG436" s="11">
        <f>-'OddsRatio_working_3-way'!U436/(3*'OddsRatio_working_3-way'!X436^(1/3))*COS(('OddsRatio_working_3-way'!Y436+2*PI())/3)</f>
        <v>-0.42371643150148369</v>
      </c>
      <c r="AH436" s="11">
        <f>-'OddsRatio_working_3-way'!U436/(3*'OddsRatio_working_3-way'!X436^(1/3))*COS(('OddsRatio_working_3-way'!Y436+4*PI())/3)</f>
        <v>-0.11308618439142205</v>
      </c>
      <c r="AI436" s="11">
        <f>'OddsRatio_working_3-way'!U436/(3*'OddsRatio_working_3-way'!X436^(1/3))*SIN(('OddsRatio_working_3-way'!Y436)/3)</f>
        <v>-0.17934245678743399</v>
      </c>
      <c r="AJ436" s="11">
        <f>'OddsRatio_working_3-way'!U436/(3*'OddsRatio_working_3-way'!X436^(1/3))*SIN(('OddsRatio_working_3-way'!Y436+2*PI())/3)</f>
        <v>-0.37521347378747971</v>
      </c>
      <c r="AK436" s="11">
        <f>'OddsRatio_working_3-way'!U436/(3*'OddsRatio_working_3-way'!X436^(1/3))*SIN(('OddsRatio_working_3-way'!Y436+4*PI())/3)</f>
        <v>0.55455593057491381</v>
      </c>
      <c r="AL436" s="11">
        <f>'OddsRatio_working_3-way'!Z436+'OddsRatio_working_3-way'!AF436</f>
        <v>1.073605231785812</v>
      </c>
      <c r="AM436" s="11">
        <f>'OddsRatio_working_3-way'!AA436+'OddsRatio_working_3-way'!AG436</f>
        <v>-0.8474328630029675</v>
      </c>
      <c r="AN436" s="11">
        <f>'OddsRatio_working_3-way'!AB436+'OddsRatio_working_3-way'!AH436</f>
        <v>-0.22617236878284414</v>
      </c>
      <c r="AO436" s="11">
        <f>'OddsRatio_working_3-way'!AC436+'OddsRatio_working_3-way'!AI436</f>
        <v>0</v>
      </c>
      <c r="AP436" s="11">
        <f>'OddsRatio_working_3-way'!AD436+'OddsRatio_working_3-way'!AJ436</f>
        <v>0</v>
      </c>
      <c r="AQ436" s="11">
        <f>'OddsRatio_working_3-way'!AE436+'OddsRatio_working_3-way'!AK436</f>
        <v>0</v>
      </c>
      <c r="AR436" s="10">
        <f>IF(A436="","",IF(('OddsRatio_working_3-way'!X436=0),IF(Q436&gt;0,-Q436^(1/3),(-Q436)^(1/3)),'OddsRatio_working_3-way'!AL436-'OddsRatio_working_3-way'!R436/3))</f>
        <v>1.073605231785812</v>
      </c>
      <c r="AS436" s="11">
        <f>IF(('OddsRatio_working_3-way'!X436=0),IF(Q436&gt;0,-Q436^(1/3),(-Q436)^(1/3)),'OddsRatio_working_3-way'!AM436-'OddsRatio_working_3-way'!R436/3)</f>
        <v>-0.8474328630029675</v>
      </c>
      <c r="AT436" s="11">
        <f>IF(('OddsRatio_working_3-way'!X436=0),IF(Q436&gt;0,-Q436^(1/3),(-Q436)^(1/3)),'OddsRatio_working_3-way'!AN436-'OddsRatio_working_3-way'!R436/3)</f>
        <v>-0.22617236878284414</v>
      </c>
      <c r="AU436" s="11">
        <f>IF(('OddsRatio_working_3-way'!X436=0),0,'OddsRatio_working_3-way'!AO436)</f>
        <v>0</v>
      </c>
      <c r="AV436" s="11">
        <f>IF(('OddsRatio_working_3-way'!X436=0),0,'OddsRatio_working_3-way'!AP436)</f>
        <v>0</v>
      </c>
      <c r="AW436" s="11">
        <f>IF(('OddsRatio_working_3-way'!X436=0),0,'OddsRatio_working_3-way'!AQ436)</f>
        <v>0</v>
      </c>
    </row>
    <row r="437" spans="1:49" x14ac:dyDescent="0.2">
      <c r="A437" s="4">
        <f>IF('True_Odds_Calculator_3-way'!A438="","",'True_Odds_Calculator_3-way'!A438)</f>
        <v>2.27</v>
      </c>
      <c r="B437" s="4">
        <f>IF('True_Odds_Calculator_3-way'!B438="","",'True_Odds_Calculator_3-way'!B438)</f>
        <v>3.41</v>
      </c>
      <c r="C437" s="4">
        <f>IF('True_Odds_Calculator_3-way'!C438="","",'True_Odds_Calculator_3-way'!C438)</f>
        <v>3.28</v>
      </c>
      <c r="D437" s="9">
        <f t="shared" si="91"/>
        <v>0.42613948345066044</v>
      </c>
      <c r="E437" s="9">
        <f t="shared" si="92"/>
        <v>0.28125811550549912</v>
      </c>
      <c r="F437" s="9">
        <f t="shared" si="93"/>
        <v>0.29260240104384044</v>
      </c>
      <c r="G437" s="9">
        <f t="shared" si="94"/>
        <v>1.060353926346786</v>
      </c>
      <c r="H437" s="9">
        <f t="shared" si="95"/>
        <v>2.3466494864604179</v>
      </c>
      <c r="I437" s="9">
        <f t="shared" si="96"/>
        <v>3.5554529624957545</v>
      </c>
      <c r="J437" s="9">
        <f t="shared" si="97"/>
        <v>3.4176069520706722</v>
      </c>
      <c r="K437" s="11">
        <f t="shared" si="98"/>
        <v>0.44052863436123346</v>
      </c>
      <c r="L437" s="11">
        <f t="shared" si="99"/>
        <v>0.29325513196480935</v>
      </c>
      <c r="M437" s="11">
        <f t="shared" si="100"/>
        <v>0.3048780487804878</v>
      </c>
      <c r="N437" s="11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-0.27485366389313115</v>
      </c>
      <c r="O437" s="11">
        <f>0</f>
        <v>0</v>
      </c>
      <c r="P437" s="11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0.23474274558266137</v>
      </c>
      <c r="Q437" s="11">
        <f>2*'OddsRatio_working_3-way'!K437*'OddsRatio_working_3-way'!L437*'OddsRatio_working_3-way'!M437</f>
        <v>7.8772733417000459E-2</v>
      </c>
      <c r="R437" s="11">
        <f t="shared" si="101"/>
        <v>0</v>
      </c>
      <c r="S437" s="11">
        <f t="shared" si="102"/>
        <v>-0.85406445836550404</v>
      </c>
      <c r="T437" s="11">
        <f t="shared" si="103"/>
        <v>-0.28659881153204836</v>
      </c>
      <c r="U437" s="11">
        <f>'OddsRatio_working_3-way'!S437-'OddsRatio_working_3-way'!R437^2/3</f>
        <v>-0.85406445836550404</v>
      </c>
      <c r="V437" s="11">
        <f>'OddsRatio_working_3-way'!S437*'OddsRatio_working_3-way'!R437/3-2*'OddsRatio_working_3-way'!R437^3/27-'OddsRatio_working_3-way'!T437</f>
        <v>0.28659881153204836</v>
      </c>
      <c r="W437" s="11">
        <f>'OddsRatio_working_3-way'!V437^2+4*'OddsRatio_working_3-way'!U437^3/27</f>
        <v>-1.0153996220559708E-2</v>
      </c>
      <c r="X437" s="11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0.15189871213422307</v>
      </c>
      <c r="Y437" s="11">
        <f>IF('OddsRatio_working_3-way'!W437&gt;=0,IF('OddsRatio_working_3-way'!V437+SQRT('OddsRatio_working_3-way'!W437)&gt;0,0,PI()),ACOS('OddsRatio_working_3-way'!V437/(2*'OddsRatio_working_3-way'!X437)))</f>
        <v>0.33809607294928301</v>
      </c>
      <c r="Z437" s="11">
        <f>'OddsRatio_working_3-way'!X437^(1/3)*COS('OddsRatio_working_3-way'!Y437/3)</f>
        <v>0.53017696317339302</v>
      </c>
      <c r="AA437" s="11">
        <f>'OddsRatio_working_3-way'!X437^(1/3)*COS(('OddsRatio_working_3-way'!Y437+2*PI())/3)</f>
        <v>-0.31705390645318871</v>
      </c>
      <c r="AB437" s="11">
        <f>'OddsRatio_working_3-way'!X437^(1/3)*COS(('OddsRatio_working_3-way'!Y437+4*PI())/3)</f>
        <v>-0.21312305672020435</v>
      </c>
      <c r="AC437" s="11">
        <f>'OddsRatio_working_3-way'!X437^(1/3)*SIN('OddsRatio_working_3-way'!Y437/3)</f>
        <v>6.0004504070445067E-2</v>
      </c>
      <c r="AD437" s="11">
        <f>'OddsRatio_working_3-way'!X437^(1/3)*SIN(('OddsRatio_working_3-way'!Y437+2*PI())/3)</f>
        <v>0.42914446657422251</v>
      </c>
      <c r="AE437" s="11">
        <f>'OddsRatio_working_3-way'!X437^(1/3)*SIN(('OddsRatio_working_3-way'!Y437+4*PI())/3)</f>
        <v>-0.48914897064466761</v>
      </c>
      <c r="AF437" s="11">
        <f>-'OddsRatio_working_3-way'!U437/(3*'OddsRatio_working_3-way'!X437^(1/3))*COS(('OddsRatio_working_3-way'!Y437)/3)</f>
        <v>0.53017696317339302</v>
      </c>
      <c r="AG437" s="11">
        <f>-'OddsRatio_working_3-way'!U437/(3*'OddsRatio_working_3-way'!X437^(1/3))*COS(('OddsRatio_working_3-way'!Y437+2*PI())/3)</f>
        <v>-0.31705390645318871</v>
      </c>
      <c r="AH437" s="11">
        <f>-'OddsRatio_working_3-way'!U437/(3*'OddsRatio_working_3-way'!X437^(1/3))*COS(('OddsRatio_working_3-way'!Y437+4*PI())/3)</f>
        <v>-0.21312305672020435</v>
      </c>
      <c r="AI437" s="11">
        <f>'OddsRatio_working_3-way'!U437/(3*'OddsRatio_working_3-way'!X437^(1/3))*SIN(('OddsRatio_working_3-way'!Y437)/3)</f>
        <v>-6.0004504070445067E-2</v>
      </c>
      <c r="AJ437" s="11">
        <f>'OddsRatio_working_3-way'!U437/(3*'OddsRatio_working_3-way'!X437^(1/3))*SIN(('OddsRatio_working_3-way'!Y437+2*PI())/3)</f>
        <v>-0.42914446657422251</v>
      </c>
      <c r="AK437" s="11">
        <f>'OddsRatio_working_3-way'!U437/(3*'OddsRatio_working_3-way'!X437^(1/3))*SIN(('OddsRatio_working_3-way'!Y437+4*PI())/3)</f>
        <v>0.48914897064466761</v>
      </c>
      <c r="AL437" s="11">
        <f>'OddsRatio_working_3-way'!Z437+'OddsRatio_working_3-way'!AF437</f>
        <v>1.060353926346786</v>
      </c>
      <c r="AM437" s="11">
        <f>'OddsRatio_working_3-way'!AA437+'OddsRatio_working_3-way'!AG437</f>
        <v>-0.63410781290637741</v>
      </c>
      <c r="AN437" s="11">
        <f>'OddsRatio_working_3-way'!AB437+'OddsRatio_working_3-way'!AH437</f>
        <v>-0.42624611344040869</v>
      </c>
      <c r="AO437" s="11">
        <f>'OddsRatio_working_3-way'!AC437+'OddsRatio_working_3-way'!AI437</f>
        <v>0</v>
      </c>
      <c r="AP437" s="11">
        <f>'OddsRatio_working_3-way'!AD437+'OddsRatio_working_3-way'!AJ437</f>
        <v>0</v>
      </c>
      <c r="AQ437" s="11">
        <f>'OddsRatio_working_3-way'!AE437+'OddsRatio_working_3-way'!AK437</f>
        <v>0</v>
      </c>
      <c r="AR437" s="10">
        <f>IF(A437="","",IF(('OddsRatio_working_3-way'!X437=0),IF(Q437&gt;0,-Q437^(1/3),(-Q437)^(1/3)),'OddsRatio_working_3-way'!AL437-'OddsRatio_working_3-way'!R437/3))</f>
        <v>1.060353926346786</v>
      </c>
      <c r="AS437" s="11">
        <f>IF(('OddsRatio_working_3-way'!X437=0),IF(Q437&gt;0,-Q437^(1/3),(-Q437)^(1/3)),'OddsRatio_working_3-way'!AM437-'OddsRatio_working_3-way'!R437/3)</f>
        <v>-0.63410781290637741</v>
      </c>
      <c r="AT437" s="11">
        <f>IF(('OddsRatio_working_3-way'!X437=0),IF(Q437&gt;0,-Q437^(1/3),(-Q437)^(1/3)),'OddsRatio_working_3-way'!AN437-'OddsRatio_working_3-way'!R437/3)</f>
        <v>-0.42624611344040869</v>
      </c>
      <c r="AU437" s="11">
        <f>IF(('OddsRatio_working_3-way'!X437=0),0,'OddsRatio_working_3-way'!AO437)</f>
        <v>0</v>
      </c>
      <c r="AV437" s="11">
        <f>IF(('OddsRatio_working_3-way'!X437=0),0,'OddsRatio_working_3-way'!AP437)</f>
        <v>0</v>
      </c>
      <c r="AW437" s="11">
        <f>IF(('OddsRatio_working_3-way'!X437=0),0,'OddsRatio_working_3-way'!AQ437)</f>
        <v>0</v>
      </c>
    </row>
    <row r="438" spans="1:49" x14ac:dyDescent="0.2">
      <c r="A438" s="4">
        <f>IF('True_Odds_Calculator_3-way'!A439="","",'True_Odds_Calculator_3-way'!A439)</f>
        <v>1.5</v>
      </c>
      <c r="B438" s="4">
        <f>IF('True_Odds_Calculator_3-way'!B439="","",'True_Odds_Calculator_3-way'!B439)</f>
        <v>4.6100000000000003</v>
      </c>
      <c r="C438" s="4">
        <f>IF('True_Odds_Calculator_3-way'!C439="","",'True_Odds_Calculator_3-way'!C439)</f>
        <v>6.54</v>
      </c>
      <c r="D438" s="9">
        <f t="shared" si="91"/>
        <v>0.65082078486665007</v>
      </c>
      <c r="E438" s="9">
        <f t="shared" si="92"/>
        <v>0.20518360245275069</v>
      </c>
      <c r="F438" s="9">
        <f t="shared" si="93"/>
        <v>0.14399561268059907</v>
      </c>
      <c r="G438" s="9">
        <f t="shared" si="94"/>
        <v>1.0730426048236765</v>
      </c>
      <c r="H438" s="9">
        <f t="shared" si="95"/>
        <v>1.5365213024118383</v>
      </c>
      <c r="I438" s="9">
        <f t="shared" si="96"/>
        <v>4.8736838034134733</v>
      </c>
      <c r="J438" s="9">
        <f t="shared" si="97"/>
        <v>6.9446560307231691</v>
      </c>
      <c r="K438" s="11">
        <f t="shared" si="98"/>
        <v>0.66666666666666663</v>
      </c>
      <c r="L438" s="11">
        <f t="shared" si="99"/>
        <v>0.21691973969631234</v>
      </c>
      <c r="M438" s="11">
        <f t="shared" si="100"/>
        <v>0.1529051987767584</v>
      </c>
      <c r="N438" s="11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-0.22111440581459874</v>
      </c>
      <c r="O438" s="11">
        <f>0</f>
        <v>0</v>
      </c>
      <c r="P438" s="11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0.21338180306517979</v>
      </c>
      <c r="Q438" s="11">
        <f>2*'OddsRatio_working_3-way'!K438*'OddsRatio_working_3-way'!L438*'OddsRatio_working_3-way'!M438</f>
        <v>4.4224207889156437E-2</v>
      </c>
      <c r="R438" s="11">
        <f t="shared" si="101"/>
        <v>0</v>
      </c>
      <c r="S438" s="11">
        <f t="shared" si="102"/>
        <v>-0.96502895086852625</v>
      </c>
      <c r="T438" s="11">
        <f t="shared" si="103"/>
        <v>-0.20000600018000547</v>
      </c>
      <c r="U438" s="11">
        <f>'OddsRatio_working_3-way'!S438-'OddsRatio_working_3-way'!R438^2/3</f>
        <v>-0.96502895086852625</v>
      </c>
      <c r="V438" s="11">
        <f>'OddsRatio_working_3-way'!S438*'OddsRatio_working_3-way'!R438/3-2*'OddsRatio_working_3-way'!R438^3/27-'OddsRatio_working_3-way'!T438</f>
        <v>0.20000600018000547</v>
      </c>
      <c r="W438" s="11">
        <f>'OddsRatio_working_3-way'!V438^2+4*'OddsRatio_working_3-way'!U438^3/27</f>
        <v>-9.314026755778923E-2</v>
      </c>
      <c r="X438" s="11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0.18244359927508663</v>
      </c>
      <c r="Y438" s="11">
        <f>IF('OddsRatio_working_3-way'!W438&gt;=0,IF('OddsRatio_working_3-way'!V438+SQRT('OddsRatio_working_3-way'!W438)&gt;0,0,PI()),ACOS('OddsRatio_working_3-way'!V438/(2*'OddsRatio_working_3-way'!X438)))</f>
        <v>0.99066827657632628</v>
      </c>
      <c r="Z438" s="11">
        <f>'OddsRatio_working_3-way'!X438^(1/3)*COS('OddsRatio_working_3-way'!Y438/3)</f>
        <v>0.53652130241183826</v>
      </c>
      <c r="AA438" s="11">
        <f>'OddsRatio_working_3-way'!X438^(1/3)*COS(('OddsRatio_working_3-way'!Y438+2*PI())/3)</f>
        <v>-0.42752742979097186</v>
      </c>
      <c r="AB438" s="11">
        <f>'OddsRatio_working_3-way'!X438^(1/3)*COS(('OddsRatio_working_3-way'!Y438+4*PI())/3)</f>
        <v>-0.10899387262086653</v>
      </c>
      <c r="AC438" s="11">
        <f>'OddsRatio_working_3-way'!X438^(1/3)*SIN('OddsRatio_working_3-way'!Y438/3)</f>
        <v>0.18390543497808934</v>
      </c>
      <c r="AD438" s="11">
        <f>'OddsRatio_working_3-way'!X438^(1/3)*SIN(('OddsRatio_working_3-way'!Y438+2*PI())/3)</f>
        <v>0.37268836007112044</v>
      </c>
      <c r="AE438" s="11">
        <f>'OddsRatio_working_3-way'!X438^(1/3)*SIN(('OddsRatio_working_3-way'!Y438+4*PI())/3)</f>
        <v>-0.55659379504920981</v>
      </c>
      <c r="AF438" s="11">
        <f>-'OddsRatio_working_3-way'!U438/(3*'OddsRatio_working_3-way'!X438^(1/3))*COS(('OddsRatio_working_3-way'!Y438)/3)</f>
        <v>0.53652130241183815</v>
      </c>
      <c r="AG438" s="11">
        <f>-'OddsRatio_working_3-way'!U438/(3*'OddsRatio_working_3-way'!X438^(1/3))*COS(('OddsRatio_working_3-way'!Y438+2*PI())/3)</f>
        <v>-0.4275274297909718</v>
      </c>
      <c r="AH438" s="11">
        <f>-'OddsRatio_working_3-way'!U438/(3*'OddsRatio_working_3-way'!X438^(1/3))*COS(('OddsRatio_working_3-way'!Y438+4*PI())/3)</f>
        <v>-0.1089938726208665</v>
      </c>
      <c r="AI438" s="11">
        <f>'OddsRatio_working_3-way'!U438/(3*'OddsRatio_working_3-way'!X438^(1/3))*SIN(('OddsRatio_working_3-way'!Y438)/3)</f>
        <v>-0.18390543497808931</v>
      </c>
      <c r="AJ438" s="11">
        <f>'OddsRatio_working_3-way'!U438/(3*'OddsRatio_working_3-way'!X438^(1/3))*SIN(('OddsRatio_working_3-way'!Y438+2*PI())/3)</f>
        <v>-0.37268836007112038</v>
      </c>
      <c r="AK438" s="11">
        <f>'OddsRatio_working_3-way'!U438/(3*'OddsRatio_working_3-way'!X438^(1/3))*SIN(('OddsRatio_working_3-way'!Y438+4*PI())/3)</f>
        <v>0.55659379504920969</v>
      </c>
      <c r="AL438" s="11">
        <f>'OddsRatio_working_3-way'!Z438+'OddsRatio_working_3-way'!AF438</f>
        <v>1.0730426048236765</v>
      </c>
      <c r="AM438" s="11">
        <f>'OddsRatio_working_3-way'!AA438+'OddsRatio_working_3-way'!AG438</f>
        <v>-0.8550548595819436</v>
      </c>
      <c r="AN438" s="11">
        <f>'OddsRatio_working_3-way'!AB438+'OddsRatio_working_3-way'!AH438</f>
        <v>-0.21798774524173303</v>
      </c>
      <c r="AO438" s="11">
        <f>'OddsRatio_working_3-way'!AC438+'OddsRatio_working_3-way'!AI438</f>
        <v>0</v>
      </c>
      <c r="AP438" s="11">
        <f>'OddsRatio_working_3-way'!AD438+'OddsRatio_working_3-way'!AJ438</f>
        <v>0</v>
      </c>
      <c r="AQ438" s="11">
        <f>'OddsRatio_working_3-way'!AE438+'OddsRatio_working_3-way'!AK438</f>
        <v>0</v>
      </c>
      <c r="AR438" s="10">
        <f>IF(A438="","",IF(('OddsRatio_working_3-way'!X438=0),IF(Q438&gt;0,-Q438^(1/3),(-Q438)^(1/3)),'OddsRatio_working_3-way'!AL438-'OddsRatio_working_3-way'!R438/3))</f>
        <v>1.0730426048236765</v>
      </c>
      <c r="AS438" s="11">
        <f>IF(('OddsRatio_working_3-way'!X438=0),IF(Q438&gt;0,-Q438^(1/3),(-Q438)^(1/3)),'OddsRatio_working_3-way'!AM438-'OddsRatio_working_3-way'!R438/3)</f>
        <v>-0.8550548595819436</v>
      </c>
      <c r="AT438" s="11">
        <f>IF(('OddsRatio_working_3-way'!X438=0),IF(Q438&gt;0,-Q438^(1/3),(-Q438)^(1/3)),'OddsRatio_working_3-way'!AN438-'OddsRatio_working_3-way'!R438/3)</f>
        <v>-0.21798774524173303</v>
      </c>
      <c r="AU438" s="11">
        <f>IF(('OddsRatio_working_3-way'!X438=0),0,'OddsRatio_working_3-way'!AO438)</f>
        <v>0</v>
      </c>
      <c r="AV438" s="11">
        <f>IF(('OddsRatio_working_3-way'!X438=0),0,'OddsRatio_working_3-way'!AP438)</f>
        <v>0</v>
      </c>
      <c r="AW438" s="11">
        <f>IF(('OddsRatio_working_3-way'!X438=0),0,'OddsRatio_working_3-way'!AQ438)</f>
        <v>0</v>
      </c>
    </row>
    <row r="439" spans="1:49" x14ac:dyDescent="0.2">
      <c r="A439" s="4">
        <f>IF('True_Odds_Calculator_3-way'!A440="","",'True_Odds_Calculator_3-way'!A440)</f>
        <v>4</v>
      </c>
      <c r="B439" s="4">
        <f>IF('True_Odds_Calculator_3-way'!B440="","",'True_Odds_Calculator_3-way'!B440)</f>
        <v>3.9</v>
      </c>
      <c r="C439" s="4">
        <f>IF('True_Odds_Calculator_3-way'!C440="","",'True_Odds_Calculator_3-way'!C440)</f>
        <v>1.89</v>
      </c>
      <c r="D439" s="9">
        <f t="shared" si="91"/>
        <v>0.23945407204954128</v>
      </c>
      <c r="E439" s="9">
        <f t="shared" si="92"/>
        <v>0.24568249953589866</v>
      </c>
      <c r="F439" s="9">
        <f t="shared" si="93"/>
        <v>0.5148634284145599</v>
      </c>
      <c r="G439" s="9">
        <f t="shared" si="94"/>
        <v>1.0587220636797903</v>
      </c>
      <c r="H439" s="9">
        <f t="shared" si="95"/>
        <v>4.1761661910393713</v>
      </c>
      <c r="I439" s="9">
        <f t="shared" si="96"/>
        <v>4.0702939846713901</v>
      </c>
      <c r="J439" s="9">
        <f t="shared" si="97"/>
        <v>1.9422626366750131</v>
      </c>
      <c r="K439" s="11">
        <f t="shared" si="98"/>
        <v>0.25</v>
      </c>
      <c r="L439" s="11">
        <f t="shared" si="99"/>
        <v>0.25641025641025644</v>
      </c>
      <c r="M439" s="11">
        <f t="shared" si="100"/>
        <v>0.52910052910052918</v>
      </c>
      <c r="N439" s="11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-0.26261701261701254</v>
      </c>
      <c r="O439" s="11">
        <f>0</f>
        <v>0</v>
      </c>
      <c r="P439" s="11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0.23029439696106369</v>
      </c>
      <c r="Q439" s="11">
        <f>2*'OddsRatio_working_3-way'!K439*'OddsRatio_working_3-way'!L439*'OddsRatio_working_3-way'!M439</f>
        <v>6.7833401166734517E-2</v>
      </c>
      <c r="R439" s="11">
        <f t="shared" si="101"/>
        <v>0</v>
      </c>
      <c r="S439" s="11">
        <f t="shared" si="102"/>
        <v>-0.87692109001678986</v>
      </c>
      <c r="T439" s="11">
        <f t="shared" si="103"/>
        <v>-0.25829781738344326</v>
      </c>
      <c r="U439" s="11">
        <f>'OddsRatio_working_3-way'!S439-'OddsRatio_working_3-way'!R439^2/3</f>
        <v>-0.87692109001678986</v>
      </c>
      <c r="V439" s="11">
        <f>'OddsRatio_working_3-way'!S439*'OddsRatio_working_3-way'!R439/3-2*'OddsRatio_working_3-way'!R439^3/27-'OddsRatio_working_3-way'!T439</f>
        <v>0.25829781738344326</v>
      </c>
      <c r="W439" s="11">
        <f>'OddsRatio_working_3-way'!V439^2+4*'OddsRatio_working_3-way'!U439^3/27</f>
        <v>-3.3185063240542254E-2</v>
      </c>
      <c r="X439" s="11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0.15803704131120089</v>
      </c>
      <c r="Y439" s="11">
        <f>IF('OddsRatio_working_3-way'!W439&gt;=0,IF('OddsRatio_working_3-way'!V439+SQRT('OddsRatio_working_3-way'!W439)&gt;0,0,PI()),ACOS('OddsRatio_working_3-way'!V439/(2*'OddsRatio_working_3-way'!X439)))</f>
        <v>0.61424889751234635</v>
      </c>
      <c r="Z439" s="11">
        <f>'OddsRatio_working_3-way'!X439^(1/3)*COS('OddsRatio_working_3-way'!Y439/3)</f>
        <v>0.52936103183989514</v>
      </c>
      <c r="AA439" s="11">
        <f>'OddsRatio_working_3-way'!X439^(1/3)*COS(('OddsRatio_working_3-way'!Y439+2*PI())/3)</f>
        <v>-0.35988002212270392</v>
      </c>
      <c r="AB439" s="11">
        <f>'OddsRatio_working_3-way'!X439^(1/3)*COS(('OddsRatio_working_3-way'!Y439+4*PI())/3)</f>
        <v>-0.16948100971719085</v>
      </c>
      <c r="AC439" s="11">
        <f>'OddsRatio_working_3-way'!X439^(1/3)*SIN('OddsRatio_working_3-way'!Y439/3)</f>
        <v>0.10992692106576184</v>
      </c>
      <c r="AD439" s="11">
        <f>'OddsRatio_working_3-way'!X439^(1/3)*SIN(('OddsRatio_working_3-way'!Y439+2*PI())/3)</f>
        <v>0.40347664081401141</v>
      </c>
      <c r="AE439" s="11">
        <f>'OddsRatio_working_3-way'!X439^(1/3)*SIN(('OddsRatio_working_3-way'!Y439+4*PI())/3)</f>
        <v>-0.51340356187977321</v>
      </c>
      <c r="AF439" s="11">
        <f>-'OddsRatio_working_3-way'!U439/(3*'OddsRatio_working_3-way'!X439^(1/3))*COS(('OddsRatio_working_3-way'!Y439)/3)</f>
        <v>0.52936103183989514</v>
      </c>
      <c r="AG439" s="11">
        <f>-'OddsRatio_working_3-way'!U439/(3*'OddsRatio_working_3-way'!X439^(1/3))*COS(('OddsRatio_working_3-way'!Y439+2*PI())/3)</f>
        <v>-0.35988002212270392</v>
      </c>
      <c r="AH439" s="11">
        <f>-'OddsRatio_working_3-way'!U439/(3*'OddsRatio_working_3-way'!X439^(1/3))*COS(('OddsRatio_working_3-way'!Y439+4*PI())/3)</f>
        <v>-0.16948100971719085</v>
      </c>
      <c r="AI439" s="11">
        <f>'OddsRatio_working_3-way'!U439/(3*'OddsRatio_working_3-way'!X439^(1/3))*SIN(('OddsRatio_working_3-way'!Y439)/3)</f>
        <v>-0.10992692106576184</v>
      </c>
      <c r="AJ439" s="11">
        <f>'OddsRatio_working_3-way'!U439/(3*'OddsRatio_working_3-way'!X439^(1/3))*SIN(('OddsRatio_working_3-way'!Y439+2*PI())/3)</f>
        <v>-0.40347664081401141</v>
      </c>
      <c r="AK439" s="11">
        <f>'OddsRatio_working_3-way'!U439/(3*'OddsRatio_working_3-way'!X439^(1/3))*SIN(('OddsRatio_working_3-way'!Y439+4*PI())/3)</f>
        <v>0.51340356187977321</v>
      </c>
      <c r="AL439" s="11">
        <f>'OddsRatio_working_3-way'!Z439+'OddsRatio_working_3-way'!AF439</f>
        <v>1.0587220636797903</v>
      </c>
      <c r="AM439" s="11">
        <f>'OddsRatio_working_3-way'!AA439+'OddsRatio_working_3-way'!AG439</f>
        <v>-0.71976004424540785</v>
      </c>
      <c r="AN439" s="11">
        <f>'OddsRatio_working_3-way'!AB439+'OddsRatio_working_3-way'!AH439</f>
        <v>-0.3389620194343817</v>
      </c>
      <c r="AO439" s="11">
        <f>'OddsRatio_working_3-way'!AC439+'OddsRatio_working_3-way'!AI439</f>
        <v>0</v>
      </c>
      <c r="AP439" s="11">
        <f>'OddsRatio_working_3-way'!AD439+'OddsRatio_working_3-way'!AJ439</f>
        <v>0</v>
      </c>
      <c r="AQ439" s="11">
        <f>'OddsRatio_working_3-way'!AE439+'OddsRatio_working_3-way'!AK439</f>
        <v>0</v>
      </c>
      <c r="AR439" s="10">
        <f>IF(A439="","",IF(('OddsRatio_working_3-way'!X439=0),IF(Q439&gt;0,-Q439^(1/3),(-Q439)^(1/3)),'OddsRatio_working_3-way'!AL439-'OddsRatio_working_3-way'!R439/3))</f>
        <v>1.0587220636797903</v>
      </c>
      <c r="AS439" s="11">
        <f>IF(('OddsRatio_working_3-way'!X439=0),IF(Q439&gt;0,-Q439^(1/3),(-Q439)^(1/3)),'OddsRatio_working_3-way'!AM439-'OddsRatio_working_3-way'!R439/3)</f>
        <v>-0.71976004424540785</v>
      </c>
      <c r="AT439" s="11">
        <f>IF(('OddsRatio_working_3-way'!X439=0),IF(Q439&gt;0,-Q439^(1/3),(-Q439)^(1/3)),'OddsRatio_working_3-way'!AN439-'OddsRatio_working_3-way'!R439/3)</f>
        <v>-0.3389620194343817</v>
      </c>
      <c r="AU439" s="11">
        <f>IF(('OddsRatio_working_3-way'!X439=0),0,'OddsRatio_working_3-way'!AO439)</f>
        <v>0</v>
      </c>
      <c r="AV439" s="11">
        <f>IF(('OddsRatio_working_3-way'!X439=0),0,'OddsRatio_working_3-way'!AP439)</f>
        <v>0</v>
      </c>
      <c r="AW439" s="11">
        <f>IF(('OddsRatio_working_3-way'!X439=0),0,'OddsRatio_working_3-way'!AQ439)</f>
        <v>0</v>
      </c>
    </row>
    <row r="440" spans="1:49" x14ac:dyDescent="0.2">
      <c r="A440" s="4">
        <f>IF('True_Odds_Calculator_3-way'!A441="","",'True_Odds_Calculator_3-way'!A441)</f>
        <v>3.71</v>
      </c>
      <c r="B440" s="4">
        <f>IF('True_Odds_Calculator_3-way'!B441="","",'True_Odds_Calculator_3-way'!B441)</f>
        <v>3.45</v>
      </c>
      <c r="C440" s="4">
        <f>IF('True_Odds_Calculator_3-way'!C441="","",'True_Odds_Calculator_3-way'!C441)</f>
        <v>2.11</v>
      </c>
      <c r="D440" s="9">
        <f t="shared" si="91"/>
        <v>0.2595210365308056</v>
      </c>
      <c r="E440" s="9">
        <f t="shared" si="92"/>
        <v>0.27936796903078598</v>
      </c>
      <c r="F440" s="9">
        <f t="shared" si="93"/>
        <v>0.46111099443840831</v>
      </c>
      <c r="G440" s="9">
        <f t="shared" si="94"/>
        <v>1.0528605833554376</v>
      </c>
      <c r="H440" s="9">
        <f t="shared" si="95"/>
        <v>3.8532521808932367</v>
      </c>
      <c r="I440" s="9">
        <f t="shared" si="96"/>
        <v>3.5795084292208221</v>
      </c>
      <c r="J440" s="9">
        <f t="shared" si="97"/>
        <v>2.1686752475245359</v>
      </c>
      <c r="K440" s="11">
        <f t="shared" si="98"/>
        <v>0.26954177897574122</v>
      </c>
      <c r="L440" s="11">
        <f t="shared" si="99"/>
        <v>0.28985507246376813</v>
      </c>
      <c r="M440" s="11">
        <f t="shared" si="100"/>
        <v>0.47393364928909953</v>
      </c>
      <c r="N440" s="11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-0.2728870296140492</v>
      </c>
      <c r="O440" s="11">
        <f>0</f>
        <v>0</v>
      </c>
      <c r="P440" s="11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0.23216250486680368</v>
      </c>
      <c r="Q440" s="11">
        <f>2*'OddsRatio_working_3-way'!K440*'OddsRatio_working_3-way'!L440*'OddsRatio_working_3-way'!M440</f>
        <v>7.405502547585445E-2</v>
      </c>
      <c r="R440" s="11">
        <f t="shared" si="101"/>
        <v>0</v>
      </c>
      <c r="S440" s="11">
        <f t="shared" si="102"/>
        <v>-0.85076416125440912</v>
      </c>
      <c r="T440" s="11">
        <f t="shared" si="103"/>
        <v>-0.27137612799183708</v>
      </c>
      <c r="U440" s="11">
        <f>'OddsRatio_working_3-way'!S440-'OddsRatio_working_3-way'!R440^2/3</f>
        <v>-0.85076416125440912</v>
      </c>
      <c r="V440" s="11">
        <f>'OddsRatio_working_3-way'!S440*'OddsRatio_working_3-way'!R440/3-2*'OddsRatio_working_3-way'!R440^3/27-'OddsRatio_working_3-way'!T440</f>
        <v>0.27137612799183708</v>
      </c>
      <c r="W440" s="11">
        <f>'OddsRatio_working_3-way'!V440^2+4*'OddsRatio_working_3-way'!U440^3/27</f>
        <v>-1.758207997368931E-2</v>
      </c>
      <c r="X440" s="11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0.15101910708378199</v>
      </c>
      <c r="Y440" s="11">
        <f>IF('OddsRatio_working_3-way'!W440&gt;=0,IF('OddsRatio_working_3-way'!V440+SQRT('OddsRatio_working_3-way'!W440)&gt;0,0,PI()),ACOS('OddsRatio_working_3-way'!V440/(2*'OddsRatio_working_3-way'!X440)))</f>
        <v>0.45449518926213095</v>
      </c>
      <c r="Z440" s="11">
        <f>'OddsRatio_working_3-way'!X440^(1/3)*COS('OddsRatio_working_3-way'!Y440/3)</f>
        <v>0.52643029167771882</v>
      </c>
      <c r="AA440" s="11">
        <f>'OddsRatio_working_3-way'!X440^(1/3)*COS(('OddsRatio_working_3-way'!Y440+2*PI())/3)</f>
        <v>-0.33281687941415355</v>
      </c>
      <c r="AB440" s="11">
        <f>'OddsRatio_working_3-way'!X440^(1/3)*COS(('OddsRatio_working_3-way'!Y440+4*PI())/3)</f>
        <v>-0.19361341226356549</v>
      </c>
      <c r="AC440" s="11">
        <f>'OddsRatio_working_3-way'!X440^(1/3)*SIN('OddsRatio_working_3-way'!Y440/3)</f>
        <v>8.0369159231521256E-2</v>
      </c>
      <c r="AD440" s="11">
        <f>'OddsRatio_working_3-way'!X440^(1/3)*SIN(('OddsRatio_working_3-way'!Y440+2*PI())/3)</f>
        <v>0.41571742629879566</v>
      </c>
      <c r="AE440" s="11">
        <f>'OddsRatio_working_3-way'!X440^(1/3)*SIN(('OddsRatio_working_3-way'!Y440+4*PI())/3)</f>
        <v>-0.49608658553031693</v>
      </c>
      <c r="AF440" s="11">
        <f>-'OddsRatio_working_3-way'!U440/(3*'OddsRatio_working_3-way'!X440^(1/3))*COS(('OddsRatio_working_3-way'!Y440)/3)</f>
        <v>0.52643029167771871</v>
      </c>
      <c r="AG440" s="11">
        <f>-'OddsRatio_working_3-way'!U440/(3*'OddsRatio_working_3-way'!X440^(1/3))*COS(('OddsRatio_working_3-way'!Y440+2*PI())/3)</f>
        <v>-0.3328168794141535</v>
      </c>
      <c r="AH440" s="11">
        <f>-'OddsRatio_working_3-way'!U440/(3*'OddsRatio_working_3-way'!X440^(1/3))*COS(('OddsRatio_working_3-way'!Y440+4*PI())/3)</f>
        <v>-0.19361341226356546</v>
      </c>
      <c r="AI440" s="11">
        <f>'OddsRatio_working_3-way'!U440/(3*'OddsRatio_working_3-way'!X440^(1/3))*SIN(('OddsRatio_working_3-way'!Y440)/3)</f>
        <v>-8.0369159231521242E-2</v>
      </c>
      <c r="AJ440" s="11">
        <f>'OddsRatio_working_3-way'!U440/(3*'OddsRatio_working_3-way'!X440^(1/3))*SIN(('OddsRatio_working_3-way'!Y440+2*PI())/3)</f>
        <v>-0.41571742629879554</v>
      </c>
      <c r="AK440" s="11">
        <f>'OddsRatio_working_3-way'!U440/(3*'OddsRatio_working_3-way'!X440^(1/3))*SIN(('OddsRatio_working_3-way'!Y440+4*PI())/3)</f>
        <v>0.49608658553031681</v>
      </c>
      <c r="AL440" s="11">
        <f>'OddsRatio_working_3-way'!Z440+'OddsRatio_working_3-way'!AF440</f>
        <v>1.0528605833554376</v>
      </c>
      <c r="AM440" s="11">
        <f>'OddsRatio_working_3-way'!AA440+'OddsRatio_working_3-way'!AG440</f>
        <v>-0.665633758828307</v>
      </c>
      <c r="AN440" s="11">
        <f>'OddsRatio_working_3-way'!AB440+'OddsRatio_working_3-way'!AH440</f>
        <v>-0.38722682452713098</v>
      </c>
      <c r="AO440" s="11">
        <f>'OddsRatio_working_3-way'!AC440+'OddsRatio_working_3-way'!AI440</f>
        <v>0</v>
      </c>
      <c r="AP440" s="11">
        <f>'OddsRatio_working_3-way'!AD440+'OddsRatio_working_3-way'!AJ440</f>
        <v>0</v>
      </c>
      <c r="AQ440" s="11">
        <f>'OddsRatio_working_3-way'!AE440+'OddsRatio_working_3-way'!AK440</f>
        <v>0</v>
      </c>
      <c r="AR440" s="10">
        <f>IF(A440="","",IF(('OddsRatio_working_3-way'!X440=0),IF(Q440&gt;0,-Q440^(1/3),(-Q440)^(1/3)),'OddsRatio_working_3-way'!AL440-'OddsRatio_working_3-way'!R440/3))</f>
        <v>1.0528605833554376</v>
      </c>
      <c r="AS440" s="11">
        <f>IF(('OddsRatio_working_3-way'!X440=0),IF(Q440&gt;0,-Q440^(1/3),(-Q440)^(1/3)),'OddsRatio_working_3-way'!AM440-'OddsRatio_working_3-way'!R440/3)</f>
        <v>-0.665633758828307</v>
      </c>
      <c r="AT440" s="11">
        <f>IF(('OddsRatio_working_3-way'!X440=0),IF(Q440&gt;0,-Q440^(1/3),(-Q440)^(1/3)),'OddsRatio_working_3-way'!AN440-'OddsRatio_working_3-way'!R440/3)</f>
        <v>-0.38722682452713098</v>
      </c>
      <c r="AU440" s="11">
        <f>IF(('OddsRatio_working_3-way'!X440=0),0,'OddsRatio_working_3-way'!AO440)</f>
        <v>0</v>
      </c>
      <c r="AV440" s="11">
        <f>IF(('OddsRatio_working_3-way'!X440=0),0,'OddsRatio_working_3-way'!AP440)</f>
        <v>0</v>
      </c>
      <c r="AW440" s="11">
        <f>IF(('OddsRatio_working_3-way'!X440=0),0,'OddsRatio_working_3-way'!AQ440)</f>
        <v>0</v>
      </c>
    </row>
    <row r="441" spans="1:49" x14ac:dyDescent="0.2">
      <c r="A441" s="4">
        <f>IF('True_Odds_Calculator_3-way'!A442="","",'True_Odds_Calculator_3-way'!A442)</f>
        <v>1.85</v>
      </c>
      <c r="B441" s="4">
        <f>IF('True_Odds_Calculator_3-way'!B442="","",'True_Odds_Calculator_3-way'!B442)</f>
        <v>3.9</v>
      </c>
      <c r="C441" s="4">
        <f>IF('True_Odds_Calculator_3-way'!C442="","",'True_Odds_Calculator_3-way'!C442)</f>
        <v>4.16</v>
      </c>
      <c r="D441" s="9">
        <f t="shared" si="91"/>
        <v>0.52546628153546793</v>
      </c>
      <c r="E441" s="9">
        <f t="shared" si="92"/>
        <v>0.24503389258587235</v>
      </c>
      <c r="F441" s="9">
        <f t="shared" si="93"/>
        <v>0.22949982587865977</v>
      </c>
      <c r="G441" s="9">
        <f t="shared" si="94"/>
        <v>1.0624372724128204</v>
      </c>
      <c r="H441" s="9">
        <f t="shared" si="95"/>
        <v>1.903071681550897</v>
      </c>
      <c r="I441" s="9">
        <f t="shared" si="96"/>
        <v>4.0810680899971787</v>
      </c>
      <c r="J441" s="9">
        <f t="shared" si="97"/>
        <v>4.3573017808245131</v>
      </c>
      <c r="K441" s="11">
        <f t="shared" si="98"/>
        <v>0.54054054054054046</v>
      </c>
      <c r="L441" s="11">
        <f t="shared" si="99"/>
        <v>0.25641025641025644</v>
      </c>
      <c r="M441" s="11">
        <f t="shared" si="100"/>
        <v>0.24038461538461536</v>
      </c>
      <c r="N441" s="11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-0.25952209606055754</v>
      </c>
      <c r="O441" s="11">
        <f>0</f>
        <v>0</v>
      </c>
      <c r="P441" s="11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0.23022282637667249</v>
      </c>
      <c r="Q441" s="11">
        <f>2*'OddsRatio_working_3-way'!K441*'OddsRatio_working_3-way'!L441*'OddsRatio_working_3-way'!M441</f>
        <v>6.6634682019297398E-2</v>
      </c>
      <c r="R441" s="11">
        <f t="shared" si="101"/>
        <v>0</v>
      </c>
      <c r="S441" s="11">
        <f t="shared" si="102"/>
        <v>-0.88710298610932814</v>
      </c>
      <c r="T441" s="11">
        <f t="shared" si="103"/>
        <v>-0.25675918555986343</v>
      </c>
      <c r="U441" s="11">
        <f>'OddsRatio_working_3-way'!S441-'OddsRatio_working_3-way'!R441^2/3</f>
        <v>-0.88710298610932814</v>
      </c>
      <c r="V441" s="11">
        <f>'OddsRatio_working_3-way'!S441*'OddsRatio_working_3-way'!R441/3-2*'OddsRatio_working_3-way'!R441^3/27-'OddsRatio_working_3-way'!T441</f>
        <v>0.25675918555986343</v>
      </c>
      <c r="W441" s="11">
        <f>'OddsRatio_working_3-way'!V441^2+4*'OddsRatio_working_3-way'!U441^3/27</f>
        <v>-3.7498011009713741E-2</v>
      </c>
      <c r="X441" s="11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0.16079745829698158</v>
      </c>
      <c r="Y441" s="11">
        <f>IF('OddsRatio_working_3-way'!W441&gt;=0,IF('OddsRatio_working_3-way'!V441+SQRT('OddsRatio_working_3-way'!W441)&gt;0,0,PI()),ACOS('OddsRatio_working_3-way'!V441/(2*'OddsRatio_working_3-way'!X441)))</f>
        <v>0.64617439433623169</v>
      </c>
      <c r="Z441" s="11">
        <f>'OddsRatio_working_3-way'!X441^(1/3)*COS('OddsRatio_working_3-way'!Y441/3)</f>
        <v>0.5312186362064103</v>
      </c>
      <c r="AA441" s="11">
        <f>'OddsRatio_working_3-way'!X441^(1/3)*COS(('OddsRatio_working_3-way'!Y441+2*PI())/3)</f>
        <v>-0.36626127753561361</v>
      </c>
      <c r="AB441" s="11">
        <f>'OddsRatio_working_3-way'!X441^(1/3)*COS(('OddsRatio_working_3-way'!Y441+4*PI())/3)</f>
        <v>-0.16495735867079681</v>
      </c>
      <c r="AC441" s="11">
        <f>'OddsRatio_working_3-way'!X441^(1/3)*SIN('OddsRatio_working_3-way'!Y441/3)</f>
        <v>0.1162228717455288</v>
      </c>
      <c r="AD441" s="11">
        <f>'OddsRatio_working_3-way'!X441^(1/3)*SIN(('OddsRatio_working_3-way'!Y441+2*PI())/3)</f>
        <v>0.40193739804571099</v>
      </c>
      <c r="AE441" s="11">
        <f>'OddsRatio_working_3-way'!X441^(1/3)*SIN(('OddsRatio_working_3-way'!Y441+4*PI())/3)</f>
        <v>-0.51816026979123953</v>
      </c>
      <c r="AF441" s="11">
        <f>-'OddsRatio_working_3-way'!U441/(3*'OddsRatio_working_3-way'!X441^(1/3))*COS(('OddsRatio_working_3-way'!Y441)/3)</f>
        <v>0.53121863620641019</v>
      </c>
      <c r="AG441" s="11">
        <f>-'OddsRatio_working_3-way'!U441/(3*'OddsRatio_working_3-way'!X441^(1/3))*COS(('OddsRatio_working_3-way'!Y441+2*PI())/3)</f>
        <v>-0.36626127753561355</v>
      </c>
      <c r="AH441" s="11">
        <f>-'OddsRatio_working_3-way'!U441/(3*'OddsRatio_working_3-way'!X441^(1/3))*COS(('OddsRatio_working_3-way'!Y441+4*PI())/3)</f>
        <v>-0.16495735867079678</v>
      </c>
      <c r="AI441" s="11">
        <f>'OddsRatio_working_3-way'!U441/(3*'OddsRatio_working_3-way'!X441^(1/3))*SIN(('OddsRatio_working_3-way'!Y441)/3)</f>
        <v>-0.11622287174552877</v>
      </c>
      <c r="AJ441" s="11">
        <f>'OddsRatio_working_3-way'!U441/(3*'OddsRatio_working_3-way'!X441^(1/3))*SIN(('OddsRatio_working_3-way'!Y441+2*PI())/3)</f>
        <v>-0.40193739804571088</v>
      </c>
      <c r="AK441" s="11">
        <f>'OddsRatio_working_3-way'!U441/(3*'OddsRatio_working_3-way'!X441^(1/3))*SIN(('OddsRatio_working_3-way'!Y441+4*PI())/3)</f>
        <v>0.51816026979123953</v>
      </c>
      <c r="AL441" s="11">
        <f>'OddsRatio_working_3-way'!Z441+'OddsRatio_working_3-way'!AF441</f>
        <v>1.0624372724128204</v>
      </c>
      <c r="AM441" s="11">
        <f>'OddsRatio_working_3-way'!AA441+'OddsRatio_working_3-way'!AG441</f>
        <v>-0.7325225550712271</v>
      </c>
      <c r="AN441" s="11">
        <f>'OddsRatio_working_3-way'!AB441+'OddsRatio_working_3-way'!AH441</f>
        <v>-0.32991471734159361</v>
      </c>
      <c r="AO441" s="11">
        <f>'OddsRatio_working_3-way'!AC441+'OddsRatio_working_3-way'!AI441</f>
        <v>0</v>
      </c>
      <c r="AP441" s="11">
        <f>'OddsRatio_working_3-way'!AD441+'OddsRatio_working_3-way'!AJ441</f>
        <v>0</v>
      </c>
      <c r="AQ441" s="11">
        <f>'OddsRatio_working_3-way'!AE441+'OddsRatio_working_3-way'!AK441</f>
        <v>0</v>
      </c>
      <c r="AR441" s="10">
        <f>IF(A441="","",IF(('OddsRatio_working_3-way'!X441=0),IF(Q441&gt;0,-Q441^(1/3),(-Q441)^(1/3)),'OddsRatio_working_3-way'!AL441-'OddsRatio_working_3-way'!R441/3))</f>
        <v>1.0624372724128204</v>
      </c>
      <c r="AS441" s="11">
        <f>IF(('OddsRatio_working_3-way'!X441=0),IF(Q441&gt;0,-Q441^(1/3),(-Q441)^(1/3)),'OddsRatio_working_3-way'!AM441-'OddsRatio_working_3-way'!R441/3)</f>
        <v>-0.7325225550712271</v>
      </c>
      <c r="AT441" s="11">
        <f>IF(('OddsRatio_working_3-way'!X441=0),IF(Q441&gt;0,-Q441^(1/3),(-Q441)^(1/3)),'OddsRatio_working_3-way'!AN441-'OddsRatio_working_3-way'!R441/3)</f>
        <v>-0.32991471734159361</v>
      </c>
      <c r="AU441" s="11">
        <f>IF(('OddsRatio_working_3-way'!X441=0),0,'OddsRatio_working_3-way'!AO441)</f>
        <v>0</v>
      </c>
      <c r="AV441" s="11">
        <f>IF(('OddsRatio_working_3-way'!X441=0),0,'OddsRatio_working_3-way'!AP441)</f>
        <v>0</v>
      </c>
      <c r="AW441" s="11">
        <f>IF(('OddsRatio_working_3-way'!X441=0),0,'OddsRatio_working_3-way'!AQ441)</f>
        <v>0</v>
      </c>
    </row>
    <row r="442" spans="1:49" x14ac:dyDescent="0.2">
      <c r="A442" s="4">
        <f>IF('True_Odds_Calculator_3-way'!A443="","",'True_Odds_Calculator_3-way'!A443)</f>
        <v>4</v>
      </c>
      <c r="B442" s="4">
        <f>IF('True_Odds_Calculator_3-way'!B443="","",'True_Odds_Calculator_3-way'!B443)</f>
        <v>3.59</v>
      </c>
      <c r="C442" s="4">
        <f>IF('True_Odds_Calculator_3-way'!C443="","",'True_Odds_Calculator_3-way'!C443)</f>
        <v>2</v>
      </c>
      <c r="D442" s="9">
        <f t="shared" si="91"/>
        <v>0.24165523145151216</v>
      </c>
      <c r="E442" s="9">
        <f t="shared" si="92"/>
        <v>0.26959631535165152</v>
      </c>
      <c r="F442" s="9">
        <f t="shared" si="93"/>
        <v>0.48874845319683635</v>
      </c>
      <c r="G442" s="9">
        <f t="shared" si="94"/>
        <v>1.0460422809711982</v>
      </c>
      <c r="H442" s="9">
        <f t="shared" si="95"/>
        <v>4.1381268429135947</v>
      </c>
      <c r="I442" s="9">
        <f t="shared" si="96"/>
        <v>3.7092495077154033</v>
      </c>
      <c r="J442" s="9">
        <f t="shared" si="97"/>
        <v>2.0460422809711982</v>
      </c>
      <c r="K442" s="11">
        <f t="shared" si="98"/>
        <v>0.25</v>
      </c>
      <c r="L442" s="11">
        <f t="shared" si="99"/>
        <v>0.2785515320334262</v>
      </c>
      <c r="M442" s="11">
        <f t="shared" si="100"/>
        <v>0.5</v>
      </c>
      <c r="N442" s="11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-0.2705431754874652</v>
      </c>
      <c r="O442" s="11">
        <f>0</f>
        <v>0</v>
      </c>
      <c r="P442" s="11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0.22945682451253482</v>
      </c>
      <c r="Q442" s="11">
        <f>2*'OddsRatio_working_3-way'!K442*'OddsRatio_working_3-way'!L442*'OddsRatio_working_3-way'!M442</f>
        <v>6.9637883008356549E-2</v>
      </c>
      <c r="R442" s="11">
        <f t="shared" si="101"/>
        <v>0</v>
      </c>
      <c r="S442" s="11">
        <f t="shared" si="102"/>
        <v>-0.84813384813384807</v>
      </c>
      <c r="T442" s="11">
        <f t="shared" si="103"/>
        <v>-0.2574002574002574</v>
      </c>
      <c r="U442" s="11">
        <f>'OddsRatio_working_3-way'!S442-'OddsRatio_working_3-way'!R442^2/3</f>
        <v>-0.84813384813384807</v>
      </c>
      <c r="V442" s="11">
        <f>'OddsRatio_working_3-way'!S442*'OddsRatio_working_3-way'!R442/3-2*'OddsRatio_working_3-way'!R442^3/27-'OddsRatio_working_3-way'!T442</f>
        <v>0.2574002574002574</v>
      </c>
      <c r="W442" s="11">
        <f>'OddsRatio_working_3-way'!V442^2+4*'OddsRatio_working_3-way'!U442^3/27</f>
        <v>-2.4128661529437906E-2</v>
      </c>
      <c r="X442" s="11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0.1503192885487061</v>
      </c>
      <c r="Y442" s="11">
        <f>IF('OddsRatio_working_3-way'!W442&gt;=0,IF('OddsRatio_working_3-way'!V442+SQRT('OddsRatio_working_3-way'!W442)&gt;0,0,PI()),ACOS('OddsRatio_working_3-way'!V442/(2*'OddsRatio_working_3-way'!X442)))</f>
        <v>0.54296905532207673</v>
      </c>
      <c r="Z442" s="11">
        <f>'OddsRatio_working_3-way'!X442^(1/3)*COS('OddsRatio_working_3-way'!Y442/3)</f>
        <v>0.52302114048559911</v>
      </c>
      <c r="AA442" s="11">
        <f>'OddsRatio_working_3-way'!X442^(1/3)*COS(('OddsRatio_working_3-way'!Y442+2*PI())/3)</f>
        <v>-0.34439679942062745</v>
      </c>
      <c r="AB442" s="11">
        <f>'OddsRatio_working_3-way'!X442^(1/3)*COS(('OddsRatio_working_3-way'!Y442+4*PI())/3)</f>
        <v>-0.17862434106497158</v>
      </c>
      <c r="AC442" s="11">
        <f>'OddsRatio_working_3-way'!X442^(1/3)*SIN('OddsRatio_working_3-way'!Y442/3)</f>
        <v>9.5708773455863899E-2</v>
      </c>
      <c r="AD442" s="11">
        <f>'OddsRatio_working_3-way'!X442^(1/3)*SIN(('OddsRatio_working_3-way'!Y442+2*PI())/3)</f>
        <v>0.40509520764890666</v>
      </c>
      <c r="AE442" s="11">
        <f>'OddsRatio_working_3-way'!X442^(1/3)*SIN(('OddsRatio_working_3-way'!Y442+4*PI())/3)</f>
        <v>-0.50080398110477053</v>
      </c>
      <c r="AF442" s="11">
        <f>-'OddsRatio_working_3-way'!U442/(3*'OddsRatio_working_3-way'!X442^(1/3))*COS(('OddsRatio_working_3-way'!Y442)/3)</f>
        <v>0.52302114048559911</v>
      </c>
      <c r="AG442" s="11">
        <f>-'OddsRatio_working_3-way'!U442/(3*'OddsRatio_working_3-way'!X442^(1/3))*COS(('OddsRatio_working_3-way'!Y442+2*PI())/3)</f>
        <v>-0.34439679942062745</v>
      </c>
      <c r="AH442" s="11">
        <f>-'OddsRatio_working_3-way'!U442/(3*'OddsRatio_working_3-way'!X442^(1/3))*COS(('OddsRatio_working_3-way'!Y442+4*PI())/3)</f>
        <v>-0.17862434106497158</v>
      </c>
      <c r="AI442" s="11">
        <f>'OddsRatio_working_3-way'!U442/(3*'OddsRatio_working_3-way'!X442^(1/3))*SIN(('OddsRatio_working_3-way'!Y442)/3)</f>
        <v>-9.5708773455863899E-2</v>
      </c>
      <c r="AJ442" s="11">
        <f>'OddsRatio_working_3-way'!U442/(3*'OddsRatio_working_3-way'!X442^(1/3))*SIN(('OddsRatio_working_3-way'!Y442+2*PI())/3)</f>
        <v>-0.40509520764890666</v>
      </c>
      <c r="AK442" s="11">
        <f>'OddsRatio_working_3-way'!U442/(3*'OddsRatio_working_3-way'!X442^(1/3))*SIN(('OddsRatio_working_3-way'!Y442+4*PI())/3)</f>
        <v>0.50080398110477053</v>
      </c>
      <c r="AL442" s="11">
        <f>'OddsRatio_working_3-way'!Z442+'OddsRatio_working_3-way'!AF442</f>
        <v>1.0460422809711982</v>
      </c>
      <c r="AM442" s="11">
        <f>'OddsRatio_working_3-way'!AA442+'OddsRatio_working_3-way'!AG442</f>
        <v>-0.68879359884125491</v>
      </c>
      <c r="AN442" s="11">
        <f>'OddsRatio_working_3-way'!AB442+'OddsRatio_working_3-way'!AH442</f>
        <v>-0.35724868212994315</v>
      </c>
      <c r="AO442" s="11">
        <f>'OddsRatio_working_3-way'!AC442+'OddsRatio_working_3-way'!AI442</f>
        <v>0</v>
      </c>
      <c r="AP442" s="11">
        <f>'OddsRatio_working_3-way'!AD442+'OddsRatio_working_3-way'!AJ442</f>
        <v>0</v>
      </c>
      <c r="AQ442" s="11">
        <f>'OddsRatio_working_3-way'!AE442+'OddsRatio_working_3-way'!AK442</f>
        <v>0</v>
      </c>
      <c r="AR442" s="10">
        <f>IF(A442="","",IF(('OddsRatio_working_3-way'!X442=0),IF(Q442&gt;0,-Q442^(1/3),(-Q442)^(1/3)),'OddsRatio_working_3-way'!AL442-'OddsRatio_working_3-way'!R442/3))</f>
        <v>1.0460422809711982</v>
      </c>
      <c r="AS442" s="11">
        <f>IF(('OddsRatio_working_3-way'!X442=0),IF(Q442&gt;0,-Q442^(1/3),(-Q442)^(1/3)),'OddsRatio_working_3-way'!AM442-'OddsRatio_working_3-way'!R442/3)</f>
        <v>-0.68879359884125491</v>
      </c>
      <c r="AT442" s="11">
        <f>IF(('OddsRatio_working_3-way'!X442=0),IF(Q442&gt;0,-Q442^(1/3),(-Q442)^(1/3)),'OddsRatio_working_3-way'!AN442-'OddsRatio_working_3-way'!R442/3)</f>
        <v>-0.35724868212994315</v>
      </c>
      <c r="AU442" s="11">
        <f>IF(('OddsRatio_working_3-way'!X442=0),0,'OddsRatio_working_3-way'!AO442)</f>
        <v>0</v>
      </c>
      <c r="AV442" s="11">
        <f>IF(('OddsRatio_working_3-way'!X442=0),0,'OddsRatio_working_3-way'!AP442)</f>
        <v>0</v>
      </c>
      <c r="AW442" s="11">
        <f>IF(('OddsRatio_working_3-way'!X442=0),0,'OddsRatio_working_3-way'!AQ442)</f>
        <v>0</v>
      </c>
    </row>
    <row r="443" spans="1:49" x14ac:dyDescent="0.2">
      <c r="A443" s="4">
        <f>IF('True_Odds_Calculator_3-way'!A444="","",'True_Odds_Calculator_3-way'!A444)</f>
        <v>1.94</v>
      </c>
      <c r="B443" s="4">
        <f>IF('True_Odds_Calculator_3-way'!B444="","",'True_Odds_Calculator_3-way'!B444)</f>
        <v>3.57</v>
      </c>
      <c r="C443" s="4">
        <f>IF('True_Odds_Calculator_3-way'!C444="","",'True_Odds_Calculator_3-way'!C444)</f>
        <v>4.3</v>
      </c>
      <c r="D443" s="9">
        <f t="shared" si="91"/>
        <v>0.50423057526021287</v>
      </c>
      <c r="E443" s="9">
        <f t="shared" si="92"/>
        <v>0.27113758491025725</v>
      </c>
      <c r="F443" s="9">
        <f t="shared" si="93"/>
        <v>0.22463183982953011</v>
      </c>
      <c r="G443" s="9">
        <f t="shared" si="94"/>
        <v>1.0459783827386797</v>
      </c>
      <c r="H443" s="9">
        <f t="shared" si="95"/>
        <v>1.9832196797743586</v>
      </c>
      <c r="I443" s="9">
        <f t="shared" si="96"/>
        <v>3.688164443638406</v>
      </c>
      <c r="J443" s="9">
        <f t="shared" si="97"/>
        <v>4.4517286630376427</v>
      </c>
      <c r="K443" s="11">
        <f t="shared" si="98"/>
        <v>0.51546391752577325</v>
      </c>
      <c r="L443" s="11">
        <f t="shared" si="99"/>
        <v>0.28011204481792717</v>
      </c>
      <c r="M443" s="11">
        <f t="shared" si="100"/>
        <v>0.23255813953488372</v>
      </c>
      <c r="N443" s="11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-0.26769269203725599</v>
      </c>
      <c r="O443" s="11">
        <f>0</f>
        <v>0</v>
      </c>
      <c r="P443" s="11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0.22866974648886162</v>
      </c>
      <c r="Q443" s="11">
        <f>2*'OddsRatio_working_3-way'!K443*'OddsRatio_working_3-way'!L443*'OddsRatio_working_3-way'!M443</f>
        <v>6.7157047426978464E-2</v>
      </c>
      <c r="R443" s="11">
        <f t="shared" si="101"/>
        <v>0</v>
      </c>
      <c r="S443" s="11">
        <f t="shared" si="102"/>
        <v>-0.85422483799832916</v>
      </c>
      <c r="T443" s="11">
        <f t="shared" si="103"/>
        <v>-0.25087366754723328</v>
      </c>
      <c r="U443" s="11">
        <f>'OddsRatio_working_3-way'!S443-'OddsRatio_working_3-way'!R443^2/3</f>
        <v>-0.85422483799832916</v>
      </c>
      <c r="V443" s="11">
        <f>'OddsRatio_working_3-way'!S443*'OddsRatio_working_3-way'!R443/3-2*'OddsRatio_working_3-way'!R443^3/27-'OddsRatio_working_3-way'!T443</f>
        <v>0.25087366754723328</v>
      </c>
      <c r="W443" s="11">
        <f>'OddsRatio_working_3-way'!V443^2+4*'OddsRatio_working_3-way'!U443^3/27</f>
        <v>-2.9407281060982476E-2</v>
      </c>
      <c r="X443" s="11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0.1519415003624604</v>
      </c>
      <c r="Y443" s="11">
        <f>IF('OddsRatio_working_3-way'!W443&gt;=0,IF('OddsRatio_working_3-way'!V443+SQRT('OddsRatio_working_3-way'!W443)&gt;0,0,PI()),ACOS('OddsRatio_working_3-way'!V443/(2*'OddsRatio_working_3-way'!X443)))</f>
        <v>0.59960238941920496</v>
      </c>
      <c r="Z443" s="11">
        <f>'OddsRatio_working_3-way'!X443^(1/3)*COS('OddsRatio_working_3-way'!Y443/3)</f>
        <v>0.52298919136933997</v>
      </c>
      <c r="AA443" s="11">
        <f>'OddsRatio_working_3-way'!X443^(1/3)*COS(('OddsRatio_working_3-way'!Y443+2*PI())/3)</f>
        <v>-0.3532439214735566</v>
      </c>
      <c r="AB443" s="11">
        <f>'OddsRatio_working_3-way'!X443^(1/3)*COS(('OddsRatio_working_3-way'!Y443+4*PI())/3)</f>
        <v>-0.16974526989578326</v>
      </c>
      <c r="AC443" s="11">
        <f>'OddsRatio_working_3-way'!X443^(1/3)*SIN('OddsRatio_working_3-way'!Y443/3)</f>
        <v>0.10594299588436071</v>
      </c>
      <c r="AD443" s="11">
        <f>'OddsRatio_working_3-way'!X443^(1/3)*SIN(('OddsRatio_working_3-way'!Y443+2*PI())/3)</f>
        <v>0.39995042768834932</v>
      </c>
      <c r="AE443" s="11">
        <f>'OddsRatio_working_3-way'!X443^(1/3)*SIN(('OddsRatio_working_3-way'!Y443+4*PI())/3)</f>
        <v>-0.50589342357271005</v>
      </c>
      <c r="AF443" s="11">
        <f>-'OddsRatio_working_3-way'!U443/(3*'OddsRatio_working_3-way'!X443^(1/3))*COS(('OddsRatio_working_3-way'!Y443)/3)</f>
        <v>0.52298919136933986</v>
      </c>
      <c r="AG443" s="11">
        <f>-'OddsRatio_working_3-way'!U443/(3*'OddsRatio_working_3-way'!X443^(1/3))*COS(('OddsRatio_working_3-way'!Y443+2*PI())/3)</f>
        <v>-0.35324392147355649</v>
      </c>
      <c r="AH443" s="11">
        <f>-'OddsRatio_working_3-way'!U443/(3*'OddsRatio_working_3-way'!X443^(1/3))*COS(('OddsRatio_working_3-way'!Y443+4*PI())/3)</f>
        <v>-0.16974526989578323</v>
      </c>
      <c r="AI443" s="11">
        <f>'OddsRatio_working_3-way'!U443/(3*'OddsRatio_working_3-way'!X443^(1/3))*SIN(('OddsRatio_working_3-way'!Y443)/3)</f>
        <v>-0.10594299588436069</v>
      </c>
      <c r="AJ443" s="11">
        <f>'OddsRatio_working_3-way'!U443/(3*'OddsRatio_working_3-way'!X443^(1/3))*SIN(('OddsRatio_working_3-way'!Y443+2*PI())/3)</f>
        <v>-0.39995042768834926</v>
      </c>
      <c r="AK443" s="11">
        <f>'OddsRatio_working_3-way'!U443/(3*'OddsRatio_working_3-way'!X443^(1/3))*SIN(('OddsRatio_working_3-way'!Y443+4*PI())/3)</f>
        <v>0.50589342357270994</v>
      </c>
      <c r="AL443" s="11">
        <f>'OddsRatio_working_3-way'!Z443+'OddsRatio_working_3-way'!AF443</f>
        <v>1.0459783827386797</v>
      </c>
      <c r="AM443" s="11">
        <f>'OddsRatio_working_3-way'!AA443+'OddsRatio_working_3-way'!AG443</f>
        <v>-0.70648784294711309</v>
      </c>
      <c r="AN443" s="11">
        <f>'OddsRatio_working_3-way'!AB443+'OddsRatio_working_3-way'!AH443</f>
        <v>-0.33949053979156651</v>
      </c>
      <c r="AO443" s="11">
        <f>'OddsRatio_working_3-way'!AC443+'OddsRatio_working_3-way'!AI443</f>
        <v>0</v>
      </c>
      <c r="AP443" s="11">
        <f>'OddsRatio_working_3-way'!AD443+'OddsRatio_working_3-way'!AJ443</f>
        <v>0</v>
      </c>
      <c r="AQ443" s="11">
        <f>'OddsRatio_working_3-way'!AE443+'OddsRatio_working_3-way'!AK443</f>
        <v>0</v>
      </c>
      <c r="AR443" s="10">
        <f>IF(A443="","",IF(('OddsRatio_working_3-way'!X443=0),IF(Q443&gt;0,-Q443^(1/3),(-Q443)^(1/3)),'OddsRatio_working_3-way'!AL443-'OddsRatio_working_3-way'!R443/3))</f>
        <v>1.0459783827386797</v>
      </c>
      <c r="AS443" s="11">
        <f>IF(('OddsRatio_working_3-way'!X443=0),IF(Q443&gt;0,-Q443^(1/3),(-Q443)^(1/3)),'OddsRatio_working_3-way'!AM443-'OddsRatio_working_3-way'!R443/3)</f>
        <v>-0.70648784294711309</v>
      </c>
      <c r="AT443" s="11">
        <f>IF(('OddsRatio_working_3-way'!X443=0),IF(Q443&gt;0,-Q443^(1/3),(-Q443)^(1/3)),'OddsRatio_working_3-way'!AN443-'OddsRatio_working_3-way'!R443/3)</f>
        <v>-0.33949053979156651</v>
      </c>
      <c r="AU443" s="11">
        <f>IF(('OddsRatio_working_3-way'!X443=0),0,'OddsRatio_working_3-way'!AO443)</f>
        <v>0</v>
      </c>
      <c r="AV443" s="11">
        <f>IF(('OddsRatio_working_3-way'!X443=0),0,'OddsRatio_working_3-way'!AP443)</f>
        <v>0</v>
      </c>
      <c r="AW443" s="11">
        <f>IF(('OddsRatio_working_3-way'!X443=0),0,'OddsRatio_working_3-way'!AQ443)</f>
        <v>0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>
        <f>IF('True_Odds_Calculator_3-way'!A446="","",'True_Odds_Calculator_3-way'!A446)</f>
        <v>1.56</v>
      </c>
      <c r="B445" s="4">
        <f>IF('True_Odds_Calculator_3-way'!B446="","",'True_Odds_Calculator_3-way'!B446)</f>
        <v>3.97</v>
      </c>
      <c r="C445" s="4">
        <f>IF('True_Odds_Calculator_3-way'!C446="","",'True_Odds_Calculator_3-way'!C446)</f>
        <v>7.09</v>
      </c>
      <c r="D445" s="9">
        <f t="shared" si="91"/>
        <v>0.62632003485837739</v>
      </c>
      <c r="E445" s="9">
        <f t="shared" si="92"/>
        <v>0.24013880051007347</v>
      </c>
      <c r="F445" s="9">
        <f t="shared" si="93"/>
        <v>0.13354116463154914</v>
      </c>
      <c r="G445" s="9">
        <f t="shared" si="94"/>
        <v>1.0654068445846496</v>
      </c>
      <c r="H445" s="9">
        <f t="shared" si="95"/>
        <v>1.596627832967404</v>
      </c>
      <c r="I445" s="9">
        <f t="shared" si="96"/>
        <v>4.164258328416409</v>
      </c>
      <c r="J445" s="9">
        <f t="shared" si="97"/>
        <v>7.4883276835205148</v>
      </c>
      <c r="K445" s="11">
        <f t="shared" si="98"/>
        <v>0.64102564102564097</v>
      </c>
      <c r="L445" s="11">
        <f t="shared" si="99"/>
        <v>0.25188916876574308</v>
      </c>
      <c r="M445" s="11">
        <f t="shared" si="100"/>
        <v>0.14104372355430184</v>
      </c>
      <c r="N445" s="11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-0.23067494655178022</v>
      </c>
      <c r="O445" s="11">
        <f>0</f>
        <v>0</v>
      </c>
      <c r="P445" s="11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0.21908554876192976</v>
      </c>
      <c r="Q445" s="11">
        <f>2*'OddsRatio_working_3-way'!K445*'OddsRatio_working_3-way'!L445*'OddsRatio_working_3-way'!M445</f>
        <v>4.5547931135536332E-2</v>
      </c>
      <c r="R445" s="11">
        <f t="shared" si="101"/>
        <v>0</v>
      </c>
      <c r="S445" s="11">
        <f t="shared" si="102"/>
        <v>-0.949758749430342</v>
      </c>
      <c r="T445" s="11">
        <f t="shared" si="103"/>
        <v>-0.19745504146160955</v>
      </c>
      <c r="U445" s="11">
        <f>'OddsRatio_working_3-way'!S445-'OddsRatio_working_3-way'!R445^2/3</f>
        <v>-0.949758749430342</v>
      </c>
      <c r="V445" s="11">
        <f>'OddsRatio_working_3-way'!S445*'OddsRatio_working_3-way'!R445/3-2*'OddsRatio_working_3-way'!R445^3/27-'OddsRatio_working_3-way'!T445</f>
        <v>0.19745504146160955</v>
      </c>
      <c r="W445" s="11">
        <f>'OddsRatio_working_3-way'!V445^2+4*'OddsRatio_working_3-way'!U445^3/27</f>
        <v>-8.7933281407889807E-2</v>
      </c>
      <c r="X445" s="11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0.17813041206269056</v>
      </c>
      <c r="Y445" s="11">
        <f>IF('OddsRatio_working_3-way'!W445&gt;=0,IF('OddsRatio_working_3-way'!V445+SQRT('OddsRatio_working_3-way'!W445)&gt;0,0,PI()),ACOS('OddsRatio_working_3-way'!V445/(2*'OddsRatio_working_3-way'!X445)))</f>
        <v>0.98334319345797649</v>
      </c>
      <c r="Z445" s="11">
        <f>'OddsRatio_working_3-way'!X445^(1/3)*COS('OddsRatio_working_3-way'!Y445/3)</f>
        <v>0.53270342229232481</v>
      </c>
      <c r="AA445" s="11">
        <f>'OddsRatio_working_3-way'!X445^(1/3)*COS(('OddsRatio_working_3-way'!Y445+2*PI())/3)</f>
        <v>-0.42322741119597679</v>
      </c>
      <c r="AB445" s="11">
        <f>'OddsRatio_working_3-way'!X445^(1/3)*COS(('OddsRatio_working_3-way'!Y445+4*PI())/3)</f>
        <v>-0.10947601109634808</v>
      </c>
      <c r="AC445" s="11">
        <f>'OddsRatio_working_3-way'!X445^(1/3)*SIN('OddsRatio_working_3-way'!Y445/3)</f>
        <v>0.18114445530614268</v>
      </c>
      <c r="AD445" s="11">
        <f>'OddsRatio_working_3-way'!X445^(1/3)*SIN(('OddsRatio_working_3-way'!Y445+2*PI())/3)</f>
        <v>0.37076246873499158</v>
      </c>
      <c r="AE445" s="11">
        <f>'OddsRatio_working_3-way'!X445^(1/3)*SIN(('OddsRatio_working_3-way'!Y445+4*PI())/3)</f>
        <v>-0.55190692404113417</v>
      </c>
      <c r="AF445" s="11">
        <f>-'OddsRatio_working_3-way'!U445/(3*'OddsRatio_working_3-way'!X445^(1/3))*COS(('OddsRatio_working_3-way'!Y445)/3)</f>
        <v>0.5327034222923247</v>
      </c>
      <c r="AG445" s="11">
        <f>-'OddsRatio_working_3-way'!U445/(3*'OddsRatio_working_3-way'!X445^(1/3))*COS(('OddsRatio_working_3-way'!Y445+2*PI())/3)</f>
        <v>-0.42322741119597673</v>
      </c>
      <c r="AH445" s="11">
        <f>-'OddsRatio_working_3-way'!U445/(3*'OddsRatio_working_3-way'!X445^(1/3))*COS(('OddsRatio_working_3-way'!Y445+4*PI())/3)</f>
        <v>-0.10947601109634807</v>
      </c>
      <c r="AI445" s="11">
        <f>'OddsRatio_working_3-way'!U445/(3*'OddsRatio_working_3-way'!X445^(1/3))*SIN(('OddsRatio_working_3-way'!Y445)/3)</f>
        <v>-0.18114445530614265</v>
      </c>
      <c r="AJ445" s="11">
        <f>'OddsRatio_working_3-way'!U445/(3*'OddsRatio_working_3-way'!X445^(1/3))*SIN(('OddsRatio_working_3-way'!Y445+2*PI())/3)</f>
        <v>-0.37076246873499152</v>
      </c>
      <c r="AK445" s="11">
        <f>'OddsRatio_working_3-way'!U445/(3*'OddsRatio_working_3-way'!X445^(1/3))*SIN(('OddsRatio_working_3-way'!Y445+4*PI())/3)</f>
        <v>0.55190692404113406</v>
      </c>
      <c r="AL445" s="11">
        <f>'OddsRatio_working_3-way'!Z445+'OddsRatio_working_3-way'!AF445</f>
        <v>1.0654068445846496</v>
      </c>
      <c r="AM445" s="11">
        <f>'OddsRatio_working_3-way'!AA445+'OddsRatio_working_3-way'!AG445</f>
        <v>-0.84645482239195347</v>
      </c>
      <c r="AN445" s="11">
        <f>'OddsRatio_working_3-way'!AB445+'OddsRatio_working_3-way'!AH445</f>
        <v>-0.21895202219269616</v>
      </c>
      <c r="AO445" s="11">
        <f>'OddsRatio_working_3-way'!AC445+'OddsRatio_working_3-way'!AI445</f>
        <v>0</v>
      </c>
      <c r="AP445" s="11">
        <f>'OddsRatio_working_3-way'!AD445+'OddsRatio_working_3-way'!AJ445</f>
        <v>0</v>
      </c>
      <c r="AQ445" s="11">
        <f>'OddsRatio_working_3-way'!AE445+'OddsRatio_working_3-way'!AK445</f>
        <v>0</v>
      </c>
      <c r="AR445" s="10">
        <f>IF(A445="","",IF(('OddsRatio_working_3-way'!X445=0),IF(Q445&gt;0,-Q445^(1/3),(-Q445)^(1/3)),'OddsRatio_working_3-way'!AL445-'OddsRatio_working_3-way'!R445/3))</f>
        <v>1.0654068445846496</v>
      </c>
      <c r="AS445" s="11">
        <f>IF(('OddsRatio_working_3-way'!X445=0),IF(Q445&gt;0,-Q445^(1/3),(-Q445)^(1/3)),'OddsRatio_working_3-way'!AM445-'OddsRatio_working_3-way'!R445/3)</f>
        <v>-0.84645482239195347</v>
      </c>
      <c r="AT445" s="11">
        <f>IF(('OddsRatio_working_3-way'!X445=0),IF(Q445&gt;0,-Q445^(1/3),(-Q445)^(1/3)),'OddsRatio_working_3-way'!AN445-'OddsRatio_working_3-way'!R445/3)</f>
        <v>-0.21895202219269616</v>
      </c>
      <c r="AU445" s="11">
        <f>IF(('OddsRatio_working_3-way'!X445=0),0,'OddsRatio_working_3-way'!AO445)</f>
        <v>0</v>
      </c>
      <c r="AV445" s="11">
        <f>IF(('OddsRatio_working_3-way'!X445=0),0,'OddsRatio_working_3-way'!AP445)</f>
        <v>0</v>
      </c>
      <c r="AW445" s="11">
        <f>IF(('OddsRatio_working_3-way'!X445=0),0,'OddsRatio_working_3-way'!AQ445)</f>
        <v>0</v>
      </c>
    </row>
    <row r="446" spans="1:49" x14ac:dyDescent="0.2">
      <c r="A446" s="4">
        <f>IF('True_Odds_Calculator_3-way'!A447="","",'True_Odds_Calculator_3-way'!A447)</f>
        <v>2.42</v>
      </c>
      <c r="B446" s="4">
        <f>IF('True_Odds_Calculator_3-way'!B447="","",'True_Odds_Calculator_3-way'!B447)</f>
        <v>3.06</v>
      </c>
      <c r="C446" s="4">
        <f>IF('True_Odds_Calculator_3-way'!C447="","",'True_Odds_Calculator_3-way'!C447)</f>
        <v>3.47</v>
      </c>
      <c r="D446" s="9">
        <f t="shared" si="91"/>
        <v>0.4029502942608279</v>
      </c>
      <c r="E446" s="9">
        <f t="shared" si="92"/>
        <v>0.31751049748636756</v>
      </c>
      <c r="F446" s="9">
        <f t="shared" si="93"/>
        <v>0.27953920825280459</v>
      </c>
      <c r="G446" s="9">
        <f t="shared" si="94"/>
        <v>1.0434476540691591</v>
      </c>
      <c r="H446" s="9">
        <f t="shared" si="95"/>
        <v>2.4816956687782055</v>
      </c>
      <c r="I446" s="9">
        <f t="shared" si="96"/>
        <v>3.149502167382467</v>
      </c>
      <c r="J446" s="9">
        <f t="shared" si="97"/>
        <v>3.5773157055508227</v>
      </c>
      <c r="K446" s="11">
        <f t="shared" si="98"/>
        <v>0.41322314049586778</v>
      </c>
      <c r="L446" s="11">
        <f t="shared" si="99"/>
        <v>0.32679738562091504</v>
      </c>
      <c r="M446" s="11">
        <f t="shared" si="100"/>
        <v>0.28818443804034583</v>
      </c>
      <c r="N446" s="11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-0.28118118104094147</v>
      </c>
      <c r="O446" s="11">
        <f>0</f>
        <v>0</v>
      </c>
      <c r="P446" s="11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0.23155315269541099</v>
      </c>
      <c r="Q446" s="11">
        <f>2*'OddsRatio_working_3-way'!K446*'OddsRatio_working_3-way'!L446*'OddsRatio_working_3-way'!M446</f>
        <v>7.7832992502659168E-2</v>
      </c>
      <c r="R446" s="11">
        <f t="shared" si="101"/>
        <v>0</v>
      </c>
      <c r="S446" s="11">
        <f t="shared" si="102"/>
        <v>-0.82350160077638912</v>
      </c>
      <c r="T446" s="11">
        <f t="shared" si="103"/>
        <v>-0.27680726076517287</v>
      </c>
      <c r="U446" s="11">
        <f>'OddsRatio_working_3-way'!S446-'OddsRatio_working_3-way'!R446^2/3</f>
        <v>-0.82350160077638912</v>
      </c>
      <c r="V446" s="11">
        <f>'OddsRatio_working_3-way'!S446*'OddsRatio_working_3-way'!R446/3-2*'OddsRatio_working_3-way'!R446^3/27-'OddsRatio_working_3-way'!T446</f>
        <v>0.27680726076517287</v>
      </c>
      <c r="W446" s="11">
        <f>'OddsRatio_working_3-way'!V446^2+4*'OddsRatio_working_3-way'!U446^3/27</f>
        <v>-6.1127973642239181E-3</v>
      </c>
      <c r="X446" s="11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0.14381851147934879</v>
      </c>
      <c r="Y446" s="11">
        <f>IF('OddsRatio_working_3-way'!W446&gt;=0,IF('OddsRatio_working_3-way'!V446+SQRT('OddsRatio_working_3-way'!W446)&gt;0,0,PI()),ACOS('OddsRatio_working_3-way'!V446/(2*'OddsRatio_working_3-way'!X446)))</f>
        <v>0.27527970714016026</v>
      </c>
      <c r="Z446" s="11">
        <f>'OddsRatio_working_3-way'!X446^(1/3)*COS('OddsRatio_working_3-way'!Y446/3)</f>
        <v>0.52172382703457953</v>
      </c>
      <c r="AA446" s="11">
        <f>'OddsRatio_working_3-way'!X446^(1/3)*COS(('OddsRatio_working_3-way'!Y446+2*PI())/3)</f>
        <v>-0.30243818586572663</v>
      </c>
      <c r="AB446" s="11">
        <f>'OddsRatio_working_3-way'!X446^(1/3)*COS(('OddsRatio_working_3-way'!Y446+4*PI())/3)</f>
        <v>-0.2192856411688528</v>
      </c>
      <c r="AC446" s="11">
        <f>'OddsRatio_working_3-way'!X446^(1/3)*SIN('OddsRatio_working_3-way'!Y446/3)</f>
        <v>4.800814406454252E-2</v>
      </c>
      <c r="AD446" s="11">
        <f>'OddsRatio_working_3-way'!X446^(1/3)*SIN(('OddsRatio_working_3-way'!Y446+2*PI())/3)</f>
        <v>0.42782201593931318</v>
      </c>
      <c r="AE446" s="11">
        <f>'OddsRatio_working_3-way'!X446^(1/3)*SIN(('OddsRatio_working_3-way'!Y446+4*PI())/3)</f>
        <v>-0.47583016000385564</v>
      </c>
      <c r="AF446" s="11">
        <f>-'OddsRatio_working_3-way'!U446/(3*'OddsRatio_working_3-way'!X446^(1/3))*COS(('OddsRatio_working_3-way'!Y446)/3)</f>
        <v>0.52172382703457953</v>
      </c>
      <c r="AG446" s="11">
        <f>-'OddsRatio_working_3-way'!U446/(3*'OddsRatio_working_3-way'!X446^(1/3))*COS(('OddsRatio_working_3-way'!Y446+2*PI())/3)</f>
        <v>-0.30243818586572663</v>
      </c>
      <c r="AH446" s="11">
        <f>-'OddsRatio_working_3-way'!U446/(3*'OddsRatio_working_3-way'!X446^(1/3))*COS(('OddsRatio_working_3-way'!Y446+4*PI())/3)</f>
        <v>-0.2192856411688528</v>
      </c>
      <c r="AI446" s="11">
        <f>'OddsRatio_working_3-way'!U446/(3*'OddsRatio_working_3-way'!X446^(1/3))*SIN(('OddsRatio_working_3-way'!Y446)/3)</f>
        <v>-4.800814406454252E-2</v>
      </c>
      <c r="AJ446" s="11">
        <f>'OddsRatio_working_3-way'!U446/(3*'OddsRatio_working_3-way'!X446^(1/3))*SIN(('OddsRatio_working_3-way'!Y446+2*PI())/3)</f>
        <v>-0.42782201593931318</v>
      </c>
      <c r="AK446" s="11">
        <f>'OddsRatio_working_3-way'!U446/(3*'OddsRatio_working_3-way'!X446^(1/3))*SIN(('OddsRatio_working_3-way'!Y446+4*PI())/3)</f>
        <v>0.47583016000385564</v>
      </c>
      <c r="AL446" s="11">
        <f>'OddsRatio_working_3-way'!Z446+'OddsRatio_working_3-way'!AF446</f>
        <v>1.0434476540691591</v>
      </c>
      <c r="AM446" s="11">
        <f>'OddsRatio_working_3-way'!AA446+'OddsRatio_working_3-way'!AG446</f>
        <v>-0.60487637173145326</v>
      </c>
      <c r="AN446" s="11">
        <f>'OddsRatio_working_3-way'!AB446+'OddsRatio_working_3-way'!AH446</f>
        <v>-0.43857128233770559</v>
      </c>
      <c r="AO446" s="11">
        <f>'OddsRatio_working_3-way'!AC446+'OddsRatio_working_3-way'!AI446</f>
        <v>0</v>
      </c>
      <c r="AP446" s="11">
        <f>'OddsRatio_working_3-way'!AD446+'OddsRatio_working_3-way'!AJ446</f>
        <v>0</v>
      </c>
      <c r="AQ446" s="11">
        <f>'OddsRatio_working_3-way'!AE446+'OddsRatio_working_3-way'!AK446</f>
        <v>0</v>
      </c>
      <c r="AR446" s="10">
        <f>IF(A446="","",IF(('OddsRatio_working_3-way'!X446=0),IF(Q446&gt;0,-Q446^(1/3),(-Q446)^(1/3)),'OddsRatio_working_3-way'!AL446-'OddsRatio_working_3-way'!R446/3))</f>
        <v>1.0434476540691591</v>
      </c>
      <c r="AS446" s="11">
        <f>IF(('OddsRatio_working_3-way'!X446=0),IF(Q446&gt;0,-Q446^(1/3),(-Q446)^(1/3)),'OddsRatio_working_3-way'!AM446-'OddsRatio_working_3-way'!R446/3)</f>
        <v>-0.60487637173145326</v>
      </c>
      <c r="AT446" s="11">
        <f>IF(('OddsRatio_working_3-way'!X446=0),IF(Q446&gt;0,-Q446^(1/3),(-Q446)^(1/3)),'OddsRatio_working_3-way'!AN446-'OddsRatio_working_3-way'!R446/3)</f>
        <v>-0.43857128233770559</v>
      </c>
      <c r="AU446" s="11">
        <f>IF(('OddsRatio_working_3-way'!X446=0),0,'OddsRatio_working_3-way'!AO446)</f>
        <v>0</v>
      </c>
      <c r="AV446" s="11">
        <f>IF(('OddsRatio_working_3-way'!X446=0),0,'OddsRatio_working_3-way'!AP446)</f>
        <v>0</v>
      </c>
      <c r="AW446" s="11">
        <f>IF(('OddsRatio_working_3-way'!X446=0),0,'OddsRatio_working_3-way'!AQ446)</f>
        <v>0</v>
      </c>
    </row>
    <row r="447" spans="1:49" x14ac:dyDescent="0.2">
      <c r="A447" s="4">
        <f>IF('True_Odds_Calculator_3-way'!A448="","",'True_Odds_Calculator_3-way'!A448)</f>
        <v>2.59</v>
      </c>
      <c r="B447" s="4">
        <f>IF('True_Odds_Calculator_3-way'!B448="","",'True_Odds_Calculator_3-way'!B448)</f>
        <v>3.22</v>
      </c>
      <c r="C447" s="4">
        <f>IF('True_Odds_Calculator_3-way'!C448="","",'True_Odds_Calculator_3-way'!C448)</f>
        <v>3.03</v>
      </c>
      <c r="D447" s="9">
        <f t="shared" si="91"/>
        <v>0.37667309317477471</v>
      </c>
      <c r="E447" s="9">
        <f t="shared" si="92"/>
        <v>0.30206861407833874</v>
      </c>
      <c r="F447" s="9">
        <f t="shared" si="93"/>
        <v>0.32125829274688633</v>
      </c>
      <c r="G447" s="9">
        <f t="shared" si="94"/>
        <v>1.0407685291342017</v>
      </c>
      <c r="H447" s="9">
        <f t="shared" si="95"/>
        <v>2.654821961323381</v>
      </c>
      <c r="I447" s="9">
        <f t="shared" si="96"/>
        <v>3.3105061346779281</v>
      </c>
      <c r="J447" s="9">
        <f t="shared" si="97"/>
        <v>3.1127601141424299</v>
      </c>
      <c r="K447" s="11">
        <f t="shared" si="98"/>
        <v>0.38610038610038611</v>
      </c>
      <c r="L447" s="11">
        <f t="shared" si="99"/>
        <v>0.3105590062111801</v>
      </c>
      <c r="M447" s="11">
        <f t="shared" si="100"/>
        <v>0.33003300330033003</v>
      </c>
      <c r="N447" s="11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-0.28356189656232689</v>
      </c>
      <c r="O447" s="11">
        <f>0</f>
        <v>0</v>
      </c>
      <c r="P447" s="11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0.23110778906855409</v>
      </c>
      <c r="Q447" s="11">
        <f>2*'OddsRatio_working_3-way'!K447*'OddsRatio_working_3-way'!L447*'OddsRatio_working_3-way'!M447</f>
        <v>7.9146503105669203E-2</v>
      </c>
      <c r="R447" s="11">
        <f t="shared" si="101"/>
        <v>0</v>
      </c>
      <c r="S447" s="11">
        <f t="shared" si="102"/>
        <v>-0.81501708046926047</v>
      </c>
      <c r="T447" s="11">
        <f t="shared" si="103"/>
        <v>-0.27911543851686998</v>
      </c>
      <c r="U447" s="11">
        <f>'OddsRatio_working_3-way'!S447-'OddsRatio_working_3-way'!R447^2/3</f>
        <v>-0.81501708046926047</v>
      </c>
      <c r="V447" s="11">
        <f>'OddsRatio_working_3-way'!S447*'OddsRatio_working_3-way'!R447/3-2*'OddsRatio_working_3-way'!R447^3/27-'OddsRatio_working_3-way'!T447</f>
        <v>0.27911543851686998</v>
      </c>
      <c r="W447" s="11">
        <f>'OddsRatio_working_3-way'!V447^2+4*'OddsRatio_working_3-way'!U447^3/27</f>
        <v>-2.2986329500389036E-3</v>
      </c>
      <c r="X447" s="11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0.14160160748425804</v>
      </c>
      <c r="Y447" s="11">
        <f>IF('OddsRatio_working_3-way'!W447&gt;=0,IF('OddsRatio_working_3-way'!V447+SQRT('OddsRatio_working_3-way'!W447)&gt;0,0,PI()),ACOS('OddsRatio_working_3-way'!V447/(2*'OddsRatio_working_3-way'!X447)))</f>
        <v>0.17011133445356696</v>
      </c>
      <c r="Z447" s="11">
        <f>'OddsRatio_working_3-way'!X447^(1/3)*COS('OddsRatio_working_3-way'!Y447/3)</f>
        <v>0.52038426456710085</v>
      </c>
      <c r="AA447" s="11">
        <f>'OddsRatio_working_3-way'!X447^(1/3)*COS(('OddsRatio_working_3-way'!Y447+2*PI())/3)</f>
        <v>-0.28577402061364238</v>
      </c>
      <c r="AB447" s="11">
        <f>'OddsRatio_working_3-way'!X447^(1/3)*COS(('OddsRatio_working_3-way'!Y447+4*PI())/3)</f>
        <v>-0.23461024395345856</v>
      </c>
      <c r="AC447" s="11">
        <f>'OddsRatio_working_3-way'!X447^(1/3)*SIN('OddsRatio_working_3-way'!Y447/3)</f>
        <v>2.9539420227514969E-2</v>
      </c>
      <c r="AD447" s="11">
        <f>'OddsRatio_working_3-way'!X447^(1/3)*SIN(('OddsRatio_working_3-way'!Y447+2*PI())/3)</f>
        <v>0.43589628273103409</v>
      </c>
      <c r="AE447" s="11">
        <f>'OddsRatio_working_3-way'!X447^(1/3)*SIN(('OddsRatio_working_3-way'!Y447+4*PI())/3)</f>
        <v>-0.46543570295854914</v>
      </c>
      <c r="AF447" s="11">
        <f>-'OddsRatio_working_3-way'!U447/(3*'OddsRatio_working_3-way'!X447^(1/3))*COS(('OddsRatio_working_3-way'!Y447)/3)</f>
        <v>0.52038426456710096</v>
      </c>
      <c r="AG447" s="11">
        <f>-'OddsRatio_working_3-way'!U447/(3*'OddsRatio_working_3-way'!X447^(1/3))*COS(('OddsRatio_working_3-way'!Y447+2*PI())/3)</f>
        <v>-0.28577402061364243</v>
      </c>
      <c r="AH447" s="11">
        <f>-'OddsRatio_working_3-way'!U447/(3*'OddsRatio_working_3-way'!X447^(1/3))*COS(('OddsRatio_working_3-way'!Y447+4*PI())/3)</f>
        <v>-0.23461024395345861</v>
      </c>
      <c r="AI447" s="11">
        <f>'OddsRatio_working_3-way'!U447/(3*'OddsRatio_working_3-way'!X447^(1/3))*SIN(('OddsRatio_working_3-way'!Y447)/3)</f>
        <v>-2.9539420227514976E-2</v>
      </c>
      <c r="AJ447" s="11">
        <f>'OddsRatio_working_3-way'!U447/(3*'OddsRatio_working_3-way'!X447^(1/3))*SIN(('OddsRatio_working_3-way'!Y447+2*PI())/3)</f>
        <v>-0.4358962827310342</v>
      </c>
      <c r="AK447" s="11">
        <f>'OddsRatio_working_3-way'!U447/(3*'OddsRatio_working_3-way'!X447^(1/3))*SIN(('OddsRatio_working_3-way'!Y447+4*PI())/3)</f>
        <v>0.46543570295854925</v>
      </c>
      <c r="AL447" s="11">
        <f>'OddsRatio_working_3-way'!Z447+'OddsRatio_working_3-way'!AF447</f>
        <v>1.0407685291342017</v>
      </c>
      <c r="AM447" s="11">
        <f>'OddsRatio_working_3-way'!AA447+'OddsRatio_working_3-way'!AG447</f>
        <v>-0.57154804122728486</v>
      </c>
      <c r="AN447" s="11">
        <f>'OddsRatio_working_3-way'!AB447+'OddsRatio_working_3-way'!AH447</f>
        <v>-0.46922048790691717</v>
      </c>
      <c r="AO447" s="11">
        <f>'OddsRatio_working_3-way'!AC447+'OddsRatio_working_3-way'!AI447</f>
        <v>0</v>
      </c>
      <c r="AP447" s="11">
        <f>'OddsRatio_working_3-way'!AD447+'OddsRatio_working_3-way'!AJ447</f>
        <v>0</v>
      </c>
      <c r="AQ447" s="11">
        <f>'OddsRatio_working_3-way'!AE447+'OddsRatio_working_3-way'!AK447</f>
        <v>0</v>
      </c>
      <c r="AR447" s="10">
        <f>IF(A447="","",IF(('OddsRatio_working_3-way'!X447=0),IF(Q447&gt;0,-Q447^(1/3),(-Q447)^(1/3)),'OddsRatio_working_3-way'!AL447-'OddsRatio_working_3-way'!R447/3))</f>
        <v>1.0407685291342017</v>
      </c>
      <c r="AS447" s="11">
        <f>IF(('OddsRatio_working_3-way'!X447=0),IF(Q447&gt;0,-Q447^(1/3),(-Q447)^(1/3)),'OddsRatio_working_3-way'!AM447-'OddsRatio_working_3-way'!R447/3)</f>
        <v>-0.57154804122728486</v>
      </c>
      <c r="AT447" s="11">
        <f>IF(('OddsRatio_working_3-way'!X447=0),IF(Q447&gt;0,-Q447^(1/3),(-Q447)^(1/3)),'OddsRatio_working_3-way'!AN447-'OddsRatio_working_3-way'!R447/3)</f>
        <v>-0.46922048790691717</v>
      </c>
      <c r="AU447" s="11">
        <f>IF(('OddsRatio_working_3-way'!X447=0),0,'OddsRatio_working_3-way'!AO447)</f>
        <v>0</v>
      </c>
      <c r="AV447" s="11">
        <f>IF(('OddsRatio_working_3-way'!X447=0),0,'OddsRatio_working_3-way'!AP447)</f>
        <v>0</v>
      </c>
      <c r="AW447" s="11">
        <f>IF(('OddsRatio_working_3-way'!X447=0),0,'OddsRatio_working_3-way'!AQ447)</f>
        <v>0</v>
      </c>
    </row>
    <row r="448" spans="1:49" x14ac:dyDescent="0.2">
      <c r="A448" s="4">
        <f>IF('True_Odds_Calculator_3-way'!A449="","",'True_Odds_Calculator_3-way'!A449)</f>
        <v>2.2000000000000002</v>
      </c>
      <c r="B448" s="4">
        <f>IF('True_Odds_Calculator_3-way'!B449="","",'True_Odds_Calculator_3-way'!B449)</f>
        <v>3.41</v>
      </c>
      <c r="C448" s="4">
        <f>IF('True_Odds_Calculator_3-way'!C449="","",'True_Odds_Calculator_3-way'!C449)</f>
        <v>3.57</v>
      </c>
      <c r="D448" s="9">
        <f t="shared" si="91"/>
        <v>0.44396257479608658</v>
      </c>
      <c r="E448" s="9">
        <f t="shared" si="92"/>
        <v>0.28446902310961125</v>
      </c>
      <c r="F448" s="9">
        <f t="shared" si="93"/>
        <v>0.27156840209430194</v>
      </c>
      <c r="G448" s="9">
        <f t="shared" si="94"/>
        <v>1.0437017607082892</v>
      </c>
      <c r="H448" s="9">
        <f t="shared" si="95"/>
        <v>2.2524421128499474</v>
      </c>
      <c r="I448" s="9">
        <f t="shared" si="96"/>
        <v>3.5153212433069778</v>
      </c>
      <c r="J448" s="9">
        <f t="shared" si="97"/>
        <v>3.682313525020303</v>
      </c>
      <c r="K448" s="11">
        <f t="shared" si="98"/>
        <v>0.45454545454545453</v>
      </c>
      <c r="L448" s="11">
        <f t="shared" si="99"/>
        <v>0.29325513196480935</v>
      </c>
      <c r="M448" s="11">
        <f t="shared" si="100"/>
        <v>0.28011204481792717</v>
      </c>
      <c r="N448" s="11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-0.27751479157378744</v>
      </c>
      <c r="O448" s="11">
        <f>0</f>
        <v>0</v>
      </c>
      <c r="P448" s="11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0.23075079138560245</v>
      </c>
      <c r="Q448" s="11">
        <f>2*'OddsRatio_working_3-way'!K448*'OddsRatio_working_3-way'!L448*'OddsRatio_working_3-way'!M448</f>
        <v>7.4676631516376213E-2</v>
      </c>
      <c r="R448" s="11">
        <f t="shared" si="101"/>
        <v>0</v>
      </c>
      <c r="S448" s="11">
        <f t="shared" si="102"/>
        <v>-0.83149006248284574</v>
      </c>
      <c r="T448" s="11">
        <f t="shared" si="103"/>
        <v>-0.26909063510771714</v>
      </c>
      <c r="U448" s="11">
        <f>'OddsRatio_working_3-way'!S448-'OddsRatio_working_3-way'!R448^2/3</f>
        <v>-0.83149006248284574</v>
      </c>
      <c r="V448" s="11">
        <f>'OddsRatio_working_3-way'!S448*'OddsRatio_working_3-way'!R448/3-2*'OddsRatio_working_3-way'!R448^3/27-'OddsRatio_working_3-way'!T448</f>
        <v>0.26909063510771714</v>
      </c>
      <c r="W448" s="11">
        <f>'OddsRatio_working_3-way'!V448^2+4*'OddsRatio_working_3-way'!U448^3/27</f>
        <v>-1.2756458831296905E-2</v>
      </c>
      <c r="X448" s="11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0.14591626771368868</v>
      </c>
      <c r="Y448" s="11">
        <f>IF('OddsRatio_working_3-way'!W448&gt;=0,IF('OddsRatio_working_3-way'!V448+SQRT('OddsRatio_working_3-way'!W448)&gt;0,0,PI()),ACOS('OddsRatio_working_3-way'!V448/(2*'OddsRatio_working_3-way'!X448)))</f>
        <v>0.39739555574904739</v>
      </c>
      <c r="Z448" s="11">
        <f>'OddsRatio_working_3-way'!X448^(1/3)*COS('OddsRatio_working_3-way'!Y448/3)</f>
        <v>0.52185088035414462</v>
      </c>
      <c r="AA448" s="11">
        <f>'OddsRatio_working_3-way'!X448^(1/3)*COS(('OddsRatio_working_3-way'!Y448+2*PI())/3)</f>
        <v>-0.32114387278632106</v>
      </c>
      <c r="AB448" s="11">
        <f>'OddsRatio_working_3-way'!X448^(1/3)*COS(('OddsRatio_working_3-way'!Y448+4*PI())/3)</f>
        <v>-0.20070700756782339</v>
      </c>
      <c r="AC448" s="11">
        <f>'OddsRatio_working_3-way'!X448^(1/3)*SIN('OddsRatio_working_3-way'!Y448/3)</f>
        <v>6.9534256554254339E-2</v>
      </c>
      <c r="AD448" s="11">
        <f>'OddsRatio_working_3-way'!X448^(1/3)*SIN(('OddsRatio_working_3-way'!Y448+2*PI())/3)</f>
        <v>0.41716899109683575</v>
      </c>
      <c r="AE448" s="11">
        <f>'OddsRatio_working_3-way'!X448^(1/3)*SIN(('OddsRatio_working_3-way'!Y448+4*PI())/3)</f>
        <v>-0.48670324765109002</v>
      </c>
      <c r="AF448" s="11">
        <f>-'OddsRatio_working_3-way'!U448/(3*'OddsRatio_working_3-way'!X448^(1/3))*COS(('OddsRatio_working_3-way'!Y448)/3)</f>
        <v>0.52185088035414462</v>
      </c>
      <c r="AG448" s="11">
        <f>-'OddsRatio_working_3-way'!U448/(3*'OddsRatio_working_3-way'!X448^(1/3))*COS(('OddsRatio_working_3-way'!Y448+2*PI())/3)</f>
        <v>-0.32114387278632106</v>
      </c>
      <c r="AH448" s="11">
        <f>-'OddsRatio_working_3-way'!U448/(3*'OddsRatio_working_3-way'!X448^(1/3))*COS(('OddsRatio_working_3-way'!Y448+4*PI())/3)</f>
        <v>-0.20070700756782339</v>
      </c>
      <c r="AI448" s="11">
        <f>'OddsRatio_working_3-way'!U448/(3*'OddsRatio_working_3-way'!X448^(1/3))*SIN(('OddsRatio_working_3-way'!Y448)/3)</f>
        <v>-6.9534256554254339E-2</v>
      </c>
      <c r="AJ448" s="11">
        <f>'OddsRatio_working_3-way'!U448/(3*'OddsRatio_working_3-way'!X448^(1/3))*SIN(('OddsRatio_working_3-way'!Y448+2*PI())/3)</f>
        <v>-0.41716899109683575</v>
      </c>
      <c r="AK448" s="11">
        <f>'OddsRatio_working_3-way'!U448/(3*'OddsRatio_working_3-way'!X448^(1/3))*SIN(('OddsRatio_working_3-way'!Y448+4*PI())/3)</f>
        <v>0.48670324765109002</v>
      </c>
      <c r="AL448" s="11">
        <f>'OddsRatio_working_3-way'!Z448+'OddsRatio_working_3-way'!AF448</f>
        <v>1.0437017607082892</v>
      </c>
      <c r="AM448" s="11">
        <f>'OddsRatio_working_3-way'!AA448+'OddsRatio_working_3-way'!AG448</f>
        <v>-0.64228774557264212</v>
      </c>
      <c r="AN448" s="11">
        <f>'OddsRatio_working_3-way'!AB448+'OddsRatio_working_3-way'!AH448</f>
        <v>-0.40141401513564678</v>
      </c>
      <c r="AO448" s="11">
        <f>'OddsRatio_working_3-way'!AC448+'OddsRatio_working_3-way'!AI448</f>
        <v>0</v>
      </c>
      <c r="AP448" s="11">
        <f>'OddsRatio_working_3-way'!AD448+'OddsRatio_working_3-way'!AJ448</f>
        <v>0</v>
      </c>
      <c r="AQ448" s="11">
        <f>'OddsRatio_working_3-way'!AE448+'OddsRatio_working_3-way'!AK448</f>
        <v>0</v>
      </c>
      <c r="AR448" s="10">
        <f>IF(A448="","",IF(('OddsRatio_working_3-way'!X448=0),IF(Q448&gt;0,-Q448^(1/3),(-Q448)^(1/3)),'OddsRatio_working_3-way'!AL448-'OddsRatio_working_3-way'!R448/3))</f>
        <v>1.0437017607082892</v>
      </c>
      <c r="AS448" s="11">
        <f>IF(('OddsRatio_working_3-way'!X448=0),IF(Q448&gt;0,-Q448^(1/3),(-Q448)^(1/3)),'OddsRatio_working_3-way'!AM448-'OddsRatio_working_3-way'!R448/3)</f>
        <v>-0.64228774557264212</v>
      </c>
      <c r="AT448" s="11">
        <f>IF(('OddsRatio_working_3-way'!X448=0),IF(Q448&gt;0,-Q448^(1/3),(-Q448)^(1/3)),'OddsRatio_working_3-way'!AN448-'OddsRatio_working_3-way'!R448/3)</f>
        <v>-0.40141401513564678</v>
      </c>
      <c r="AU448" s="11">
        <f>IF(('OddsRatio_working_3-way'!X448=0),0,'OddsRatio_working_3-way'!AO448)</f>
        <v>0</v>
      </c>
      <c r="AV448" s="11">
        <f>IF(('OddsRatio_working_3-way'!X448=0),0,'OddsRatio_working_3-way'!AP448)</f>
        <v>0</v>
      </c>
      <c r="AW448" s="11">
        <f>IF(('OddsRatio_working_3-way'!X448=0),0,'OddsRatio_working_3-way'!AQ448)</f>
        <v>0</v>
      </c>
    </row>
    <row r="449" spans="1:49" x14ac:dyDescent="0.2">
      <c r="A449" s="4">
        <f>IF('True_Odds_Calculator_3-way'!A450="","",'True_Odds_Calculator_3-way'!A450)</f>
        <v>3.43</v>
      </c>
      <c r="B449" s="4">
        <f>IF('True_Odds_Calculator_3-way'!B450="","",'True_Odds_Calculator_3-way'!B450)</f>
        <v>3.35</v>
      </c>
      <c r="C449" s="4">
        <f>IF('True_Odds_Calculator_3-way'!C450="","",'True_Odds_Calculator_3-way'!C450)</f>
        <v>2.2799999999999998</v>
      </c>
      <c r="D449" s="9">
        <f t="shared" si="91"/>
        <v>0.28263095206835459</v>
      </c>
      <c r="E449" s="9">
        <f t="shared" si="92"/>
        <v>0.28946732741232495</v>
      </c>
      <c r="F449" s="9">
        <f t="shared" si="93"/>
        <v>0.42790172051932024</v>
      </c>
      <c r="G449" s="9">
        <f t="shared" si="94"/>
        <v>1.0445197095768646</v>
      </c>
      <c r="H449" s="9">
        <f t="shared" si="95"/>
        <v>3.5381828942717815</v>
      </c>
      <c r="I449" s="9">
        <f t="shared" si="96"/>
        <v>3.4546213175056315</v>
      </c>
      <c r="J449" s="9">
        <f t="shared" si="97"/>
        <v>2.3369852282583867</v>
      </c>
      <c r="K449" s="11">
        <f t="shared" si="98"/>
        <v>0.29154518950437314</v>
      </c>
      <c r="L449" s="11">
        <f t="shared" si="99"/>
        <v>0.29850746268656714</v>
      </c>
      <c r="M449" s="11">
        <f t="shared" si="100"/>
        <v>0.43859649122807021</v>
      </c>
      <c r="N449" s="11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-0.27900393689065783</v>
      </c>
      <c r="O449" s="11">
        <f>0</f>
        <v>0</v>
      </c>
      <c r="P449" s="11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0.23131236559262916</v>
      </c>
      <c r="Q449" s="11">
        <f>2*'OddsRatio_working_3-way'!K449*'OddsRatio_working_3-way'!L449*'OddsRatio_working_3-way'!M449</f>
        <v>7.6340714717039307E-2</v>
      </c>
      <c r="R449" s="11">
        <f t="shared" si="101"/>
        <v>0</v>
      </c>
      <c r="S449" s="11">
        <f t="shared" si="102"/>
        <v>-0.82906488048332061</v>
      </c>
      <c r="T449" s="11">
        <f t="shared" si="103"/>
        <v>-0.27361877243673938</v>
      </c>
      <c r="U449" s="11">
        <f>'OddsRatio_working_3-way'!S449-'OddsRatio_working_3-way'!R449^2/3</f>
        <v>-0.82906488048332061</v>
      </c>
      <c r="V449" s="11">
        <f>'OddsRatio_working_3-way'!S449*'OddsRatio_working_3-way'!R449/3-2*'OddsRatio_working_3-way'!R449^3/27-'OddsRatio_working_3-way'!T449</f>
        <v>0.27361877243673938</v>
      </c>
      <c r="W449" s="11">
        <f>'OddsRatio_working_3-way'!V449^2+4*'OddsRatio_working_3-way'!U449^3/27</f>
        <v>-9.5559621930201011E-3</v>
      </c>
      <c r="X449" s="11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0.14527834906035403</v>
      </c>
      <c r="Y449" s="11">
        <f>IF('OddsRatio_working_3-way'!W449&gt;=0,IF('OddsRatio_working_3-way'!V449+SQRT('OddsRatio_working_3-way'!W449)&gt;0,0,PI()),ACOS('OddsRatio_working_3-way'!V449/(2*'OddsRatio_working_3-way'!X449)))</f>
        <v>0.34313288160232314</v>
      </c>
      <c r="Z449" s="11">
        <f>'OddsRatio_working_3-way'!X449^(1/3)*COS('OddsRatio_working_3-way'!Y449/3)</f>
        <v>0.52225985478843229</v>
      </c>
      <c r="AA449" s="11">
        <f>'OddsRatio_working_3-way'!X449^(1/3)*COS(('OddsRatio_working_3-way'!Y449+2*PI())/3)</f>
        <v>-0.31308859537275852</v>
      </c>
      <c r="AB449" s="11">
        <f>'OddsRatio_working_3-way'!X449^(1/3)*COS(('OddsRatio_working_3-way'!Y449+4*PI())/3)</f>
        <v>-0.20917125941567402</v>
      </c>
      <c r="AC449" s="11">
        <f>'OddsRatio_working_3-way'!X449^(1/3)*SIN('OddsRatio_working_3-way'!Y449/3)</f>
        <v>5.9996701888291717E-2</v>
      </c>
      <c r="AD449" s="11">
        <f>'OddsRatio_working_3-way'!X449^(1/3)*SIN(('OddsRatio_working_3-way'!Y449+2*PI())/3)</f>
        <v>0.4222919506794085</v>
      </c>
      <c r="AE449" s="11">
        <f>'OddsRatio_working_3-way'!X449^(1/3)*SIN(('OddsRatio_working_3-way'!Y449+4*PI())/3)</f>
        <v>-0.48228865256770004</v>
      </c>
      <c r="AF449" s="11">
        <f>-'OddsRatio_working_3-way'!U449/(3*'OddsRatio_working_3-way'!X449^(1/3))*COS(('OddsRatio_working_3-way'!Y449)/3)</f>
        <v>0.52225985478843229</v>
      </c>
      <c r="AG449" s="11">
        <f>-'OddsRatio_working_3-way'!U449/(3*'OddsRatio_working_3-way'!X449^(1/3))*COS(('OddsRatio_working_3-way'!Y449+2*PI())/3)</f>
        <v>-0.31308859537275852</v>
      </c>
      <c r="AH449" s="11">
        <f>-'OddsRatio_working_3-way'!U449/(3*'OddsRatio_working_3-way'!X449^(1/3))*COS(('OddsRatio_working_3-way'!Y449+4*PI())/3)</f>
        <v>-0.20917125941567402</v>
      </c>
      <c r="AI449" s="11">
        <f>'OddsRatio_working_3-way'!U449/(3*'OddsRatio_working_3-way'!X449^(1/3))*SIN(('OddsRatio_working_3-way'!Y449)/3)</f>
        <v>-5.9996701888291717E-2</v>
      </c>
      <c r="AJ449" s="11">
        <f>'OddsRatio_working_3-way'!U449/(3*'OddsRatio_working_3-way'!X449^(1/3))*SIN(('OddsRatio_working_3-way'!Y449+2*PI())/3)</f>
        <v>-0.4222919506794085</v>
      </c>
      <c r="AK449" s="11">
        <f>'OddsRatio_working_3-way'!U449/(3*'OddsRatio_working_3-way'!X449^(1/3))*SIN(('OddsRatio_working_3-way'!Y449+4*PI())/3)</f>
        <v>0.48228865256770004</v>
      </c>
      <c r="AL449" s="11">
        <f>'OddsRatio_working_3-way'!Z449+'OddsRatio_working_3-way'!AF449</f>
        <v>1.0445197095768646</v>
      </c>
      <c r="AM449" s="11">
        <f>'OddsRatio_working_3-way'!AA449+'OddsRatio_working_3-way'!AG449</f>
        <v>-0.62617719074551703</v>
      </c>
      <c r="AN449" s="11">
        <f>'OddsRatio_working_3-way'!AB449+'OddsRatio_working_3-way'!AH449</f>
        <v>-0.41834251883134804</v>
      </c>
      <c r="AO449" s="11">
        <f>'OddsRatio_working_3-way'!AC449+'OddsRatio_working_3-way'!AI449</f>
        <v>0</v>
      </c>
      <c r="AP449" s="11">
        <f>'OddsRatio_working_3-way'!AD449+'OddsRatio_working_3-way'!AJ449</f>
        <v>0</v>
      </c>
      <c r="AQ449" s="11">
        <f>'OddsRatio_working_3-way'!AE449+'OddsRatio_working_3-way'!AK449</f>
        <v>0</v>
      </c>
      <c r="AR449" s="10">
        <f>IF(A449="","",IF(('OddsRatio_working_3-way'!X449=0),IF(Q449&gt;0,-Q449^(1/3),(-Q449)^(1/3)),'OddsRatio_working_3-way'!AL449-'OddsRatio_working_3-way'!R449/3))</f>
        <v>1.0445197095768646</v>
      </c>
      <c r="AS449" s="11">
        <f>IF(('OddsRatio_working_3-way'!X449=0),IF(Q449&gt;0,-Q449^(1/3),(-Q449)^(1/3)),'OddsRatio_working_3-way'!AM449-'OddsRatio_working_3-way'!R449/3)</f>
        <v>-0.62617719074551703</v>
      </c>
      <c r="AT449" s="11">
        <f>IF(('OddsRatio_working_3-way'!X449=0),IF(Q449&gt;0,-Q449^(1/3),(-Q449)^(1/3)),'OddsRatio_working_3-way'!AN449-'OddsRatio_working_3-way'!R449/3)</f>
        <v>-0.41834251883134804</v>
      </c>
      <c r="AU449" s="11">
        <f>IF(('OddsRatio_working_3-way'!X449=0),0,'OddsRatio_working_3-way'!AO449)</f>
        <v>0</v>
      </c>
      <c r="AV449" s="11">
        <f>IF(('OddsRatio_working_3-way'!X449=0),0,'OddsRatio_working_3-way'!AP449)</f>
        <v>0</v>
      </c>
      <c r="AW449" s="11">
        <f>IF(('OddsRatio_working_3-way'!X449=0),0,'OddsRatio_working_3-way'!AQ449)</f>
        <v>0</v>
      </c>
    </row>
    <row r="450" spans="1:49" x14ac:dyDescent="0.2">
      <c r="A450" s="4">
        <f>IF('True_Odds_Calculator_3-way'!A451="","",'True_Odds_Calculator_3-way'!A451)</f>
        <v>1.95</v>
      </c>
      <c r="B450" s="4">
        <f>IF('True_Odds_Calculator_3-way'!B451="","",'True_Odds_Calculator_3-way'!B451)</f>
        <v>3.64</v>
      </c>
      <c r="C450" s="4">
        <f>IF('True_Odds_Calculator_3-way'!C451="","",'True_Odds_Calculator_3-way'!C451)</f>
        <v>4.13</v>
      </c>
      <c r="D450" s="9">
        <f t="shared" si="91"/>
        <v>0.50101542840364943</v>
      </c>
      <c r="E450" s="9">
        <f t="shared" si="92"/>
        <v>0.26541511362659825</v>
      </c>
      <c r="F450" s="9">
        <f t="shared" si="93"/>
        <v>0.23356945796975218</v>
      </c>
      <c r="G450" s="9">
        <f t="shared" si="94"/>
        <v>1.0483647562379474</v>
      </c>
      <c r="H450" s="9">
        <f t="shared" si="95"/>
        <v>1.9959465184260501</v>
      </c>
      <c r="I450" s="9">
        <f t="shared" si="96"/>
        <v>3.7676829564681813</v>
      </c>
      <c r="J450" s="9">
        <f t="shared" si="97"/>
        <v>4.2813816870247754</v>
      </c>
      <c r="K450" s="11">
        <f t="shared" si="98"/>
        <v>0.51282051282051289</v>
      </c>
      <c r="L450" s="11">
        <f t="shared" si="99"/>
        <v>0.27472527472527469</v>
      </c>
      <c r="M450" s="11">
        <f t="shared" si="100"/>
        <v>0.24213075060532688</v>
      </c>
      <c r="N450" s="11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-0.26778473900843047</v>
      </c>
      <c r="O450" s="11">
        <f>0</f>
        <v>0</v>
      </c>
      <c r="P450" s="11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0.22923621359084206</v>
      </c>
      <c r="Q450" s="11">
        <f>2*'OddsRatio_working_3-way'!K450*'OddsRatio_working_3-way'!L450*'OddsRatio_working_3-way'!M450</f>
        <v>6.822506356870299E-2</v>
      </c>
      <c r="R450" s="11">
        <f t="shared" si="101"/>
        <v>0</v>
      </c>
      <c r="S450" s="11">
        <f t="shared" si="102"/>
        <v>-0.85604659339315514</v>
      </c>
      <c r="T450" s="11">
        <f t="shared" si="103"/>
        <v>-0.25477577184320094</v>
      </c>
      <c r="U450" s="11">
        <f>'OddsRatio_working_3-way'!S450-'OddsRatio_working_3-way'!R450^2/3</f>
        <v>-0.85604659339315514</v>
      </c>
      <c r="V450" s="11">
        <f>'OddsRatio_working_3-way'!S450*'OddsRatio_working_3-way'!R450/3-2*'OddsRatio_working_3-way'!R450^3/27-'OddsRatio_working_3-way'!T450</f>
        <v>0.25477577184320094</v>
      </c>
      <c r="W450" s="11">
        <f>'OddsRatio_working_3-way'!V450^2+4*'OddsRatio_working_3-way'!U450^3/27</f>
        <v>-2.802626068091113E-2</v>
      </c>
      <c r="X450" s="11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0.1524278145543079</v>
      </c>
      <c r="Y450" s="11">
        <f>IF('OddsRatio_working_3-way'!W450&gt;=0,IF('OddsRatio_working_3-way'!V450+SQRT('OddsRatio_working_3-way'!W450)&gt;0,0,PI()),ACOS('OddsRatio_working_3-way'!V450/(2*'OddsRatio_working_3-way'!X450)))</f>
        <v>0.5813428390544334</v>
      </c>
      <c r="Z450" s="11">
        <f>'OddsRatio_working_3-way'!X450^(1/3)*COS('OddsRatio_working_3-way'!Y450/3)</f>
        <v>0.52418237811897372</v>
      </c>
      <c r="AA450" s="11">
        <f>'OddsRatio_working_3-way'!X450^(1/3)*COS(('OddsRatio_working_3-way'!Y450+2*PI())/3)</f>
        <v>-0.3511769578468848</v>
      </c>
      <c r="AB450" s="11">
        <f>'OddsRatio_working_3-way'!X450^(1/3)*COS(('OddsRatio_working_3-way'!Y450+4*PI())/3)</f>
        <v>-0.17300542027208887</v>
      </c>
      <c r="AC450" s="11">
        <f>'OddsRatio_working_3-way'!X450^(1/3)*SIN('OddsRatio_working_3-way'!Y450/3)</f>
        <v>0.10286738518073793</v>
      </c>
      <c r="AD450" s="11">
        <f>'OddsRatio_working_3-way'!X450^(1/3)*SIN(('OddsRatio_working_3-way'!Y450+2*PI())/3)</f>
        <v>0.40252156307680259</v>
      </c>
      <c r="AE450" s="11">
        <f>'OddsRatio_working_3-way'!X450^(1/3)*SIN(('OddsRatio_working_3-way'!Y450+4*PI())/3)</f>
        <v>-0.50538894825754055</v>
      </c>
      <c r="AF450" s="11">
        <f>-'OddsRatio_working_3-way'!U450/(3*'OddsRatio_working_3-way'!X450^(1/3))*COS(('OddsRatio_working_3-way'!Y450)/3)</f>
        <v>0.52418237811897372</v>
      </c>
      <c r="AG450" s="11">
        <f>-'OddsRatio_working_3-way'!U450/(3*'OddsRatio_working_3-way'!X450^(1/3))*COS(('OddsRatio_working_3-way'!Y450+2*PI())/3)</f>
        <v>-0.3511769578468848</v>
      </c>
      <c r="AH450" s="11">
        <f>-'OddsRatio_working_3-way'!U450/(3*'OddsRatio_working_3-way'!X450^(1/3))*COS(('OddsRatio_working_3-way'!Y450+4*PI())/3)</f>
        <v>-0.17300542027208887</v>
      </c>
      <c r="AI450" s="11">
        <f>'OddsRatio_working_3-way'!U450/(3*'OddsRatio_working_3-way'!X450^(1/3))*SIN(('OddsRatio_working_3-way'!Y450)/3)</f>
        <v>-0.10286738518073793</v>
      </c>
      <c r="AJ450" s="11">
        <f>'OddsRatio_working_3-way'!U450/(3*'OddsRatio_working_3-way'!X450^(1/3))*SIN(('OddsRatio_working_3-way'!Y450+2*PI())/3)</f>
        <v>-0.40252156307680259</v>
      </c>
      <c r="AK450" s="11">
        <f>'OddsRatio_working_3-way'!U450/(3*'OddsRatio_working_3-way'!X450^(1/3))*SIN(('OddsRatio_working_3-way'!Y450+4*PI())/3)</f>
        <v>0.50538894825754055</v>
      </c>
      <c r="AL450" s="11">
        <f>'OddsRatio_working_3-way'!Z450+'OddsRatio_working_3-way'!AF450</f>
        <v>1.0483647562379474</v>
      </c>
      <c r="AM450" s="11">
        <f>'OddsRatio_working_3-way'!AA450+'OddsRatio_working_3-way'!AG450</f>
        <v>-0.70235391569376959</v>
      </c>
      <c r="AN450" s="11">
        <f>'OddsRatio_working_3-way'!AB450+'OddsRatio_working_3-way'!AH450</f>
        <v>-0.34601084054417774</v>
      </c>
      <c r="AO450" s="11">
        <f>'OddsRatio_working_3-way'!AC450+'OddsRatio_working_3-way'!AI450</f>
        <v>0</v>
      </c>
      <c r="AP450" s="11">
        <f>'OddsRatio_working_3-way'!AD450+'OddsRatio_working_3-way'!AJ450</f>
        <v>0</v>
      </c>
      <c r="AQ450" s="11">
        <f>'OddsRatio_working_3-way'!AE450+'OddsRatio_working_3-way'!AK450</f>
        <v>0</v>
      </c>
      <c r="AR450" s="10">
        <f>IF(A450="","",IF(('OddsRatio_working_3-way'!X450=0),IF(Q450&gt;0,-Q450^(1/3),(-Q450)^(1/3)),'OddsRatio_working_3-way'!AL450-'OddsRatio_working_3-way'!R450/3))</f>
        <v>1.0483647562379474</v>
      </c>
      <c r="AS450" s="11">
        <f>IF(('OddsRatio_working_3-way'!X450=0),IF(Q450&gt;0,-Q450^(1/3),(-Q450)^(1/3)),'OddsRatio_working_3-way'!AM450-'OddsRatio_working_3-way'!R450/3)</f>
        <v>-0.70235391569376959</v>
      </c>
      <c r="AT450" s="11">
        <f>IF(('OddsRatio_working_3-way'!X450=0),IF(Q450&gt;0,-Q450^(1/3),(-Q450)^(1/3)),'OddsRatio_working_3-way'!AN450-'OddsRatio_working_3-way'!R450/3)</f>
        <v>-0.34601084054417774</v>
      </c>
      <c r="AU450" s="11">
        <f>IF(('OddsRatio_working_3-way'!X450=0),0,'OddsRatio_working_3-way'!AO450)</f>
        <v>0</v>
      </c>
      <c r="AV450" s="11">
        <f>IF(('OddsRatio_working_3-way'!X450=0),0,'OddsRatio_working_3-way'!AP450)</f>
        <v>0</v>
      </c>
      <c r="AW450" s="11">
        <f>IF(('OddsRatio_working_3-way'!X450=0),0,'OddsRatio_working_3-way'!AQ450)</f>
        <v>0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>
        <f>IF('True_Odds_Calculator_3-way'!A455="","",'True_Odds_Calculator_3-way'!A455)</f>
        <v>1.91</v>
      </c>
      <c r="B454" s="4">
        <f>IF('True_Odds_Calculator_3-way'!B455="","",'True_Odds_Calculator_3-way'!B455)</f>
        <v>3.7</v>
      </c>
      <c r="C454" s="4">
        <f>IF('True_Odds_Calculator_3-way'!C455="","",'True_Odds_Calculator_3-way'!C455)</f>
        <v>4.1399999999999997</v>
      </c>
      <c r="D454" s="9">
        <f t="shared" si="104"/>
        <v>0.5094229254523932</v>
      </c>
      <c r="E454" s="9">
        <f t="shared" si="105"/>
        <v>0.25925077812435093</v>
      </c>
      <c r="F454" s="9">
        <f t="shared" si="106"/>
        <v>0.23132629642325578</v>
      </c>
      <c r="G454" s="9">
        <f t="shared" si="107"/>
        <v>1.0582477925140639</v>
      </c>
      <c r="H454" s="9">
        <f t="shared" si="108"/>
        <v>1.9630054911877977</v>
      </c>
      <c r="I454" s="9">
        <f t="shared" si="109"/>
        <v>3.857269039787973</v>
      </c>
      <c r="J454" s="9">
        <f t="shared" si="110"/>
        <v>4.32289806849416</v>
      </c>
      <c r="K454" s="11">
        <f t="shared" si="111"/>
        <v>0.52356020942408377</v>
      </c>
      <c r="L454" s="11">
        <f t="shared" si="112"/>
        <v>0.27027027027027023</v>
      </c>
      <c r="M454" s="11">
        <f t="shared" si="113"/>
        <v>0.24154589371980678</v>
      </c>
      <c r="N454" s="11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-0.26369346810958461</v>
      </c>
      <c r="O454" s="11">
        <f>0</f>
        <v>0</v>
      </c>
      <c r="P454" s="11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0.23071102060403217</v>
      </c>
      <c r="Q454" s="11">
        <f>2*'OddsRatio_working_3-way'!K454*'OddsRatio_working_3-way'!L454*'OddsRatio_working_3-way'!M454</f>
        <v>6.8358820919713237E-2</v>
      </c>
      <c r="R454" s="11">
        <f t="shared" si="114"/>
        <v>0</v>
      </c>
      <c r="S454" s="11">
        <f t="shared" si="115"/>
        <v>-0.87492125708686219</v>
      </c>
      <c r="T454" s="11">
        <f t="shared" si="116"/>
        <v>-0.25923592802573697</v>
      </c>
      <c r="U454" s="11">
        <f>'OddsRatio_working_3-way'!S454-'OddsRatio_working_3-way'!R454^2/3</f>
        <v>-0.87492125708686219</v>
      </c>
      <c r="V454" s="11">
        <f>'OddsRatio_working_3-way'!S454*'OddsRatio_working_3-way'!R454/3-2*'OddsRatio_working_3-way'!R454^3/27-'OddsRatio_working_3-way'!T454</f>
        <v>0.25923592802573697</v>
      </c>
      <c r="W454" s="11">
        <f>'OddsRatio_working_3-way'!V454^2+4*'OddsRatio_working_3-way'!U454^3/27</f>
        <v>-3.2017626753534187E-2</v>
      </c>
      <c r="X454" s="11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0.15749674054793902</v>
      </c>
      <c r="Y454" s="11">
        <f>IF('OddsRatio_working_3-way'!W454&gt;=0,IF('OddsRatio_working_3-way'!V454+SQRT('OddsRatio_working_3-way'!W454)&gt;0,0,PI()),ACOS('OddsRatio_working_3-way'!V454/(2*'OddsRatio_working_3-way'!X454)))</f>
        <v>0.6041447478163704</v>
      </c>
      <c r="Z454" s="11">
        <f>'OddsRatio_working_3-way'!X454^(1/3)*COS('OddsRatio_working_3-way'!Y454/3)</f>
        <v>0.52912389625703193</v>
      </c>
      <c r="AA454" s="11">
        <f>'OddsRatio_working_3-way'!X454^(1/3)*COS(('OddsRatio_working_3-way'!Y454+2*PI())/3)</f>
        <v>-0.35811001640920737</v>
      </c>
      <c r="AB454" s="11">
        <f>'OddsRatio_working_3-way'!X454^(1/3)*COS(('OddsRatio_working_3-way'!Y454+4*PI())/3)</f>
        <v>-0.17101387984782468</v>
      </c>
      <c r="AC454" s="11">
        <f>'OddsRatio_working_3-way'!X454^(1/3)*SIN('OddsRatio_working_3-way'!Y454/3)</f>
        <v>0.10802000480805345</v>
      </c>
      <c r="AD454" s="11">
        <f>'OddsRatio_working_3-way'!X454^(1/3)*SIN(('OddsRatio_working_3-way'!Y454+2*PI())/3)</f>
        <v>0.40422473350396482</v>
      </c>
      <c r="AE454" s="11">
        <f>'OddsRatio_working_3-way'!X454^(1/3)*SIN(('OddsRatio_working_3-way'!Y454+4*PI())/3)</f>
        <v>-0.51224473831201811</v>
      </c>
      <c r="AF454" s="11">
        <f>-'OddsRatio_working_3-way'!U454/(3*'OddsRatio_working_3-way'!X454^(1/3))*COS(('OddsRatio_working_3-way'!Y454)/3)</f>
        <v>0.52912389625703182</v>
      </c>
      <c r="AG454" s="11">
        <f>-'OddsRatio_working_3-way'!U454/(3*'OddsRatio_working_3-way'!X454^(1/3))*COS(('OddsRatio_working_3-way'!Y454+2*PI())/3)</f>
        <v>-0.35811001640920725</v>
      </c>
      <c r="AH454" s="11">
        <f>-'OddsRatio_working_3-way'!U454/(3*'OddsRatio_working_3-way'!X454^(1/3))*COS(('OddsRatio_working_3-way'!Y454+4*PI())/3)</f>
        <v>-0.17101387984782465</v>
      </c>
      <c r="AI454" s="11">
        <f>'OddsRatio_working_3-way'!U454/(3*'OddsRatio_working_3-way'!X454^(1/3))*SIN(('OddsRatio_working_3-way'!Y454)/3)</f>
        <v>-0.10802000480805343</v>
      </c>
      <c r="AJ454" s="11">
        <f>'OddsRatio_working_3-way'!U454/(3*'OddsRatio_working_3-way'!X454^(1/3))*SIN(('OddsRatio_working_3-way'!Y454+2*PI())/3)</f>
        <v>-0.40422473350396471</v>
      </c>
      <c r="AK454" s="11">
        <f>'OddsRatio_working_3-way'!U454/(3*'OddsRatio_working_3-way'!X454^(1/3))*SIN(('OddsRatio_working_3-way'!Y454+4*PI())/3)</f>
        <v>0.512244738312018</v>
      </c>
      <c r="AL454" s="11">
        <f>'OddsRatio_working_3-way'!Z454+'OddsRatio_working_3-way'!AF454</f>
        <v>1.0582477925140639</v>
      </c>
      <c r="AM454" s="11">
        <f>'OddsRatio_working_3-way'!AA454+'OddsRatio_working_3-way'!AG454</f>
        <v>-0.71622003281841462</v>
      </c>
      <c r="AN454" s="11">
        <f>'OddsRatio_working_3-way'!AB454+'OddsRatio_working_3-way'!AH454</f>
        <v>-0.34202775969564936</v>
      </c>
      <c r="AO454" s="11">
        <f>'OddsRatio_working_3-way'!AC454+'OddsRatio_working_3-way'!AI454</f>
        <v>0</v>
      </c>
      <c r="AP454" s="11">
        <f>'OddsRatio_working_3-way'!AD454+'OddsRatio_working_3-way'!AJ454</f>
        <v>0</v>
      </c>
      <c r="AQ454" s="11">
        <f>'OddsRatio_working_3-way'!AE454+'OddsRatio_working_3-way'!AK454</f>
        <v>0</v>
      </c>
      <c r="AR454" s="10">
        <f>IF(A454="","",IF(('OddsRatio_working_3-way'!X454=0),IF(Q454&gt;0,-Q454^(1/3),(-Q454)^(1/3)),'OddsRatio_working_3-way'!AL454-'OddsRatio_working_3-way'!R454/3))</f>
        <v>1.0582477925140639</v>
      </c>
      <c r="AS454" s="11">
        <f>IF(('OddsRatio_working_3-way'!X454=0),IF(Q454&gt;0,-Q454^(1/3),(-Q454)^(1/3)),'OddsRatio_working_3-way'!AM454-'OddsRatio_working_3-way'!R454/3)</f>
        <v>-0.71622003281841462</v>
      </c>
      <c r="AT454" s="11">
        <f>IF(('OddsRatio_working_3-way'!X454=0),IF(Q454&gt;0,-Q454^(1/3),(-Q454)^(1/3)),'OddsRatio_working_3-way'!AN454-'OddsRatio_working_3-way'!R454/3)</f>
        <v>-0.34202775969564936</v>
      </c>
      <c r="AU454" s="11">
        <f>IF(('OddsRatio_working_3-way'!X454=0),0,'OddsRatio_working_3-way'!AO454)</f>
        <v>0</v>
      </c>
      <c r="AV454" s="11">
        <f>IF(('OddsRatio_working_3-way'!X454=0),0,'OddsRatio_working_3-way'!AP454)</f>
        <v>0</v>
      </c>
      <c r="AW454" s="11">
        <f>IF(('OddsRatio_working_3-way'!X454=0),0,'OddsRatio_working_3-way'!AQ454)</f>
        <v>0</v>
      </c>
    </row>
    <row r="455" spans="1:49" x14ac:dyDescent="0.2">
      <c r="A455" s="4">
        <f>IF('True_Odds_Calculator_3-way'!A456="","",'True_Odds_Calculator_3-way'!A456)</f>
        <v>1.73</v>
      </c>
      <c r="B455" s="4">
        <f>IF('True_Odds_Calculator_3-way'!B456="","",'True_Odds_Calculator_3-way'!B456)</f>
        <v>4.01</v>
      </c>
      <c r="C455" s="4">
        <f>IF('True_Odds_Calculator_3-way'!C456="","",'True_Odds_Calculator_3-way'!C456)</f>
        <v>4.7699999999999996</v>
      </c>
      <c r="D455" s="9">
        <f t="shared" si="104"/>
        <v>0.56269641438894269</v>
      </c>
      <c r="E455" s="9">
        <f t="shared" si="105"/>
        <v>0.23784364387136944</v>
      </c>
      <c r="F455" s="9">
        <f t="shared" si="106"/>
        <v>0.1994599417396879</v>
      </c>
      <c r="G455" s="9">
        <f t="shared" si="107"/>
        <v>1.0645989424633373</v>
      </c>
      <c r="H455" s="9">
        <f t="shared" si="108"/>
        <v>1.7771572279982357</v>
      </c>
      <c r="I455" s="9">
        <f t="shared" si="109"/>
        <v>4.2044428168146455</v>
      </c>
      <c r="J455" s="9">
        <f t="shared" si="110"/>
        <v>5.013538013086781</v>
      </c>
      <c r="K455" s="11">
        <f t="shared" si="111"/>
        <v>0.5780346820809249</v>
      </c>
      <c r="L455" s="11">
        <f t="shared" si="112"/>
        <v>0.24937655860349128</v>
      </c>
      <c r="M455" s="11">
        <f t="shared" si="113"/>
        <v>0.20964360587002098</v>
      </c>
      <c r="N455" s="11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-0.25033515990685185</v>
      </c>
      <c r="O455" s="11">
        <f>0</f>
        <v>0</v>
      </c>
      <c r="P455" s="11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0.2269504677733207</v>
      </c>
      <c r="Q455" s="11">
        <f>2*'OddsRatio_working_3-way'!K455*'OddsRatio_working_3-way'!L455*'OddsRatio_working_3-way'!M455</f>
        <v>6.0439538687968239E-2</v>
      </c>
      <c r="R455" s="11">
        <f t="shared" si="114"/>
        <v>0</v>
      </c>
      <c r="S455" s="11">
        <f t="shared" si="115"/>
        <v>-0.90658646535216048</v>
      </c>
      <c r="T455" s="11">
        <f t="shared" si="116"/>
        <v>-0.24143447812307875</v>
      </c>
      <c r="U455" s="11">
        <f>'OddsRatio_working_3-way'!S455-'OddsRatio_working_3-way'!R455^2/3</f>
        <v>-0.90658646535216048</v>
      </c>
      <c r="V455" s="11">
        <f>'OddsRatio_working_3-way'!S455*'OddsRatio_working_3-way'!R455/3-2*'OddsRatio_working_3-way'!R455^3/27-'OddsRatio_working_3-way'!T455</f>
        <v>0.24143447812307875</v>
      </c>
      <c r="W455" s="11">
        <f>'OddsRatio_working_3-way'!V455^2+4*'OddsRatio_working_3-way'!U455^3/27</f>
        <v>-5.2097915241054664E-2</v>
      </c>
      <c r="X455" s="11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0.16612384120560333</v>
      </c>
      <c r="Y455" s="11">
        <f>IF('OddsRatio_working_3-way'!W455&gt;=0,IF('OddsRatio_working_3-way'!V455+SQRT('OddsRatio_working_3-way'!W455)&gt;0,0,PI()),ACOS('OddsRatio_working_3-way'!V455/(2*'OddsRatio_working_3-way'!X455)))</f>
        <v>0.75733390168728942</v>
      </c>
      <c r="Z455" s="11">
        <f>'OddsRatio_working_3-way'!X455^(1/3)*COS('OddsRatio_working_3-way'!Y455/3)</f>
        <v>0.53229947123166865</v>
      </c>
      <c r="AA455" s="11">
        <f>'OddsRatio_working_3-way'!X455^(1/3)*COS(('OddsRatio_working_3-way'!Y455+2*PI())/3)</f>
        <v>-0.38505966385105206</v>
      </c>
      <c r="AB455" s="11">
        <f>'OddsRatio_working_3-way'!X455^(1/3)*COS(('OddsRatio_working_3-way'!Y455+4*PI())/3)</f>
        <v>-0.14723980738061671</v>
      </c>
      <c r="AC455" s="11">
        <f>'OddsRatio_working_3-way'!X455^(1/3)*SIN('OddsRatio_working_3-way'!Y455/3)</f>
        <v>0.13730535815184425</v>
      </c>
      <c r="AD455" s="11">
        <f>'OddsRatio_working_3-way'!X455^(1/3)*SIN(('OddsRatio_working_3-way'!Y455+2*PI())/3)</f>
        <v>0.39233218543172699</v>
      </c>
      <c r="AE455" s="11">
        <f>'OddsRatio_working_3-way'!X455^(1/3)*SIN(('OddsRatio_working_3-way'!Y455+4*PI())/3)</f>
        <v>-0.52963754358357107</v>
      </c>
      <c r="AF455" s="11">
        <f>-'OddsRatio_working_3-way'!U455/(3*'OddsRatio_working_3-way'!X455^(1/3))*COS(('OddsRatio_working_3-way'!Y455)/3)</f>
        <v>0.53229947123166854</v>
      </c>
      <c r="AG455" s="11">
        <f>-'OddsRatio_working_3-way'!U455/(3*'OddsRatio_working_3-way'!X455^(1/3))*COS(('OddsRatio_working_3-way'!Y455+2*PI())/3)</f>
        <v>-0.385059663851052</v>
      </c>
      <c r="AH455" s="11">
        <f>-'OddsRatio_working_3-way'!U455/(3*'OddsRatio_working_3-way'!X455^(1/3))*COS(('OddsRatio_working_3-way'!Y455+4*PI())/3)</f>
        <v>-0.14723980738061668</v>
      </c>
      <c r="AI455" s="11">
        <f>'OddsRatio_working_3-way'!U455/(3*'OddsRatio_working_3-way'!X455^(1/3))*SIN(('OddsRatio_working_3-way'!Y455)/3)</f>
        <v>-0.13730535815184422</v>
      </c>
      <c r="AJ455" s="11">
        <f>'OddsRatio_working_3-way'!U455/(3*'OddsRatio_working_3-way'!X455^(1/3))*SIN(('OddsRatio_working_3-way'!Y455+2*PI())/3)</f>
        <v>-0.39233218543172693</v>
      </c>
      <c r="AK455" s="11">
        <f>'OddsRatio_working_3-way'!U455/(3*'OddsRatio_working_3-way'!X455^(1/3))*SIN(('OddsRatio_working_3-way'!Y455+4*PI())/3)</f>
        <v>0.52963754358357096</v>
      </c>
      <c r="AL455" s="11">
        <f>'OddsRatio_working_3-way'!Z455+'OddsRatio_working_3-way'!AF455</f>
        <v>1.0645989424633373</v>
      </c>
      <c r="AM455" s="11">
        <f>'OddsRatio_working_3-way'!AA455+'OddsRatio_working_3-way'!AG455</f>
        <v>-0.77011932770210412</v>
      </c>
      <c r="AN455" s="11">
        <f>'OddsRatio_working_3-way'!AB455+'OddsRatio_working_3-way'!AH455</f>
        <v>-0.29447961476123341</v>
      </c>
      <c r="AO455" s="11">
        <f>'OddsRatio_working_3-way'!AC455+'OddsRatio_working_3-way'!AI455</f>
        <v>0</v>
      </c>
      <c r="AP455" s="11">
        <f>'OddsRatio_working_3-way'!AD455+'OddsRatio_working_3-way'!AJ455</f>
        <v>0</v>
      </c>
      <c r="AQ455" s="11">
        <f>'OddsRatio_working_3-way'!AE455+'OddsRatio_working_3-way'!AK455</f>
        <v>0</v>
      </c>
      <c r="AR455" s="10">
        <f>IF(A455="","",IF(('OddsRatio_working_3-way'!X455=0),IF(Q455&gt;0,-Q455^(1/3),(-Q455)^(1/3)),'OddsRatio_working_3-way'!AL455-'OddsRatio_working_3-way'!R455/3))</f>
        <v>1.0645989424633373</v>
      </c>
      <c r="AS455" s="11">
        <f>IF(('OddsRatio_working_3-way'!X455=0),IF(Q455&gt;0,-Q455^(1/3),(-Q455)^(1/3)),'OddsRatio_working_3-way'!AM455-'OddsRatio_working_3-way'!R455/3)</f>
        <v>-0.77011932770210412</v>
      </c>
      <c r="AT455" s="11">
        <f>IF(('OddsRatio_working_3-way'!X455=0),IF(Q455&gt;0,-Q455^(1/3),(-Q455)^(1/3)),'OddsRatio_working_3-way'!AN455-'OddsRatio_working_3-way'!R455/3)</f>
        <v>-0.29447961476123341</v>
      </c>
      <c r="AU455" s="11">
        <f>IF(('OddsRatio_working_3-way'!X455=0),0,'OddsRatio_working_3-way'!AO455)</f>
        <v>0</v>
      </c>
      <c r="AV455" s="11">
        <f>IF(('OddsRatio_working_3-way'!X455=0),0,'OddsRatio_working_3-way'!AP455)</f>
        <v>0</v>
      </c>
      <c r="AW455" s="11">
        <f>IF(('OddsRatio_working_3-way'!X455=0),0,'OddsRatio_working_3-way'!AQ455)</f>
        <v>0</v>
      </c>
    </row>
    <row r="456" spans="1:49" x14ac:dyDescent="0.2">
      <c r="A456" s="4">
        <f>IF('True_Odds_Calculator_3-way'!A457="","",'True_Odds_Calculator_3-way'!A457)</f>
        <v>9.6300000000000008</v>
      </c>
      <c r="B456" s="4">
        <f>IF('True_Odds_Calculator_3-way'!B457="","",'True_Odds_Calculator_3-way'!B457)</f>
        <v>6.61</v>
      </c>
      <c r="C456" s="4">
        <f>IF('True_Odds_Calculator_3-way'!C457="","",'True_Odds_Calculator_3-way'!C457)</f>
        <v>1.28</v>
      </c>
      <c r="D456" s="9">
        <f t="shared" si="104"/>
        <v>9.5462851733444529E-2</v>
      </c>
      <c r="E456" s="9">
        <f t="shared" si="105"/>
        <v>0.1396749429556953</v>
      </c>
      <c r="F456" s="9">
        <f t="shared" si="106"/>
        <v>0.76486220531086024</v>
      </c>
      <c r="G456" s="9">
        <f t="shared" si="107"/>
        <v>1.0979465743560852</v>
      </c>
      <c r="H456" s="9">
        <f t="shared" si="108"/>
        <v>10.475278936693018</v>
      </c>
      <c r="I456" s="9">
        <f t="shared" si="109"/>
        <v>7.1594802821376389</v>
      </c>
      <c r="J456" s="9">
        <f t="shared" si="110"/>
        <v>1.3074250408197037</v>
      </c>
      <c r="K456" s="11">
        <f t="shared" si="111"/>
        <v>0.10384215991692626</v>
      </c>
      <c r="L456" s="11">
        <f t="shared" si="112"/>
        <v>0.15128593040847199</v>
      </c>
      <c r="M456" s="11">
        <f t="shared" si="113"/>
        <v>0.78125</v>
      </c>
      <c r="N456" s="11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-0.16637726163040045</v>
      </c>
      <c r="O456" s="11">
        <f>0</f>
        <v>0</v>
      </c>
      <c r="P456" s="11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0.17820869917664633</v>
      </c>
      <c r="Q456" s="11">
        <f>2*'OddsRatio_working_3-way'!K456*'OddsRatio_working_3-way'!L456*'OddsRatio_working_3-way'!M456</f>
        <v>2.4546652779152384E-2</v>
      </c>
      <c r="R456" s="11">
        <f t="shared" si="114"/>
        <v>0</v>
      </c>
      <c r="S456" s="11">
        <f t="shared" si="115"/>
        <v>-1.071112106488018</v>
      </c>
      <c r="T456" s="11">
        <f t="shared" si="116"/>
        <v>-0.14753610282204102</v>
      </c>
      <c r="U456" s="11">
        <f>'OddsRatio_working_3-way'!S456-'OddsRatio_working_3-way'!R456^2/3</f>
        <v>-1.071112106488018</v>
      </c>
      <c r="V456" s="11">
        <f>'OddsRatio_working_3-way'!S456*'OddsRatio_working_3-way'!R456/3-2*'OddsRatio_working_3-way'!R456^3/27-'OddsRatio_working_3-way'!T456</f>
        <v>0.14753610282204102</v>
      </c>
      <c r="W456" s="11">
        <f>'OddsRatio_working_3-way'!V456^2+4*'OddsRatio_working_3-way'!U456^3/27</f>
        <v>-0.1602874277857621</v>
      </c>
      <c r="X456" s="11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0.21333912523355741</v>
      </c>
      <c r="Y456" s="11">
        <f>IF('OddsRatio_working_3-way'!W456&gt;=0,IF('OddsRatio_working_3-way'!V456+SQRT('OddsRatio_working_3-way'!W456)&gt;0,0,PI()),ACOS('OddsRatio_working_3-way'!V456/(2*'OddsRatio_working_3-way'!X456)))</f>
        <v>1.2177281470749906</v>
      </c>
      <c r="Z456" s="11">
        <f>'OddsRatio_working_3-way'!X456^(1/3)*COS('OddsRatio_working_3-way'!Y456/3)</f>
        <v>0.54897328717804261</v>
      </c>
      <c r="AA456" s="11">
        <f>'OddsRatio_working_3-way'!X456^(1/3)*COS(('OddsRatio_working_3-way'!Y456+2*PI())/3)</f>
        <v>-0.47881303467863384</v>
      </c>
      <c r="AB456" s="11">
        <f>'OddsRatio_working_3-way'!X456^(1/3)*COS(('OddsRatio_working_3-way'!Y456+4*PI())/3)</f>
        <v>-7.0160252499408896E-2</v>
      </c>
      <c r="AC456" s="11">
        <f>'OddsRatio_working_3-way'!X456^(1/3)*SIN('OddsRatio_working_3-way'!Y456/3)</f>
        <v>0.23593579379626523</v>
      </c>
      <c r="AD456" s="11">
        <f>'OddsRatio_working_3-way'!X456^(1/3)*SIN(('OddsRatio_working_3-way'!Y456+2*PI())/3)</f>
        <v>0.35745691579710237</v>
      </c>
      <c r="AE456" s="11">
        <f>'OddsRatio_working_3-way'!X456^(1/3)*SIN(('OddsRatio_working_3-way'!Y456+4*PI())/3)</f>
        <v>-0.59339270959336743</v>
      </c>
      <c r="AF456" s="11">
        <f>-'OddsRatio_working_3-way'!U456/(3*'OddsRatio_working_3-way'!X456^(1/3))*COS(('OddsRatio_working_3-way'!Y456)/3)</f>
        <v>0.5489732871780425</v>
      </c>
      <c r="AG456" s="11">
        <f>-'OddsRatio_working_3-way'!U456/(3*'OddsRatio_working_3-way'!X456^(1/3))*COS(('OddsRatio_working_3-way'!Y456+2*PI())/3)</f>
        <v>-0.47881303467863379</v>
      </c>
      <c r="AH456" s="11">
        <f>-'OddsRatio_working_3-way'!U456/(3*'OddsRatio_working_3-way'!X456^(1/3))*COS(('OddsRatio_working_3-way'!Y456+4*PI())/3)</f>
        <v>-7.0160252499408882E-2</v>
      </c>
      <c r="AI456" s="11">
        <f>'OddsRatio_working_3-way'!U456/(3*'OddsRatio_working_3-way'!X456^(1/3))*SIN(('OddsRatio_working_3-way'!Y456)/3)</f>
        <v>-0.23593579379626517</v>
      </c>
      <c r="AJ456" s="11">
        <f>'OddsRatio_working_3-way'!U456/(3*'OddsRatio_working_3-way'!X456^(1/3))*SIN(('OddsRatio_working_3-way'!Y456+2*PI())/3)</f>
        <v>-0.35745691579710231</v>
      </c>
      <c r="AK456" s="11">
        <f>'OddsRatio_working_3-way'!U456/(3*'OddsRatio_working_3-way'!X456^(1/3))*SIN(('OddsRatio_working_3-way'!Y456+4*PI())/3)</f>
        <v>0.59339270959336732</v>
      </c>
      <c r="AL456" s="11">
        <f>'OddsRatio_working_3-way'!Z456+'OddsRatio_working_3-way'!AF456</f>
        <v>1.0979465743560852</v>
      </c>
      <c r="AM456" s="11">
        <f>'OddsRatio_working_3-way'!AA456+'OddsRatio_working_3-way'!AG456</f>
        <v>-0.95762606935726757</v>
      </c>
      <c r="AN456" s="11">
        <f>'OddsRatio_working_3-way'!AB456+'OddsRatio_working_3-way'!AH456</f>
        <v>-0.14032050499881776</v>
      </c>
      <c r="AO456" s="11">
        <f>'OddsRatio_working_3-way'!AC456+'OddsRatio_working_3-way'!AI456</f>
        <v>0</v>
      </c>
      <c r="AP456" s="11">
        <f>'OddsRatio_working_3-way'!AD456+'OddsRatio_working_3-way'!AJ456</f>
        <v>0</v>
      </c>
      <c r="AQ456" s="11">
        <f>'OddsRatio_working_3-way'!AE456+'OddsRatio_working_3-way'!AK456</f>
        <v>0</v>
      </c>
      <c r="AR456" s="10">
        <f>IF(A456="","",IF(('OddsRatio_working_3-way'!X456=0),IF(Q456&gt;0,-Q456^(1/3),(-Q456)^(1/3)),'OddsRatio_working_3-way'!AL456-'OddsRatio_working_3-way'!R456/3))</f>
        <v>1.0979465743560852</v>
      </c>
      <c r="AS456" s="11">
        <f>IF(('OddsRatio_working_3-way'!X456=0),IF(Q456&gt;0,-Q456^(1/3),(-Q456)^(1/3)),'OddsRatio_working_3-way'!AM456-'OddsRatio_working_3-way'!R456/3)</f>
        <v>-0.95762606935726757</v>
      </c>
      <c r="AT456" s="11">
        <f>IF(('OddsRatio_working_3-way'!X456=0),IF(Q456&gt;0,-Q456^(1/3),(-Q456)^(1/3)),'OddsRatio_working_3-way'!AN456-'OddsRatio_working_3-way'!R456/3)</f>
        <v>-0.14032050499881776</v>
      </c>
      <c r="AU456" s="11">
        <f>IF(('OddsRatio_working_3-way'!X456=0),0,'OddsRatio_working_3-way'!AO456)</f>
        <v>0</v>
      </c>
      <c r="AV456" s="11">
        <f>IF(('OddsRatio_working_3-way'!X456=0),0,'OddsRatio_working_3-way'!AP456)</f>
        <v>0</v>
      </c>
      <c r="AW456" s="11">
        <f>IF(('OddsRatio_working_3-way'!X456=0),0,'OddsRatio_working_3-way'!AQ456)</f>
        <v>0</v>
      </c>
    </row>
    <row r="457" spans="1:49" x14ac:dyDescent="0.2">
      <c r="A457" s="4">
        <f>IF('True_Odds_Calculator_3-way'!A458="","",'True_Odds_Calculator_3-way'!A458)</f>
        <v>3.57</v>
      </c>
      <c r="B457" s="4">
        <f>IF('True_Odds_Calculator_3-way'!B458="","",'True_Odds_Calculator_3-way'!B458)</f>
        <v>3.39</v>
      </c>
      <c r="C457" s="4">
        <f>IF('True_Odds_Calculator_3-way'!C458="","",'True_Odds_Calculator_3-way'!C458)</f>
        <v>2.1800000000000002</v>
      </c>
      <c r="D457" s="9">
        <f t="shared" si="104"/>
        <v>0.26978691250488102</v>
      </c>
      <c r="E457" s="9">
        <f t="shared" si="105"/>
        <v>0.28432841415847848</v>
      </c>
      <c r="F457" s="9">
        <f t="shared" si="106"/>
        <v>0.44588467333664061</v>
      </c>
      <c r="G457" s="9">
        <f t="shared" si="107"/>
        <v>1.0531630440898008</v>
      </c>
      <c r="H457" s="9">
        <f t="shared" si="108"/>
        <v>3.7066290233107875</v>
      </c>
      <c r="I457" s="9">
        <f t="shared" si="109"/>
        <v>3.5170596753746239</v>
      </c>
      <c r="J457" s="9">
        <f t="shared" si="110"/>
        <v>2.2427323920259647</v>
      </c>
      <c r="K457" s="11">
        <f t="shared" si="111"/>
        <v>0.28011204481792717</v>
      </c>
      <c r="L457" s="11">
        <f t="shared" si="112"/>
        <v>0.29498525073746312</v>
      </c>
      <c r="M457" s="11">
        <f t="shared" si="113"/>
        <v>0.4587155963302752</v>
      </c>
      <c r="N457" s="11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-0.27471895364191523</v>
      </c>
      <c r="O457" s="11">
        <f>0</f>
        <v>0</v>
      </c>
      <c r="P457" s="11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0.23272549527510389</v>
      </c>
      <c r="Q457" s="11">
        <f>2*'OddsRatio_working_3-way'!K457*'OddsRatio_working_3-way'!L457*'OddsRatio_working_3-way'!M457</f>
        <v>7.580635025247684E-2</v>
      </c>
      <c r="R457" s="11">
        <f t="shared" si="114"/>
        <v>0</v>
      </c>
      <c r="S457" s="11">
        <f t="shared" si="115"/>
        <v>-0.84714029443506078</v>
      </c>
      <c r="T457" s="11">
        <f t="shared" si="116"/>
        <v>-0.27594146398536185</v>
      </c>
      <c r="U457" s="11">
        <f>'OddsRatio_working_3-way'!S457-'OddsRatio_working_3-way'!R457^2/3</f>
        <v>-0.84714029443506078</v>
      </c>
      <c r="V457" s="11">
        <f>'OddsRatio_working_3-way'!S457*'OddsRatio_working_3-way'!R457/3-2*'OddsRatio_working_3-way'!R457^3/27-'OddsRatio_working_3-way'!T457</f>
        <v>0.27594146398536185</v>
      </c>
      <c r="W457" s="11">
        <f>'OddsRatio_working_3-way'!V457^2+4*'OddsRatio_working_3-way'!U457^3/27</f>
        <v>-1.392259267393435E-2</v>
      </c>
      <c r="X457" s="11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0.15005522668364396</v>
      </c>
      <c r="Y457" s="11">
        <f>IF('OddsRatio_working_3-way'!W457&gt;=0,IF('OddsRatio_working_3-way'!V457+SQRT('OddsRatio_working_3-way'!W457)&gt;0,0,PI()),ACOS('OddsRatio_working_3-way'!V457/(2*'OddsRatio_working_3-way'!X457)))</f>
        <v>0.40407530138483438</v>
      </c>
      <c r="Z457" s="11">
        <f>'OddsRatio_working_3-way'!X457^(1/3)*COS('OddsRatio_working_3-way'!Y457/3)</f>
        <v>0.5265815220449005</v>
      </c>
      <c r="AA457" s="11">
        <f>'OddsRatio_working_3-way'!X457^(1/3)*COS(('OddsRatio_working_3-way'!Y457+2*PI())/3)</f>
        <v>-0.32508881187700572</v>
      </c>
      <c r="AB457" s="11">
        <f>'OddsRatio_working_3-way'!X457^(1/3)*COS(('OddsRatio_working_3-way'!Y457+4*PI())/3)</f>
        <v>-0.20149271016789491</v>
      </c>
      <c r="AC457" s="11">
        <f>'OddsRatio_working_3-way'!X457^(1/3)*SIN('OddsRatio_working_3-way'!Y457/3)</f>
        <v>7.1358242592543544E-2</v>
      </c>
      <c r="AD457" s="11">
        <f>'OddsRatio_working_3-way'!X457^(1/3)*SIN(('OddsRatio_working_3-way'!Y457+2*PI())/3)</f>
        <v>0.42035385395808739</v>
      </c>
      <c r="AE457" s="11">
        <f>'OddsRatio_working_3-way'!X457^(1/3)*SIN(('OddsRatio_working_3-way'!Y457+4*PI())/3)</f>
        <v>-0.49171209655063092</v>
      </c>
      <c r="AF457" s="11">
        <f>-'OddsRatio_working_3-way'!U457/(3*'OddsRatio_working_3-way'!X457^(1/3))*COS(('OddsRatio_working_3-way'!Y457)/3)</f>
        <v>0.52658152204490039</v>
      </c>
      <c r="AG457" s="11">
        <f>-'OddsRatio_working_3-way'!U457/(3*'OddsRatio_working_3-way'!X457^(1/3))*COS(('OddsRatio_working_3-way'!Y457+2*PI())/3)</f>
        <v>-0.32508881187700561</v>
      </c>
      <c r="AH457" s="11">
        <f>-'OddsRatio_working_3-way'!U457/(3*'OddsRatio_working_3-way'!X457^(1/3))*COS(('OddsRatio_working_3-way'!Y457+4*PI())/3)</f>
        <v>-0.20149271016789486</v>
      </c>
      <c r="AI457" s="11">
        <f>'OddsRatio_working_3-way'!U457/(3*'OddsRatio_working_3-way'!X457^(1/3))*SIN(('OddsRatio_working_3-way'!Y457)/3)</f>
        <v>-7.135824259254353E-2</v>
      </c>
      <c r="AJ457" s="11">
        <f>'OddsRatio_working_3-way'!U457/(3*'OddsRatio_working_3-way'!X457^(1/3))*SIN(('OddsRatio_working_3-way'!Y457+2*PI())/3)</f>
        <v>-0.42035385395808733</v>
      </c>
      <c r="AK457" s="11">
        <f>'OddsRatio_working_3-way'!U457/(3*'OddsRatio_working_3-way'!X457^(1/3))*SIN(('OddsRatio_working_3-way'!Y457+4*PI())/3)</f>
        <v>0.49171209655063081</v>
      </c>
      <c r="AL457" s="11">
        <f>'OddsRatio_working_3-way'!Z457+'OddsRatio_working_3-way'!AF457</f>
        <v>1.0531630440898008</v>
      </c>
      <c r="AM457" s="11">
        <f>'OddsRatio_working_3-way'!AA457+'OddsRatio_working_3-way'!AG457</f>
        <v>-0.65017762375401134</v>
      </c>
      <c r="AN457" s="11">
        <f>'OddsRatio_working_3-way'!AB457+'OddsRatio_working_3-way'!AH457</f>
        <v>-0.40298542033578977</v>
      </c>
      <c r="AO457" s="11">
        <f>'OddsRatio_working_3-way'!AC457+'OddsRatio_working_3-way'!AI457</f>
        <v>0</v>
      </c>
      <c r="AP457" s="11">
        <f>'OddsRatio_working_3-way'!AD457+'OddsRatio_working_3-way'!AJ457</f>
        <v>0</v>
      </c>
      <c r="AQ457" s="11">
        <f>'OddsRatio_working_3-way'!AE457+'OddsRatio_working_3-way'!AK457</f>
        <v>0</v>
      </c>
      <c r="AR457" s="10">
        <f>IF(A457="","",IF(('OddsRatio_working_3-way'!X457=0),IF(Q457&gt;0,-Q457^(1/3),(-Q457)^(1/3)),'OddsRatio_working_3-way'!AL457-'OddsRatio_working_3-way'!R457/3))</f>
        <v>1.0531630440898008</v>
      </c>
      <c r="AS457" s="11">
        <f>IF(('OddsRatio_working_3-way'!X457=0),IF(Q457&gt;0,-Q457^(1/3),(-Q457)^(1/3)),'OddsRatio_working_3-way'!AM457-'OddsRatio_working_3-way'!R457/3)</f>
        <v>-0.65017762375401134</v>
      </c>
      <c r="AT457" s="11">
        <f>IF(('OddsRatio_working_3-way'!X457=0),IF(Q457&gt;0,-Q457^(1/3),(-Q457)^(1/3)),'OddsRatio_working_3-way'!AN457-'OddsRatio_working_3-way'!R457/3)</f>
        <v>-0.40298542033578977</v>
      </c>
      <c r="AU457" s="11">
        <f>IF(('OddsRatio_working_3-way'!X457=0),0,'OddsRatio_working_3-way'!AO457)</f>
        <v>0</v>
      </c>
      <c r="AV457" s="11">
        <f>IF(('OddsRatio_working_3-way'!X457=0),0,'OddsRatio_working_3-way'!AP457)</f>
        <v>0</v>
      </c>
      <c r="AW457" s="11">
        <f>IF(('OddsRatio_working_3-way'!X457=0),0,'OddsRatio_working_3-way'!AQ457)</f>
        <v>0</v>
      </c>
    </row>
    <row r="458" spans="1:49" x14ac:dyDescent="0.2">
      <c r="A458" s="4">
        <f>IF('True_Odds_Calculator_3-way'!A459="","",'True_Odds_Calculator_3-way'!A459)</f>
        <v>4.78</v>
      </c>
      <c r="B458" s="4">
        <f>IF('True_Odds_Calculator_3-way'!B459="","",'True_Odds_Calculator_3-way'!B459)</f>
        <v>4.1900000000000004</v>
      </c>
      <c r="C458" s="4">
        <f>IF('True_Odds_Calculator_3-way'!C459="","",'True_Odds_Calculator_3-way'!C459)</f>
        <v>1.68</v>
      </c>
      <c r="D458" s="9">
        <f t="shared" si="104"/>
        <v>0.19722712738006418</v>
      </c>
      <c r="E458" s="9">
        <f t="shared" si="105"/>
        <v>0.22547987467032232</v>
      </c>
      <c r="F458" s="9">
        <f t="shared" si="106"/>
        <v>0.57729299794961364</v>
      </c>
      <c r="G458" s="9">
        <f t="shared" si="107"/>
        <v>1.0767979975499389</v>
      </c>
      <c r="H458" s="9">
        <f t="shared" si="108"/>
        <v>5.070296430738769</v>
      </c>
      <c r="I458" s="9">
        <f t="shared" si="109"/>
        <v>4.4349856121843061</v>
      </c>
      <c r="J458" s="9">
        <f t="shared" si="110"/>
        <v>1.7322226383339581</v>
      </c>
      <c r="K458" s="11">
        <f t="shared" si="111"/>
        <v>0.20920502092050208</v>
      </c>
      <c r="L458" s="11">
        <f t="shared" si="112"/>
        <v>0.2386634844868735</v>
      </c>
      <c r="M458" s="11">
        <f t="shared" si="113"/>
        <v>0.59523809523809523</v>
      </c>
      <c r="N458" s="11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-0.24369139513286275</v>
      </c>
      <c r="O458" s="11">
        <f>0</f>
        <v>0</v>
      </c>
      <c r="P458" s="11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0.22735799665329032</v>
      </c>
      <c r="Q458" s="11">
        <f>2*'OddsRatio_working_3-way'!K458*'OddsRatio_working_3-way'!L458*'OddsRatio_working_3-way'!M458</f>
        <v>5.9439999125043212E-2</v>
      </c>
      <c r="R458" s="11">
        <f t="shared" si="114"/>
        <v>0</v>
      </c>
      <c r="S458" s="11">
        <f t="shared" si="115"/>
        <v>-0.93297507090610521</v>
      </c>
      <c r="T458" s="11">
        <f t="shared" si="116"/>
        <v>-0.24391505121728235</v>
      </c>
      <c r="U458" s="11">
        <f>'OddsRatio_working_3-way'!S458-'OddsRatio_working_3-way'!R458^2/3</f>
        <v>-0.93297507090610521</v>
      </c>
      <c r="V458" s="11">
        <f>'OddsRatio_working_3-way'!S458*'OddsRatio_working_3-way'!R458/3-2*'OddsRatio_working_3-way'!R458^3/27-'OddsRatio_working_3-way'!T458</f>
        <v>0.24391505121728235</v>
      </c>
      <c r="W458" s="11">
        <f>'OddsRatio_working_3-way'!V458^2+4*'OddsRatio_working_3-way'!U458^3/27</f>
        <v>-6.081672737980446E-2</v>
      </c>
      <c r="X458" s="11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0.17342958195628994</v>
      </c>
      <c r="Y458" s="11">
        <f>IF('OddsRatio_working_3-way'!W458&gt;=0,IF('OddsRatio_working_3-way'!V458+SQRT('OddsRatio_working_3-way'!W458)&gt;0,0,PI()),ACOS('OddsRatio_working_3-way'!V458/(2*'OddsRatio_working_3-way'!X458)))</f>
        <v>0.79089308369499012</v>
      </c>
      <c r="Z458" s="11">
        <f>'OddsRatio_working_3-way'!X458^(1/3)*COS('OddsRatio_working_3-way'!Y458/3)</f>
        <v>0.53839899877496944</v>
      </c>
      <c r="AA458" s="11">
        <f>'OddsRatio_working_3-way'!X458^(1/3)*COS(('OddsRatio_working_3-way'!Y458+2*PI())/3)</f>
        <v>-0.39505122291604472</v>
      </c>
      <c r="AB458" s="11">
        <f>'OddsRatio_working_3-way'!X458^(1/3)*COS(('OddsRatio_working_3-way'!Y458+4*PI())/3)</f>
        <v>-0.14334777585892486</v>
      </c>
      <c r="AC458" s="11">
        <f>'OddsRatio_working_3-way'!X458^(1/3)*SIN('OddsRatio_working_3-way'!Y458/3)</f>
        <v>0.14532105291438505</v>
      </c>
      <c r="AD458" s="11">
        <f>'OddsRatio_working_3-way'!X458^(1/3)*SIN(('OddsRatio_working_3-way'!Y458+2*PI())/3)</f>
        <v>0.39360668385403796</v>
      </c>
      <c r="AE458" s="11">
        <f>'OddsRatio_working_3-way'!X458^(1/3)*SIN(('OddsRatio_working_3-way'!Y458+4*PI())/3)</f>
        <v>-0.53892773676842287</v>
      </c>
      <c r="AF458" s="11">
        <f>-'OddsRatio_working_3-way'!U458/(3*'OddsRatio_working_3-way'!X458^(1/3))*COS(('OddsRatio_working_3-way'!Y458)/3)</f>
        <v>0.53839899877496944</v>
      </c>
      <c r="AG458" s="11">
        <f>-'OddsRatio_working_3-way'!U458/(3*'OddsRatio_working_3-way'!X458^(1/3))*COS(('OddsRatio_working_3-way'!Y458+2*PI())/3)</f>
        <v>-0.39505122291604472</v>
      </c>
      <c r="AH458" s="11">
        <f>-'OddsRatio_working_3-way'!U458/(3*'OddsRatio_working_3-way'!X458^(1/3))*COS(('OddsRatio_working_3-way'!Y458+4*PI())/3)</f>
        <v>-0.14334777585892486</v>
      </c>
      <c r="AI458" s="11">
        <f>'OddsRatio_working_3-way'!U458/(3*'OddsRatio_working_3-way'!X458^(1/3))*SIN(('OddsRatio_working_3-way'!Y458)/3)</f>
        <v>-0.14532105291438505</v>
      </c>
      <c r="AJ458" s="11">
        <f>'OddsRatio_working_3-way'!U458/(3*'OddsRatio_working_3-way'!X458^(1/3))*SIN(('OddsRatio_working_3-way'!Y458+2*PI())/3)</f>
        <v>-0.39360668385403796</v>
      </c>
      <c r="AK458" s="11">
        <f>'OddsRatio_working_3-way'!U458/(3*'OddsRatio_working_3-way'!X458^(1/3))*SIN(('OddsRatio_working_3-way'!Y458+4*PI())/3)</f>
        <v>0.53892773676842287</v>
      </c>
      <c r="AL458" s="11">
        <f>'OddsRatio_working_3-way'!Z458+'OddsRatio_working_3-way'!AF458</f>
        <v>1.0767979975499389</v>
      </c>
      <c r="AM458" s="11">
        <f>'OddsRatio_working_3-way'!AA458+'OddsRatio_working_3-way'!AG458</f>
        <v>-0.79010244583208944</v>
      </c>
      <c r="AN458" s="11">
        <f>'OddsRatio_working_3-way'!AB458+'OddsRatio_working_3-way'!AH458</f>
        <v>-0.28669555171784972</v>
      </c>
      <c r="AO458" s="11">
        <f>'OddsRatio_working_3-way'!AC458+'OddsRatio_working_3-way'!AI458</f>
        <v>0</v>
      </c>
      <c r="AP458" s="11">
        <f>'OddsRatio_working_3-way'!AD458+'OddsRatio_working_3-way'!AJ458</f>
        <v>0</v>
      </c>
      <c r="AQ458" s="11">
        <f>'OddsRatio_working_3-way'!AE458+'OddsRatio_working_3-way'!AK458</f>
        <v>0</v>
      </c>
      <c r="AR458" s="10">
        <f>IF(A458="","",IF(('OddsRatio_working_3-way'!X458=0),IF(Q458&gt;0,-Q458^(1/3),(-Q458)^(1/3)),'OddsRatio_working_3-way'!AL458-'OddsRatio_working_3-way'!R458/3))</f>
        <v>1.0767979975499389</v>
      </c>
      <c r="AS458" s="11">
        <f>IF(('OddsRatio_working_3-way'!X458=0),IF(Q458&gt;0,-Q458^(1/3),(-Q458)^(1/3)),'OddsRatio_working_3-way'!AM458-'OddsRatio_working_3-way'!R458/3)</f>
        <v>-0.79010244583208944</v>
      </c>
      <c r="AT458" s="11">
        <f>IF(('OddsRatio_working_3-way'!X458=0),IF(Q458&gt;0,-Q458^(1/3),(-Q458)^(1/3)),'OddsRatio_working_3-way'!AN458-'OddsRatio_working_3-way'!R458/3)</f>
        <v>-0.28669555171784972</v>
      </c>
      <c r="AU458" s="11">
        <f>IF(('OddsRatio_working_3-way'!X458=0),0,'OddsRatio_working_3-way'!AO458)</f>
        <v>0</v>
      </c>
      <c r="AV458" s="11">
        <f>IF(('OddsRatio_working_3-way'!X458=0),0,'OddsRatio_working_3-way'!AP458)</f>
        <v>0</v>
      </c>
      <c r="AW458" s="11">
        <f>IF(('OddsRatio_working_3-way'!X458=0),0,'OddsRatio_working_3-way'!AQ458)</f>
        <v>0</v>
      </c>
    </row>
    <row r="459" spans="1:49" x14ac:dyDescent="0.2">
      <c r="A459" s="4">
        <f>IF('True_Odds_Calculator_3-way'!A460="","",'True_Odds_Calculator_3-way'!A460)</f>
        <v>2.88</v>
      </c>
      <c r="B459" s="4">
        <f>IF('True_Odds_Calculator_3-way'!B460="","",'True_Odds_Calculator_3-way'!B460)</f>
        <v>3.32</v>
      </c>
      <c r="C459" s="4">
        <f>IF('True_Odds_Calculator_3-way'!C460="","",'True_Odds_Calculator_3-way'!C460)</f>
        <v>2.64</v>
      </c>
      <c r="D459" s="9">
        <f t="shared" si="104"/>
        <v>0.33804776955007654</v>
      </c>
      <c r="E459" s="9">
        <f t="shared" si="105"/>
        <v>0.29270106062840917</v>
      </c>
      <c r="F459" s="9">
        <f t="shared" si="106"/>
        <v>0.36925116982151418</v>
      </c>
      <c r="G459" s="9">
        <f t="shared" si="107"/>
        <v>1.0415754279578597</v>
      </c>
      <c r="H459" s="9">
        <f t="shared" si="108"/>
        <v>2.9581618045607767</v>
      </c>
      <c r="I459" s="9">
        <f t="shared" si="109"/>
        <v>3.4164549928622341</v>
      </c>
      <c r="J459" s="9">
        <f t="shared" si="110"/>
        <v>2.7081837018508903</v>
      </c>
      <c r="K459" s="11">
        <f t="shared" si="111"/>
        <v>0.34722222222222221</v>
      </c>
      <c r="L459" s="11">
        <f t="shared" si="112"/>
        <v>0.30120481927710846</v>
      </c>
      <c r="M459" s="11">
        <f t="shared" si="113"/>
        <v>0.37878787878787878</v>
      </c>
      <c r="N459" s="11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-0.28337085716603783</v>
      </c>
      <c r="O459" s="11">
        <f>0</f>
        <v>0</v>
      </c>
      <c r="P459" s="11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0.23135471177639855</v>
      </c>
      <c r="Q459" s="11">
        <f>2*'OddsRatio_working_3-way'!K459*'OddsRatio_working_3-way'!L459*'OddsRatio_working_3-way'!M459</f>
        <v>7.9231065676848816E-2</v>
      </c>
      <c r="R459" s="11">
        <f t="shared" si="114"/>
        <v>0</v>
      </c>
      <c r="S459" s="11">
        <f t="shared" si="115"/>
        <v>-0.81643791492940632</v>
      </c>
      <c r="T459" s="11">
        <f t="shared" si="116"/>
        <v>-0.27960202566075559</v>
      </c>
      <c r="U459" s="11">
        <f>'OddsRatio_working_3-way'!S459-'OddsRatio_working_3-way'!R459^2/3</f>
        <v>-0.81643791492940632</v>
      </c>
      <c r="V459" s="11">
        <f>'OddsRatio_working_3-way'!S459*'OddsRatio_working_3-way'!R459/3-2*'OddsRatio_working_3-way'!R459^3/27-'OddsRatio_working_3-way'!T459</f>
        <v>0.27960202566075559</v>
      </c>
      <c r="W459" s="11">
        <f>'OddsRatio_working_3-way'!V459^2+4*'OddsRatio_working_3-way'!U459^3/27</f>
        <v>-2.4469635997922956E-3</v>
      </c>
      <c r="X459" s="11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0.14197205389916542</v>
      </c>
      <c r="Y459" s="11">
        <f>IF('OddsRatio_working_3-way'!W459&gt;=0,IF('OddsRatio_working_3-way'!V459+SQRT('OddsRatio_working_3-way'!W459)&gt;0,0,PI()),ACOS('OddsRatio_working_3-way'!V459/(2*'OddsRatio_working_3-way'!X459)))</f>
        <v>0.17510662594147242</v>
      </c>
      <c r="Z459" s="11">
        <f>'OddsRatio_working_3-way'!X459^(1/3)*COS('OddsRatio_working_3-way'!Y459/3)</f>
        <v>0.52078771397892998</v>
      </c>
      <c r="AA459" s="11">
        <f>'OddsRatio_working_3-way'!X459^(1/3)*COS(('OddsRatio_working_3-way'!Y459+2*PI())/3)</f>
        <v>-0.28674905493601477</v>
      </c>
      <c r="AB459" s="11">
        <f>'OddsRatio_working_3-way'!X459^(1/3)*COS(('OddsRatio_working_3-way'!Y459+4*PI())/3)</f>
        <v>-0.2340386590429151</v>
      </c>
      <c r="AC459" s="11">
        <f>'OddsRatio_working_3-way'!X459^(1/3)*SIN('OddsRatio_working_3-way'!Y459/3)</f>
        <v>3.0432361257972825E-2</v>
      </c>
      <c r="AD459" s="11">
        <f>'OddsRatio_working_3-way'!X459^(1/3)*SIN(('OddsRatio_working_3-way'!Y459+2*PI())/3)</f>
        <v>0.43579920965559116</v>
      </c>
      <c r="AE459" s="11">
        <f>'OddsRatio_working_3-way'!X459^(1/3)*SIN(('OddsRatio_working_3-way'!Y459+4*PI())/3)</f>
        <v>-0.46623157091356399</v>
      </c>
      <c r="AF459" s="11">
        <f>-'OddsRatio_working_3-way'!U459/(3*'OddsRatio_working_3-way'!X459^(1/3))*COS(('OddsRatio_working_3-way'!Y459)/3)</f>
        <v>0.52078771397892987</v>
      </c>
      <c r="AG459" s="11">
        <f>-'OddsRatio_working_3-way'!U459/(3*'OddsRatio_working_3-way'!X459^(1/3))*COS(('OddsRatio_working_3-way'!Y459+2*PI())/3)</f>
        <v>-0.28674905493601471</v>
      </c>
      <c r="AH459" s="11">
        <f>-'OddsRatio_working_3-way'!U459/(3*'OddsRatio_working_3-way'!X459^(1/3))*COS(('OddsRatio_working_3-way'!Y459+4*PI())/3)</f>
        <v>-0.23403865904291504</v>
      </c>
      <c r="AI459" s="11">
        <f>'OddsRatio_working_3-way'!U459/(3*'OddsRatio_working_3-way'!X459^(1/3))*SIN(('OddsRatio_working_3-way'!Y459)/3)</f>
        <v>-3.0432361257972818E-2</v>
      </c>
      <c r="AJ459" s="11">
        <f>'OddsRatio_working_3-way'!U459/(3*'OddsRatio_working_3-way'!X459^(1/3))*SIN(('OddsRatio_working_3-way'!Y459+2*PI())/3)</f>
        <v>-0.43579920965559105</v>
      </c>
      <c r="AK459" s="11">
        <f>'OddsRatio_working_3-way'!U459/(3*'OddsRatio_working_3-way'!X459^(1/3))*SIN(('OddsRatio_working_3-way'!Y459+4*PI())/3)</f>
        <v>0.46623157091356388</v>
      </c>
      <c r="AL459" s="11">
        <f>'OddsRatio_working_3-way'!Z459+'OddsRatio_working_3-way'!AF459</f>
        <v>1.0415754279578597</v>
      </c>
      <c r="AM459" s="11">
        <f>'OddsRatio_working_3-way'!AA459+'OddsRatio_working_3-way'!AG459</f>
        <v>-0.57349810987202954</v>
      </c>
      <c r="AN459" s="11">
        <f>'OddsRatio_working_3-way'!AB459+'OddsRatio_working_3-way'!AH459</f>
        <v>-0.46807731808583014</v>
      </c>
      <c r="AO459" s="11">
        <f>'OddsRatio_working_3-way'!AC459+'OddsRatio_working_3-way'!AI459</f>
        <v>0</v>
      </c>
      <c r="AP459" s="11">
        <f>'OddsRatio_working_3-way'!AD459+'OddsRatio_working_3-way'!AJ459</f>
        <v>0</v>
      </c>
      <c r="AQ459" s="11">
        <f>'OddsRatio_working_3-way'!AE459+'OddsRatio_working_3-way'!AK459</f>
        <v>0</v>
      </c>
      <c r="AR459" s="10">
        <f>IF(A459="","",IF(('OddsRatio_working_3-way'!X459=0),IF(Q459&gt;0,-Q459^(1/3),(-Q459)^(1/3)),'OddsRatio_working_3-way'!AL459-'OddsRatio_working_3-way'!R459/3))</f>
        <v>1.0415754279578597</v>
      </c>
      <c r="AS459" s="11">
        <f>IF(('OddsRatio_working_3-way'!X459=0),IF(Q459&gt;0,-Q459^(1/3),(-Q459)^(1/3)),'OddsRatio_working_3-way'!AM459-'OddsRatio_working_3-way'!R459/3)</f>
        <v>-0.57349810987202954</v>
      </c>
      <c r="AT459" s="11">
        <f>IF(('OddsRatio_working_3-way'!X459=0),IF(Q459&gt;0,-Q459^(1/3),(-Q459)^(1/3)),'OddsRatio_working_3-way'!AN459-'OddsRatio_working_3-way'!R459/3)</f>
        <v>-0.46807731808583014</v>
      </c>
      <c r="AU459" s="11">
        <f>IF(('OddsRatio_working_3-way'!X459=0),0,'OddsRatio_working_3-way'!AO459)</f>
        <v>0</v>
      </c>
      <c r="AV459" s="11">
        <f>IF(('OddsRatio_working_3-way'!X459=0),0,'OddsRatio_working_3-way'!AP459)</f>
        <v>0</v>
      </c>
      <c r="AW459" s="11">
        <f>IF(('OddsRatio_working_3-way'!X459=0),0,'OddsRatio_working_3-way'!AQ459)</f>
        <v>0</v>
      </c>
    </row>
    <row r="460" spans="1:49" x14ac:dyDescent="0.2">
      <c r="A460" s="4">
        <f>IF('True_Odds_Calculator_3-way'!A461="","",'True_Odds_Calculator_3-way'!A461)</f>
        <v>2.98</v>
      </c>
      <c r="B460" s="4">
        <f>IF('True_Odds_Calculator_3-way'!B461="","",'True_Odds_Calculator_3-way'!B461)</f>
        <v>3.3</v>
      </c>
      <c r="C460" s="4">
        <f>IF('True_Odds_Calculator_3-way'!C461="","",'True_Odds_Calculator_3-way'!C461)</f>
        <v>2.57</v>
      </c>
      <c r="D460" s="9">
        <f t="shared" si="104"/>
        <v>0.32637946791818923</v>
      </c>
      <c r="E460" s="9">
        <f t="shared" si="105"/>
        <v>0.29433573543868996</v>
      </c>
      <c r="F460" s="9">
        <f t="shared" si="106"/>
        <v>0.37928479664312104</v>
      </c>
      <c r="G460" s="9">
        <f t="shared" si="107"/>
        <v>1.0423829418877131</v>
      </c>
      <c r="H460" s="9">
        <f t="shared" si="108"/>
        <v>3.0639182249376713</v>
      </c>
      <c r="I460" s="9">
        <f t="shared" si="109"/>
        <v>3.3974807663417401</v>
      </c>
      <c r="J460" s="9">
        <f t="shared" si="110"/>
        <v>2.6365412187637092</v>
      </c>
      <c r="K460" s="11">
        <f t="shared" si="111"/>
        <v>0.33557046979865773</v>
      </c>
      <c r="L460" s="11">
        <f t="shared" si="112"/>
        <v>0.30303030303030304</v>
      </c>
      <c r="M460" s="11">
        <f t="shared" si="113"/>
        <v>0.38910505836575876</v>
      </c>
      <c r="N460" s="11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-0.28289765753531981</v>
      </c>
      <c r="O460" s="11">
        <f>0</f>
        <v>0</v>
      </c>
      <c r="P460" s="11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0.23146884191983819</v>
      </c>
      <c r="Q460" s="11">
        <f>2*'OddsRatio_working_3-way'!K460*'OddsRatio_working_3-way'!L460*'OddsRatio_working_3-way'!M460</f>
        <v>7.913464681020109E-2</v>
      </c>
      <c r="R460" s="11">
        <f t="shared" si="114"/>
        <v>0</v>
      </c>
      <c r="S460" s="11">
        <f t="shared" si="115"/>
        <v>-0.81820699378162676</v>
      </c>
      <c r="T460" s="11">
        <f t="shared" si="116"/>
        <v>-0.27972888676294932</v>
      </c>
      <c r="U460" s="11">
        <f>'OddsRatio_working_3-way'!S460-'OddsRatio_working_3-way'!R460^2/3</f>
        <v>-0.81820699378162676</v>
      </c>
      <c r="V460" s="11">
        <f>'OddsRatio_working_3-way'!S460*'OddsRatio_working_3-way'!R460/3-2*'OddsRatio_working_3-way'!R460^3/27-'OddsRatio_working_3-way'!T460</f>
        <v>0.27972888676294932</v>
      </c>
      <c r="W460" s="11">
        <f>'OddsRatio_working_3-way'!V460^2+4*'OddsRatio_working_3-way'!U460^3/27</f>
        <v>-2.9012388993105848E-3</v>
      </c>
      <c r="X460" s="11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0.14243374686933352</v>
      </c>
      <c r="Y460" s="11">
        <f>IF('OddsRatio_working_3-way'!W460&gt;=0,IF('OddsRatio_working_3-way'!V460+SQRT('OddsRatio_working_3-way'!W460)&gt;0,0,PI()),ACOS('OddsRatio_working_3-way'!V460/(2*'OddsRatio_working_3-way'!X460)))</f>
        <v>0.19022660609178721</v>
      </c>
      <c r="Z460" s="11">
        <f>'OddsRatio_working_3-way'!X460^(1/3)*COS('OddsRatio_working_3-way'!Y460/3)</f>
        <v>0.52119147094385665</v>
      </c>
      <c r="AA460" s="11">
        <f>'OddsRatio_working_3-way'!X460^(1/3)*COS(('OddsRatio_working_3-way'!Y460+2*PI())/3)</f>
        <v>-0.28925470277608956</v>
      </c>
      <c r="AB460" s="11">
        <f>'OddsRatio_working_3-way'!X460^(1/3)*COS(('OddsRatio_working_3-way'!Y460+4*PI())/3)</f>
        <v>-0.23193676816776723</v>
      </c>
      <c r="AC460" s="11">
        <f>'OddsRatio_working_3-way'!X460^(1/3)*SIN('OddsRatio_working_3-way'!Y460/3)</f>
        <v>3.3092524975508394E-2</v>
      </c>
      <c r="AD460" s="11">
        <f>'OddsRatio_working_3-way'!X460^(1/3)*SIN(('OddsRatio_working_3-way'!Y460+2*PI())/3)</f>
        <v>0.43481879158540482</v>
      </c>
      <c r="AE460" s="11">
        <f>'OddsRatio_working_3-way'!X460^(1/3)*SIN(('OddsRatio_working_3-way'!Y460+4*PI())/3)</f>
        <v>-0.46791131656091312</v>
      </c>
      <c r="AF460" s="11">
        <f>-'OddsRatio_working_3-way'!U460/(3*'OddsRatio_working_3-way'!X460^(1/3))*COS(('OddsRatio_working_3-way'!Y460)/3)</f>
        <v>0.52119147094385654</v>
      </c>
      <c r="AG460" s="11">
        <f>-'OddsRatio_working_3-way'!U460/(3*'OddsRatio_working_3-way'!X460^(1/3))*COS(('OddsRatio_working_3-way'!Y460+2*PI())/3)</f>
        <v>-0.2892547027760895</v>
      </c>
      <c r="AH460" s="11">
        <f>-'OddsRatio_working_3-way'!U460/(3*'OddsRatio_working_3-way'!X460^(1/3))*COS(('OddsRatio_working_3-way'!Y460+4*PI())/3)</f>
        <v>-0.23193676816776718</v>
      </c>
      <c r="AI460" s="11">
        <f>'OddsRatio_working_3-way'!U460/(3*'OddsRatio_working_3-way'!X460^(1/3))*SIN(('OddsRatio_working_3-way'!Y460)/3)</f>
        <v>-3.3092524975508388E-2</v>
      </c>
      <c r="AJ460" s="11">
        <f>'OddsRatio_working_3-way'!U460/(3*'OddsRatio_working_3-way'!X460^(1/3))*SIN(('OddsRatio_working_3-way'!Y460+2*PI())/3)</f>
        <v>-0.43481879158540476</v>
      </c>
      <c r="AK460" s="11">
        <f>'OddsRatio_working_3-way'!U460/(3*'OddsRatio_working_3-way'!X460^(1/3))*SIN(('OddsRatio_working_3-way'!Y460+4*PI())/3)</f>
        <v>0.467911316560913</v>
      </c>
      <c r="AL460" s="11">
        <f>'OddsRatio_working_3-way'!Z460+'OddsRatio_working_3-way'!AF460</f>
        <v>1.0423829418877131</v>
      </c>
      <c r="AM460" s="11">
        <f>'OddsRatio_working_3-way'!AA460+'OddsRatio_working_3-way'!AG460</f>
        <v>-0.57850940555217911</v>
      </c>
      <c r="AN460" s="11">
        <f>'OddsRatio_working_3-way'!AB460+'OddsRatio_working_3-way'!AH460</f>
        <v>-0.46387353633553441</v>
      </c>
      <c r="AO460" s="11">
        <f>'OddsRatio_working_3-way'!AC460+'OddsRatio_working_3-way'!AI460</f>
        <v>0</v>
      </c>
      <c r="AP460" s="11">
        <f>'OddsRatio_working_3-way'!AD460+'OddsRatio_working_3-way'!AJ460</f>
        <v>0</v>
      </c>
      <c r="AQ460" s="11">
        <f>'OddsRatio_working_3-way'!AE460+'OddsRatio_working_3-way'!AK460</f>
        <v>0</v>
      </c>
      <c r="AR460" s="10">
        <f>IF(A460="","",IF(('OddsRatio_working_3-way'!X460=0),IF(Q460&gt;0,-Q460^(1/3),(-Q460)^(1/3)),'OddsRatio_working_3-way'!AL460-'OddsRatio_working_3-way'!R460/3))</f>
        <v>1.0423829418877131</v>
      </c>
      <c r="AS460" s="11">
        <f>IF(('OddsRatio_working_3-way'!X460=0),IF(Q460&gt;0,-Q460^(1/3),(-Q460)^(1/3)),'OddsRatio_working_3-way'!AM460-'OddsRatio_working_3-way'!R460/3)</f>
        <v>-0.57850940555217911</v>
      </c>
      <c r="AT460" s="11">
        <f>IF(('OddsRatio_working_3-way'!X460=0),IF(Q460&gt;0,-Q460^(1/3),(-Q460)^(1/3)),'OddsRatio_working_3-way'!AN460-'OddsRatio_working_3-way'!R460/3)</f>
        <v>-0.46387353633553441</v>
      </c>
      <c r="AU460" s="11">
        <f>IF(('OddsRatio_working_3-way'!X460=0),0,'OddsRatio_working_3-way'!AO460)</f>
        <v>0</v>
      </c>
      <c r="AV460" s="11">
        <f>IF(('OddsRatio_working_3-way'!X460=0),0,'OddsRatio_working_3-way'!AP460)</f>
        <v>0</v>
      </c>
      <c r="AW460" s="11">
        <f>IF(('OddsRatio_working_3-way'!X460=0),0,'OddsRatio_working_3-way'!AQ460)</f>
        <v>0</v>
      </c>
    </row>
    <row r="461" spans="1:49" x14ac:dyDescent="0.2">
      <c r="A461" s="4">
        <f>IF('True_Odds_Calculator_3-way'!A462="","",'True_Odds_Calculator_3-way'!A462)</f>
        <v>1.57</v>
      </c>
      <c r="B461" s="4">
        <f>IF('True_Odds_Calculator_3-way'!B462="","",'True_Odds_Calculator_3-way'!B462)</f>
        <v>4.21</v>
      </c>
      <c r="C461" s="4">
        <f>IF('True_Odds_Calculator_3-way'!C462="","",'True_Odds_Calculator_3-way'!C462)</f>
        <v>6.36</v>
      </c>
      <c r="D461" s="9">
        <f t="shared" si="104"/>
        <v>0.62329076191326016</v>
      </c>
      <c r="E461" s="9">
        <f t="shared" si="105"/>
        <v>0.22708400194904096</v>
      </c>
      <c r="F461" s="9">
        <f t="shared" si="106"/>
        <v>0.14962523613769912</v>
      </c>
      <c r="G461" s="9">
        <f t="shared" si="107"/>
        <v>1.0603292083513152</v>
      </c>
      <c r="H461" s="9">
        <f t="shared" si="108"/>
        <v>1.6043876487602495</v>
      </c>
      <c r="I461" s="9">
        <f t="shared" si="109"/>
        <v>4.4036567588077213</v>
      </c>
      <c r="J461" s="9">
        <f t="shared" si="110"/>
        <v>6.6833645567630491</v>
      </c>
      <c r="K461" s="11">
        <f t="shared" si="111"/>
        <v>0.63694267515923564</v>
      </c>
      <c r="L461" s="11">
        <f t="shared" si="112"/>
        <v>0.23752969121140144</v>
      </c>
      <c r="M461" s="11">
        <f t="shared" si="113"/>
        <v>0.15723270440251572</v>
      </c>
      <c r="N461" s="11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-0.23329520564544803</v>
      </c>
      <c r="O461" s="11">
        <f>0</f>
        <v>0</v>
      </c>
      <c r="P461" s="11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0.2174239251764821</v>
      </c>
      <c r="Q461" s="11">
        <f>2*'OddsRatio_working_3-way'!K461*'OddsRatio_working_3-way'!L461*'OddsRatio_working_3-way'!M461</f>
        <v>4.757635124211862E-2</v>
      </c>
      <c r="R461" s="11">
        <f t="shared" si="114"/>
        <v>0</v>
      </c>
      <c r="S461" s="11">
        <f t="shared" si="115"/>
        <v>-0.9319691100164037</v>
      </c>
      <c r="T461" s="11">
        <f t="shared" si="116"/>
        <v>-0.20393197155719994</v>
      </c>
      <c r="U461" s="11">
        <f>'OddsRatio_working_3-way'!S461-'OddsRatio_working_3-way'!R461^2/3</f>
        <v>-0.9319691100164037</v>
      </c>
      <c r="V461" s="11">
        <f>'OddsRatio_working_3-way'!S461*'OddsRatio_working_3-way'!R461/3-2*'OddsRatio_working_3-way'!R461^3/27-'OddsRatio_working_3-way'!T461</f>
        <v>0.20393197155719994</v>
      </c>
      <c r="W461" s="11">
        <f>'OddsRatio_working_3-way'!V461^2+4*'OddsRatio_working_3-way'!U461^3/27</f>
        <v>-7.8334280654505234E-2</v>
      </c>
      <c r="X461" s="11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0.17314916234110969</v>
      </c>
      <c r="Y461" s="11">
        <f>IF('OddsRatio_working_3-way'!W461&gt;=0,IF('OddsRatio_working_3-way'!V461+SQRT('OddsRatio_working_3-way'!W461)&gt;0,0,PI()),ACOS('OddsRatio_working_3-way'!V461/(2*'OddsRatio_working_3-way'!X461)))</f>
        <v>0.94111031973998083</v>
      </c>
      <c r="Z461" s="11">
        <f>'OddsRatio_working_3-way'!X461^(1/3)*COS('OddsRatio_working_3-way'!Y461/3)</f>
        <v>0.53016460417565769</v>
      </c>
      <c r="AA461" s="11">
        <f>'OddsRatio_working_3-way'!X461^(1/3)*COS(('OddsRatio_working_3-way'!Y461+2*PI())/3)</f>
        <v>-0.41403329021329283</v>
      </c>
      <c r="AB461" s="11">
        <f>'OddsRatio_working_3-way'!X461^(1/3)*COS(('OddsRatio_working_3-way'!Y461+4*PI())/3)</f>
        <v>-0.1161313139623648</v>
      </c>
      <c r="AC461" s="11">
        <f>'OddsRatio_working_3-way'!X461^(1/3)*SIN('OddsRatio_working_3-way'!Y461/3)</f>
        <v>0.17199378618059483</v>
      </c>
      <c r="AD461" s="11">
        <f>'OddsRatio_working_3-way'!X461^(1/3)*SIN(('OddsRatio_working_3-way'!Y461+2*PI())/3)</f>
        <v>0.37313912231314372</v>
      </c>
      <c r="AE461" s="11">
        <f>'OddsRatio_working_3-way'!X461^(1/3)*SIN(('OddsRatio_working_3-way'!Y461+4*PI())/3)</f>
        <v>-0.54513290849373841</v>
      </c>
      <c r="AF461" s="11">
        <f>-'OddsRatio_working_3-way'!U461/(3*'OddsRatio_working_3-way'!X461^(1/3))*COS(('OddsRatio_working_3-way'!Y461)/3)</f>
        <v>0.53016460417565758</v>
      </c>
      <c r="AG461" s="11">
        <f>-'OddsRatio_working_3-way'!U461/(3*'OddsRatio_working_3-way'!X461^(1/3))*COS(('OddsRatio_working_3-way'!Y461+2*PI())/3)</f>
        <v>-0.41403329021329272</v>
      </c>
      <c r="AH461" s="11">
        <f>-'OddsRatio_working_3-way'!U461/(3*'OddsRatio_working_3-way'!X461^(1/3))*COS(('OddsRatio_working_3-way'!Y461+4*PI())/3)</f>
        <v>-0.11613131396236477</v>
      </c>
      <c r="AI461" s="11">
        <f>'OddsRatio_working_3-way'!U461/(3*'OddsRatio_working_3-way'!X461^(1/3))*SIN(('OddsRatio_working_3-way'!Y461)/3)</f>
        <v>-0.1719937861805948</v>
      </c>
      <c r="AJ461" s="11">
        <f>'OddsRatio_working_3-way'!U461/(3*'OddsRatio_working_3-way'!X461^(1/3))*SIN(('OddsRatio_working_3-way'!Y461+2*PI())/3)</f>
        <v>-0.37313912231314367</v>
      </c>
      <c r="AK461" s="11">
        <f>'OddsRatio_working_3-way'!U461/(3*'OddsRatio_working_3-way'!X461^(1/3))*SIN(('OddsRatio_working_3-way'!Y461+4*PI())/3)</f>
        <v>0.5451329084937383</v>
      </c>
      <c r="AL461" s="11">
        <f>'OddsRatio_working_3-way'!Z461+'OddsRatio_working_3-way'!AF461</f>
        <v>1.0603292083513152</v>
      </c>
      <c r="AM461" s="11">
        <f>'OddsRatio_working_3-way'!AA461+'OddsRatio_working_3-way'!AG461</f>
        <v>-0.82806658042658554</v>
      </c>
      <c r="AN461" s="11">
        <f>'OddsRatio_working_3-way'!AB461+'OddsRatio_working_3-way'!AH461</f>
        <v>-0.23226262792472957</v>
      </c>
      <c r="AO461" s="11">
        <f>'OddsRatio_working_3-way'!AC461+'OddsRatio_working_3-way'!AI461</f>
        <v>0</v>
      </c>
      <c r="AP461" s="11">
        <f>'OddsRatio_working_3-way'!AD461+'OddsRatio_working_3-way'!AJ461</f>
        <v>0</v>
      </c>
      <c r="AQ461" s="11">
        <f>'OddsRatio_working_3-way'!AE461+'OddsRatio_working_3-way'!AK461</f>
        <v>0</v>
      </c>
      <c r="AR461" s="10">
        <f>IF(A461="","",IF(('OddsRatio_working_3-way'!X461=0),IF(Q461&gt;0,-Q461^(1/3),(-Q461)^(1/3)),'OddsRatio_working_3-way'!AL461-'OddsRatio_working_3-way'!R461/3))</f>
        <v>1.0603292083513152</v>
      </c>
      <c r="AS461" s="11">
        <f>IF(('OddsRatio_working_3-way'!X461=0),IF(Q461&gt;0,-Q461^(1/3),(-Q461)^(1/3)),'OddsRatio_working_3-way'!AM461-'OddsRatio_working_3-way'!R461/3)</f>
        <v>-0.82806658042658554</v>
      </c>
      <c r="AT461" s="11">
        <f>IF(('OddsRatio_working_3-way'!X461=0),IF(Q461&gt;0,-Q461^(1/3),(-Q461)^(1/3)),'OddsRatio_working_3-way'!AN461-'OddsRatio_working_3-way'!R461/3)</f>
        <v>-0.23226262792472957</v>
      </c>
      <c r="AU461" s="11">
        <f>IF(('OddsRatio_working_3-way'!X461=0),0,'OddsRatio_working_3-way'!AO461)</f>
        <v>0</v>
      </c>
      <c r="AV461" s="11">
        <f>IF(('OddsRatio_working_3-way'!X461=0),0,'OddsRatio_working_3-way'!AP461)</f>
        <v>0</v>
      </c>
      <c r="AW461" s="11">
        <f>IF(('OddsRatio_working_3-way'!X461=0),0,'OddsRatio_working_3-way'!AQ461)</f>
        <v>0</v>
      </c>
    </row>
    <row r="462" spans="1:49" x14ac:dyDescent="0.2">
      <c r="A462" s="4">
        <f>IF('True_Odds_Calculator_3-way'!A463="","",'True_Odds_Calculator_3-way'!A463)</f>
        <v>2.14</v>
      </c>
      <c r="B462" s="4">
        <f>IF('True_Odds_Calculator_3-way'!B463="","",'True_Odds_Calculator_3-way'!B463)</f>
        <v>3.48</v>
      </c>
      <c r="C462" s="4">
        <f>IF('True_Odds_Calculator_3-way'!C463="","",'True_Odds_Calculator_3-way'!C463)</f>
        <v>3.66</v>
      </c>
      <c r="D462" s="9">
        <f t="shared" si="104"/>
        <v>0.45660111147958637</v>
      </c>
      <c r="E462" s="9">
        <f t="shared" si="105"/>
        <v>0.2786307364451962</v>
      </c>
      <c r="F462" s="9">
        <f t="shared" si="106"/>
        <v>0.2647681520752172</v>
      </c>
      <c r="G462" s="9">
        <f t="shared" si="107"/>
        <v>1.0439433450785278</v>
      </c>
      <c r="H462" s="9">
        <f t="shared" si="108"/>
        <v>2.1900954133895221</v>
      </c>
      <c r="I462" s="9">
        <f t="shared" si="109"/>
        <v>3.5889794957947494</v>
      </c>
      <c r="J462" s="9">
        <f t="shared" si="110"/>
        <v>3.7768892979088853</v>
      </c>
      <c r="K462" s="11">
        <f t="shared" si="111"/>
        <v>0.46728971962616822</v>
      </c>
      <c r="L462" s="11">
        <f t="shared" si="112"/>
        <v>0.28735632183908044</v>
      </c>
      <c r="M462" s="11">
        <f t="shared" si="113"/>
        <v>0.27322404371584696</v>
      </c>
      <c r="N462" s="11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-0.27590785578560495</v>
      </c>
      <c r="O462" s="11">
        <f>0</f>
        <v>0</v>
      </c>
      <c r="P462" s="11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0.23040162672353623</v>
      </c>
      <c r="Q462" s="11">
        <f>2*'OddsRatio_working_3-way'!K462*'OddsRatio_working_3-way'!L462*'OddsRatio_working_3-way'!M462</f>
        <v>7.3376314243164403E-2</v>
      </c>
      <c r="R462" s="11">
        <f t="shared" si="114"/>
        <v>0</v>
      </c>
      <c r="S462" s="11">
        <f t="shared" si="115"/>
        <v>-0.83506729472237473</v>
      </c>
      <c r="T462" s="11">
        <f t="shared" si="116"/>
        <v>-0.26594499831922763</v>
      </c>
      <c r="U462" s="11">
        <f>'OddsRatio_working_3-way'!S462-'OddsRatio_working_3-way'!R462^2/3</f>
        <v>-0.83506729472237473</v>
      </c>
      <c r="V462" s="11">
        <f>'OddsRatio_working_3-way'!S462*'OddsRatio_working_3-way'!R462/3-2*'OddsRatio_working_3-way'!R462^3/27-'OddsRatio_working_3-way'!T462</f>
        <v>0.26594499831922763</v>
      </c>
      <c r="W462" s="11">
        <f>'OddsRatio_working_3-way'!V462^2+4*'OddsRatio_working_3-way'!U462^3/27</f>
        <v>-1.5543427503477855E-2</v>
      </c>
      <c r="X462" s="11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0.14685892008530826</v>
      </c>
      <c r="Y462" s="11">
        <f>IF('OddsRatio_working_3-way'!W462&gt;=0,IF('OddsRatio_working_3-way'!V462+SQRT('OddsRatio_working_3-way'!W462)&gt;0,0,PI()),ACOS('OddsRatio_working_3-way'!V462/(2*'OddsRatio_working_3-way'!X462)))</f>
        <v>0.43837221210603761</v>
      </c>
      <c r="Z462" s="11">
        <f>'OddsRatio_working_3-way'!X462^(1/3)*COS('OddsRatio_working_3-way'!Y462/3)</f>
        <v>0.52197167253926391</v>
      </c>
      <c r="AA462" s="11">
        <f>'OddsRatio_working_3-way'!X462^(1/3)*COS(('OddsRatio_working_3-way'!Y462+2*PI())/3)</f>
        <v>-0.32751405194175309</v>
      </c>
      <c r="AB462" s="11">
        <f>'OddsRatio_working_3-way'!X462^(1/3)*COS(('OddsRatio_working_3-way'!Y462+4*PI())/3)</f>
        <v>-0.19445762059751096</v>
      </c>
      <c r="AC462" s="11">
        <f>'OddsRatio_working_3-way'!X462^(1/3)*SIN('OddsRatio_working_3-way'!Y462/3)</f>
        <v>7.6820166454009298E-2</v>
      </c>
      <c r="AD462" s="11">
        <f>'OddsRatio_working_3-way'!X462^(1/3)*SIN(('OddsRatio_working_3-way'!Y462+2*PI())/3)</f>
        <v>0.4136306452478502</v>
      </c>
      <c r="AE462" s="11">
        <f>'OddsRatio_working_3-way'!X462^(1/3)*SIN(('OddsRatio_working_3-way'!Y462+4*PI())/3)</f>
        <v>-0.49045081170185933</v>
      </c>
      <c r="AF462" s="11">
        <f>-'OddsRatio_working_3-way'!U462/(3*'OddsRatio_working_3-way'!X462^(1/3))*COS(('OddsRatio_working_3-way'!Y462)/3)</f>
        <v>0.52197167253926391</v>
      </c>
      <c r="AG462" s="11">
        <f>-'OddsRatio_working_3-way'!U462/(3*'OddsRatio_working_3-way'!X462^(1/3))*COS(('OddsRatio_working_3-way'!Y462+2*PI())/3)</f>
        <v>-0.32751405194175309</v>
      </c>
      <c r="AH462" s="11">
        <f>-'OddsRatio_working_3-way'!U462/(3*'OddsRatio_working_3-way'!X462^(1/3))*COS(('OddsRatio_working_3-way'!Y462+4*PI())/3)</f>
        <v>-0.19445762059751096</v>
      </c>
      <c r="AI462" s="11">
        <f>'OddsRatio_working_3-way'!U462/(3*'OddsRatio_working_3-way'!X462^(1/3))*SIN(('OddsRatio_working_3-way'!Y462)/3)</f>
        <v>-7.6820166454009298E-2</v>
      </c>
      <c r="AJ462" s="11">
        <f>'OddsRatio_working_3-way'!U462/(3*'OddsRatio_working_3-way'!X462^(1/3))*SIN(('OddsRatio_working_3-way'!Y462+2*PI())/3)</f>
        <v>-0.4136306452478502</v>
      </c>
      <c r="AK462" s="11">
        <f>'OddsRatio_working_3-way'!U462/(3*'OddsRatio_working_3-way'!X462^(1/3))*SIN(('OddsRatio_working_3-way'!Y462+4*PI())/3)</f>
        <v>0.49045081170185933</v>
      </c>
      <c r="AL462" s="11">
        <f>'OddsRatio_working_3-way'!Z462+'OddsRatio_working_3-way'!AF462</f>
        <v>1.0439433450785278</v>
      </c>
      <c r="AM462" s="11">
        <f>'OddsRatio_working_3-way'!AA462+'OddsRatio_working_3-way'!AG462</f>
        <v>-0.65502810388350619</v>
      </c>
      <c r="AN462" s="11">
        <f>'OddsRatio_working_3-way'!AB462+'OddsRatio_working_3-way'!AH462</f>
        <v>-0.38891524119502191</v>
      </c>
      <c r="AO462" s="11">
        <f>'OddsRatio_working_3-way'!AC462+'OddsRatio_working_3-way'!AI462</f>
        <v>0</v>
      </c>
      <c r="AP462" s="11">
        <f>'OddsRatio_working_3-way'!AD462+'OddsRatio_working_3-way'!AJ462</f>
        <v>0</v>
      </c>
      <c r="AQ462" s="11">
        <f>'OddsRatio_working_3-way'!AE462+'OddsRatio_working_3-way'!AK462</f>
        <v>0</v>
      </c>
      <c r="AR462" s="10">
        <f>IF(A462="","",IF(('OddsRatio_working_3-way'!X462=0),IF(Q462&gt;0,-Q462^(1/3),(-Q462)^(1/3)),'OddsRatio_working_3-way'!AL462-'OddsRatio_working_3-way'!R462/3))</f>
        <v>1.0439433450785278</v>
      </c>
      <c r="AS462" s="11">
        <f>IF(('OddsRatio_working_3-way'!X462=0),IF(Q462&gt;0,-Q462^(1/3),(-Q462)^(1/3)),'OddsRatio_working_3-way'!AM462-'OddsRatio_working_3-way'!R462/3)</f>
        <v>-0.65502810388350619</v>
      </c>
      <c r="AT462" s="11">
        <f>IF(('OddsRatio_working_3-way'!X462=0),IF(Q462&gt;0,-Q462^(1/3),(-Q462)^(1/3)),'OddsRatio_working_3-way'!AN462-'OddsRatio_working_3-way'!R462/3)</f>
        <v>-0.38891524119502191</v>
      </c>
      <c r="AU462" s="11">
        <f>IF(('OddsRatio_working_3-way'!X462=0),0,'OddsRatio_working_3-way'!AO462)</f>
        <v>0</v>
      </c>
      <c r="AV462" s="11">
        <f>IF(('OddsRatio_working_3-way'!X462=0),0,'OddsRatio_working_3-way'!AP462)</f>
        <v>0</v>
      </c>
      <c r="AW462" s="11">
        <f>IF(('OddsRatio_working_3-way'!X462=0),0,'OddsRatio_working_3-way'!AQ462)</f>
        <v>0</v>
      </c>
    </row>
    <row r="463" spans="1:49" x14ac:dyDescent="0.2">
      <c r="A463" s="4">
        <f>IF('True_Odds_Calculator_3-way'!A464="","",'True_Odds_Calculator_3-way'!A464)</f>
        <v>2.21</v>
      </c>
      <c r="B463" s="4">
        <f>IF('True_Odds_Calculator_3-way'!B464="","",'True_Odds_Calculator_3-way'!B464)</f>
        <v>3.11</v>
      </c>
      <c r="C463" s="4">
        <f>IF('True_Odds_Calculator_3-way'!C464="","",'True_Odds_Calculator_3-way'!C464)</f>
        <v>3.76</v>
      </c>
      <c r="D463" s="9">
        <f t="shared" si="104"/>
        <v>0.43741405795428295</v>
      </c>
      <c r="E463" s="9">
        <f t="shared" si="105"/>
        <v>0.30837416346620444</v>
      </c>
      <c r="F463" s="9">
        <f t="shared" si="106"/>
        <v>0.2542117785795126</v>
      </c>
      <c r="G463" s="9">
        <f t="shared" si="107"/>
        <v>1.062944939896078</v>
      </c>
      <c r="H463" s="9">
        <f t="shared" si="108"/>
        <v>2.2861633772742547</v>
      </c>
      <c r="I463" s="9">
        <f t="shared" si="109"/>
        <v>3.242813823180724</v>
      </c>
      <c r="J463" s="9">
        <f t="shared" si="110"/>
        <v>3.9337280341131757</v>
      </c>
      <c r="K463" s="11">
        <f t="shared" si="111"/>
        <v>0.45248868778280543</v>
      </c>
      <c r="L463" s="11">
        <f t="shared" si="112"/>
        <v>0.32154340836012862</v>
      </c>
      <c r="M463" s="11">
        <f t="shared" si="113"/>
        <v>0.26595744680851063</v>
      </c>
      <c r="N463" s="11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-0.27266939845967486</v>
      </c>
      <c r="O463" s="11">
        <f>0</f>
        <v>0</v>
      </c>
      <c r="P463" s="11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0.23526811432915928</v>
      </c>
      <c r="Q463" s="11">
        <f>2*'OddsRatio_working_3-way'!K463*'OddsRatio_working_3-way'!L463*'OddsRatio_working_3-way'!M463</f>
        <v>7.7390827081960281E-2</v>
      </c>
      <c r="R463" s="11">
        <f t="shared" si="114"/>
        <v>0</v>
      </c>
      <c r="S463" s="11">
        <f t="shared" si="115"/>
        <v>-0.86283285054429437</v>
      </c>
      <c r="T463" s="11">
        <f t="shared" si="116"/>
        <v>-0.28382659557378098</v>
      </c>
      <c r="U463" s="11">
        <f>'OddsRatio_working_3-way'!S463-'OddsRatio_working_3-way'!R463^2/3</f>
        <v>-0.86283285054429437</v>
      </c>
      <c r="V463" s="11">
        <f>'OddsRatio_working_3-way'!S463*'OddsRatio_working_3-way'!R463/3-2*'OddsRatio_working_3-way'!R463^3/27-'OddsRatio_working_3-way'!T463</f>
        <v>0.28382659557378098</v>
      </c>
      <c r="W463" s="11">
        <f>'OddsRatio_working_3-way'!V463^2+4*'OddsRatio_working_3-way'!U463^3/27</f>
        <v>-1.4607242330970382E-2</v>
      </c>
      <c r="X463" s="11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0.15424394533171554</v>
      </c>
      <c r="Y463" s="11">
        <f>IF('OddsRatio_working_3-way'!W463&gt;=0,IF('OddsRatio_working_3-way'!V463+SQRT('OddsRatio_working_3-way'!W463)&gt;0,0,PI()),ACOS('OddsRatio_working_3-way'!V463/(2*'OddsRatio_working_3-way'!X463)))</f>
        <v>0.4025691177180406</v>
      </c>
      <c r="Z463" s="11">
        <f>'OddsRatio_working_3-way'!X463^(1/3)*COS('OddsRatio_working_3-way'!Y463/3)</f>
        <v>0.53147246994803898</v>
      </c>
      <c r="AA463" s="11">
        <f>'OddsRatio_working_3-way'!X463^(1/3)*COS(('OddsRatio_working_3-way'!Y463+2*PI())/3)</f>
        <v>-0.32787296245118608</v>
      </c>
      <c r="AB463" s="11">
        <f>'OddsRatio_working_3-way'!X463^(1/3)*COS(('OddsRatio_working_3-way'!Y463+4*PI())/3)</f>
        <v>-0.20359950749685304</v>
      </c>
      <c r="AC463" s="11">
        <f>'OddsRatio_working_3-way'!X463^(1/3)*SIN('OddsRatio_working_3-way'!Y463/3)</f>
        <v>7.1749312671009077E-2</v>
      </c>
      <c r="AD463" s="11">
        <f>'OddsRatio_working_3-way'!X463^(1/3)*SIN(('OddsRatio_working_3-way'!Y463+2*PI())/3)</f>
        <v>0.42439400405155892</v>
      </c>
      <c r="AE463" s="11">
        <f>'OddsRatio_working_3-way'!X463^(1/3)*SIN(('OddsRatio_working_3-way'!Y463+4*PI())/3)</f>
        <v>-0.4961433167225679</v>
      </c>
      <c r="AF463" s="11">
        <f>-'OddsRatio_working_3-way'!U463/(3*'OddsRatio_working_3-way'!X463^(1/3))*COS(('OddsRatio_working_3-way'!Y463)/3)</f>
        <v>0.53147246994803898</v>
      </c>
      <c r="AG463" s="11">
        <f>-'OddsRatio_working_3-way'!U463/(3*'OddsRatio_working_3-way'!X463^(1/3))*COS(('OddsRatio_working_3-way'!Y463+2*PI())/3)</f>
        <v>-0.32787296245118608</v>
      </c>
      <c r="AH463" s="11">
        <f>-'OddsRatio_working_3-way'!U463/(3*'OddsRatio_working_3-way'!X463^(1/3))*COS(('OddsRatio_working_3-way'!Y463+4*PI())/3)</f>
        <v>-0.20359950749685304</v>
      </c>
      <c r="AI463" s="11">
        <f>'OddsRatio_working_3-way'!U463/(3*'OddsRatio_working_3-way'!X463^(1/3))*SIN(('OddsRatio_working_3-way'!Y463)/3)</f>
        <v>-7.1749312671009077E-2</v>
      </c>
      <c r="AJ463" s="11">
        <f>'OddsRatio_working_3-way'!U463/(3*'OddsRatio_working_3-way'!X463^(1/3))*SIN(('OddsRatio_working_3-way'!Y463+2*PI())/3)</f>
        <v>-0.42439400405155892</v>
      </c>
      <c r="AK463" s="11">
        <f>'OddsRatio_working_3-way'!U463/(3*'OddsRatio_working_3-way'!X463^(1/3))*SIN(('OddsRatio_working_3-way'!Y463+4*PI())/3)</f>
        <v>0.4961433167225679</v>
      </c>
      <c r="AL463" s="11">
        <f>'OddsRatio_working_3-way'!Z463+'OddsRatio_working_3-way'!AF463</f>
        <v>1.062944939896078</v>
      </c>
      <c r="AM463" s="11">
        <f>'OddsRatio_working_3-way'!AA463+'OddsRatio_working_3-way'!AG463</f>
        <v>-0.65574592490237216</v>
      </c>
      <c r="AN463" s="11">
        <f>'OddsRatio_working_3-way'!AB463+'OddsRatio_working_3-way'!AH463</f>
        <v>-0.40719901499370609</v>
      </c>
      <c r="AO463" s="11">
        <f>'OddsRatio_working_3-way'!AC463+'OddsRatio_working_3-way'!AI463</f>
        <v>0</v>
      </c>
      <c r="AP463" s="11">
        <f>'OddsRatio_working_3-way'!AD463+'OddsRatio_working_3-way'!AJ463</f>
        <v>0</v>
      </c>
      <c r="AQ463" s="11">
        <f>'OddsRatio_working_3-way'!AE463+'OddsRatio_working_3-way'!AK463</f>
        <v>0</v>
      </c>
      <c r="AR463" s="10">
        <f>IF(A463="","",IF(('OddsRatio_working_3-way'!X463=0),IF(Q463&gt;0,-Q463^(1/3),(-Q463)^(1/3)),'OddsRatio_working_3-way'!AL463-'OddsRatio_working_3-way'!R463/3))</f>
        <v>1.062944939896078</v>
      </c>
      <c r="AS463" s="11">
        <f>IF(('OddsRatio_working_3-way'!X463=0),IF(Q463&gt;0,-Q463^(1/3),(-Q463)^(1/3)),'OddsRatio_working_3-way'!AM463-'OddsRatio_working_3-way'!R463/3)</f>
        <v>-0.65574592490237216</v>
      </c>
      <c r="AT463" s="11">
        <f>IF(('OddsRatio_working_3-way'!X463=0),IF(Q463&gt;0,-Q463^(1/3),(-Q463)^(1/3)),'OddsRatio_working_3-way'!AN463-'OddsRatio_working_3-way'!R463/3)</f>
        <v>-0.40719901499370609</v>
      </c>
      <c r="AU463" s="11">
        <f>IF(('OddsRatio_working_3-way'!X463=0),0,'OddsRatio_working_3-way'!AO463)</f>
        <v>0</v>
      </c>
      <c r="AV463" s="11">
        <f>IF(('OddsRatio_working_3-way'!X463=0),0,'OddsRatio_working_3-way'!AP463)</f>
        <v>0</v>
      </c>
      <c r="AW463" s="11">
        <f>IF(('OddsRatio_working_3-way'!X463=0),0,'OddsRatio_working_3-way'!AQ463)</f>
        <v>0</v>
      </c>
    </row>
    <row r="464" spans="1:49" x14ac:dyDescent="0.2">
      <c r="A464" s="4">
        <f>IF('True_Odds_Calculator_3-way'!A465="","",'True_Odds_Calculator_3-way'!A465)</f>
        <v>2.4500000000000002</v>
      </c>
      <c r="B464" s="4">
        <f>IF('True_Odds_Calculator_3-way'!B465="","",'True_Odds_Calculator_3-way'!B465)</f>
        <v>3.33</v>
      </c>
      <c r="C464" s="4">
        <f>IF('True_Odds_Calculator_3-way'!C465="","",'True_Odds_Calculator_3-way'!C465)</f>
        <v>3.02</v>
      </c>
      <c r="D464" s="9">
        <f t="shared" si="104"/>
        <v>0.39390724692151957</v>
      </c>
      <c r="E464" s="9">
        <f t="shared" si="105"/>
        <v>0.28797850149790216</v>
      </c>
      <c r="F464" s="9">
        <f t="shared" si="106"/>
        <v>0.31811425158057854</v>
      </c>
      <c r="G464" s="9">
        <f t="shared" si="107"/>
        <v>1.0611508302774877</v>
      </c>
      <c r="H464" s="9">
        <f t="shared" si="108"/>
        <v>2.5386687039023577</v>
      </c>
      <c r="I464" s="9">
        <f t="shared" si="109"/>
        <v>3.472481434546546</v>
      </c>
      <c r="J464" s="9">
        <f t="shared" si="110"/>
        <v>3.1435246771605243</v>
      </c>
      <c r="K464" s="11">
        <f t="shared" si="111"/>
        <v>0.4081632653061224</v>
      </c>
      <c r="L464" s="11">
        <f t="shared" si="112"/>
        <v>0.3003003003003003</v>
      </c>
      <c r="M464" s="11">
        <f t="shared" si="113"/>
        <v>0.33112582781456956</v>
      </c>
      <c r="N464" s="11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-0.27698613602114097</v>
      </c>
      <c r="O464" s="11">
        <f>0</f>
        <v>0</v>
      </c>
      <c r="P464" s="11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0.235402316764663</v>
      </c>
      <c r="Q464" s="11">
        <f>2*'OddsRatio_working_3-way'!K464*'OddsRatio_working_3-way'!L464*'OddsRatio_working_3-way'!M464</f>
        <v>8.1173212677470005E-2</v>
      </c>
      <c r="R464" s="11">
        <f t="shared" si="114"/>
        <v>0</v>
      </c>
      <c r="S464" s="11">
        <f t="shared" si="115"/>
        <v>-0.84987039476479764</v>
      </c>
      <c r="T464" s="11">
        <f t="shared" si="116"/>
        <v>-0.29305875681544746</v>
      </c>
      <c r="U464" s="11">
        <f>'OddsRatio_working_3-way'!S464-'OddsRatio_working_3-way'!R464^2/3</f>
        <v>-0.84987039476479764</v>
      </c>
      <c r="V464" s="11">
        <f>'OddsRatio_working_3-way'!S464*'OddsRatio_working_3-way'!R464/3-2*'OddsRatio_working_3-way'!R464^3/27-'OddsRatio_working_3-way'!T464</f>
        <v>0.29305875681544746</v>
      </c>
      <c r="W464" s="11">
        <f>'OddsRatio_working_3-way'!V464^2+4*'OddsRatio_working_3-way'!U464^3/27</f>
        <v>-5.05643519959037E-3</v>
      </c>
      <c r="X464" s="11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0.15078119092397263</v>
      </c>
      <c r="Y464" s="11">
        <f>IF('OddsRatio_working_3-way'!W464&gt;=0,IF('OddsRatio_working_3-way'!V464+SQRT('OddsRatio_working_3-way'!W464)&gt;0,0,PI()),ACOS('OddsRatio_working_3-way'!V464/(2*'OddsRatio_working_3-way'!X464)))</f>
        <v>0.23804240176443225</v>
      </c>
      <c r="Z464" s="11">
        <f>'OddsRatio_working_3-way'!X464^(1/3)*COS('OddsRatio_working_3-way'!Y464/3)</f>
        <v>0.53057541513874384</v>
      </c>
      <c r="AA464" s="11">
        <f>'OddsRatio_working_3-way'!X464^(1/3)*COS(('OddsRatio_working_3-way'!Y464+2*PI())/3)</f>
        <v>-0.30182392698191707</v>
      </c>
      <c r="AB464" s="11">
        <f>'OddsRatio_working_3-way'!X464^(1/3)*COS(('OddsRatio_working_3-way'!Y464+4*PI())/3)</f>
        <v>-0.22875148815682694</v>
      </c>
      <c r="AC464" s="11">
        <f>'OddsRatio_working_3-way'!X464^(1/3)*SIN('OddsRatio_working_3-way'!Y464/3)</f>
        <v>4.2188392226008245E-2</v>
      </c>
      <c r="AD464" s="11">
        <f>'OddsRatio_working_3-way'!X464^(1/3)*SIN(('OddsRatio_working_3-way'!Y464+2*PI())/3)</f>
        <v>0.43839759202062267</v>
      </c>
      <c r="AE464" s="11">
        <f>'OddsRatio_working_3-way'!X464^(1/3)*SIN(('OddsRatio_working_3-way'!Y464+4*PI())/3)</f>
        <v>-0.4805859842466309</v>
      </c>
      <c r="AF464" s="11">
        <f>-'OddsRatio_working_3-way'!U464/(3*'OddsRatio_working_3-way'!X464^(1/3))*COS(('OddsRatio_working_3-way'!Y464)/3)</f>
        <v>0.53057541513874373</v>
      </c>
      <c r="AG464" s="11">
        <f>-'OddsRatio_working_3-way'!U464/(3*'OddsRatio_working_3-way'!X464^(1/3))*COS(('OddsRatio_working_3-way'!Y464+2*PI())/3)</f>
        <v>-0.30182392698191701</v>
      </c>
      <c r="AH464" s="11">
        <f>-'OddsRatio_working_3-way'!U464/(3*'OddsRatio_working_3-way'!X464^(1/3))*COS(('OddsRatio_working_3-way'!Y464+4*PI())/3)</f>
        <v>-0.22875148815682689</v>
      </c>
      <c r="AI464" s="11">
        <f>'OddsRatio_working_3-way'!U464/(3*'OddsRatio_working_3-way'!X464^(1/3))*SIN(('OddsRatio_working_3-way'!Y464)/3)</f>
        <v>-4.2188392226008231E-2</v>
      </c>
      <c r="AJ464" s="11">
        <f>'OddsRatio_working_3-way'!U464/(3*'OddsRatio_working_3-way'!X464^(1/3))*SIN(('OddsRatio_working_3-way'!Y464+2*PI())/3)</f>
        <v>-0.43839759202062262</v>
      </c>
      <c r="AK464" s="11">
        <f>'OddsRatio_working_3-way'!U464/(3*'OddsRatio_working_3-way'!X464^(1/3))*SIN(('OddsRatio_working_3-way'!Y464+4*PI())/3)</f>
        <v>0.48058598424663085</v>
      </c>
      <c r="AL464" s="11">
        <f>'OddsRatio_working_3-way'!Z464+'OddsRatio_working_3-way'!AF464</f>
        <v>1.0611508302774877</v>
      </c>
      <c r="AM464" s="11">
        <f>'OddsRatio_working_3-way'!AA464+'OddsRatio_working_3-way'!AG464</f>
        <v>-0.60364785396383414</v>
      </c>
      <c r="AN464" s="11">
        <f>'OddsRatio_working_3-way'!AB464+'OddsRatio_working_3-way'!AH464</f>
        <v>-0.45750297631365383</v>
      </c>
      <c r="AO464" s="11">
        <f>'OddsRatio_working_3-way'!AC464+'OddsRatio_working_3-way'!AI464</f>
        <v>0</v>
      </c>
      <c r="AP464" s="11">
        <f>'OddsRatio_working_3-way'!AD464+'OddsRatio_working_3-way'!AJ464</f>
        <v>0</v>
      </c>
      <c r="AQ464" s="11">
        <f>'OddsRatio_working_3-way'!AE464+'OddsRatio_working_3-way'!AK464</f>
        <v>0</v>
      </c>
      <c r="AR464" s="10">
        <f>IF(A464="","",IF(('OddsRatio_working_3-way'!X464=0),IF(Q464&gt;0,-Q464^(1/3),(-Q464)^(1/3)),'OddsRatio_working_3-way'!AL464-'OddsRatio_working_3-way'!R464/3))</f>
        <v>1.0611508302774877</v>
      </c>
      <c r="AS464" s="11">
        <f>IF(('OddsRatio_working_3-way'!X464=0),IF(Q464&gt;0,-Q464^(1/3),(-Q464)^(1/3)),'OddsRatio_working_3-way'!AM464-'OddsRatio_working_3-way'!R464/3)</f>
        <v>-0.60364785396383414</v>
      </c>
      <c r="AT464" s="11">
        <f>IF(('OddsRatio_working_3-way'!X464=0),IF(Q464&gt;0,-Q464^(1/3),(-Q464)^(1/3)),'OddsRatio_working_3-way'!AN464-'OddsRatio_working_3-way'!R464/3)</f>
        <v>-0.45750297631365383</v>
      </c>
      <c r="AU464" s="11">
        <f>IF(('OddsRatio_working_3-way'!X464=0),0,'OddsRatio_working_3-way'!AO464)</f>
        <v>0</v>
      </c>
      <c r="AV464" s="11">
        <f>IF(('OddsRatio_working_3-way'!X464=0),0,'OddsRatio_working_3-way'!AP464)</f>
        <v>0</v>
      </c>
      <c r="AW464" s="11">
        <f>IF(('OddsRatio_working_3-way'!X464=0),0,'OddsRatio_working_3-way'!AQ464)</f>
        <v>0</v>
      </c>
    </row>
    <row r="465" spans="1:49" x14ac:dyDescent="0.2">
      <c r="A465" s="4">
        <f>IF('True_Odds_Calculator_3-way'!A466="","",'True_Odds_Calculator_3-way'!A466)</f>
        <v>2.2200000000000002</v>
      </c>
      <c r="B465" s="4">
        <f>IF('True_Odds_Calculator_3-way'!B466="","",'True_Odds_Calculator_3-way'!B466)</f>
        <v>3.04</v>
      </c>
      <c r="C465" s="4">
        <f>IF('True_Odds_Calculator_3-way'!C466="","",'True_Odds_Calculator_3-way'!C466)</f>
        <v>3.84</v>
      </c>
      <c r="D465" s="9">
        <f t="shared" si="104"/>
        <v>0.43545094968504194</v>
      </c>
      <c r="E465" s="9">
        <f t="shared" si="105"/>
        <v>0.31566974786307828</v>
      </c>
      <c r="F465" s="9">
        <f t="shared" si="106"/>
        <v>0.24887930245187978</v>
      </c>
      <c r="G465" s="9">
        <f t="shared" si="107"/>
        <v>1.0626802480134252</v>
      </c>
      <c r="H465" s="9">
        <f t="shared" si="108"/>
        <v>2.2964699025763791</v>
      </c>
      <c r="I465" s="9">
        <f t="shared" si="109"/>
        <v>3.1678677059473874</v>
      </c>
      <c r="J465" s="9">
        <f t="shared" si="110"/>
        <v>4.0180119043581284</v>
      </c>
      <c r="K465" s="11">
        <f t="shared" si="111"/>
        <v>0.4504504504504504</v>
      </c>
      <c r="L465" s="11">
        <f t="shared" si="112"/>
        <v>0.32894736842105265</v>
      </c>
      <c r="M465" s="11">
        <f t="shared" si="113"/>
        <v>0.26041666666666669</v>
      </c>
      <c r="N465" s="11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-0.27274107989568519</v>
      </c>
      <c r="O465" s="11">
        <f>0</f>
        <v>0</v>
      </c>
      <c r="P465" s="11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0.23538135174648331</v>
      </c>
      <c r="Q465" s="11">
        <f>2*'OddsRatio_working_3-way'!K465*'OddsRatio_working_3-way'!L465*'OddsRatio_working_3-way'!M465</f>
        <v>7.7174213687371582E-2</v>
      </c>
      <c r="R465" s="11">
        <f t="shared" si="114"/>
        <v>0</v>
      </c>
      <c r="S465" s="11">
        <f t="shared" si="115"/>
        <v>-0.86302126484396557</v>
      </c>
      <c r="T465" s="11">
        <f t="shared" si="116"/>
        <v>-0.28295779175211988</v>
      </c>
      <c r="U465" s="11">
        <f>'OddsRatio_working_3-way'!S465-'OddsRatio_working_3-way'!R465^2/3</f>
        <v>-0.86302126484396557</v>
      </c>
      <c r="V465" s="11">
        <f>'OddsRatio_working_3-way'!S465*'OddsRatio_working_3-way'!R465/3-2*'OddsRatio_working_3-way'!R465^3/27-'OddsRatio_working_3-way'!T465</f>
        <v>0.28295779175211988</v>
      </c>
      <c r="W465" s="11">
        <f>'OddsRatio_working_3-way'!V465^2+4*'OddsRatio_working_3-way'!U465^3/27</f>
        <v>-1.5162022954981008E-2</v>
      </c>
      <c r="X465" s="11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0.15429447079222983</v>
      </c>
      <c r="Y465" s="11">
        <f>IF('OddsRatio_working_3-way'!W465&gt;=0,IF('OddsRatio_working_3-way'!V465+SQRT('OddsRatio_working_3-way'!W465)&gt;0,0,PI()),ACOS('OddsRatio_working_3-way'!V465/(2*'OddsRatio_working_3-way'!X465)))</f>
        <v>0.41045138644851109</v>
      </c>
      <c r="Z465" s="11">
        <f>'OddsRatio_working_3-way'!X465^(1/3)*COS('OddsRatio_working_3-way'!Y465/3)</f>
        <v>0.5313401240067126</v>
      </c>
      <c r="AA465" s="11">
        <f>'OddsRatio_working_3-way'!X465^(1/3)*COS(('OddsRatio_working_3-way'!Y465+2*PI())/3)</f>
        <v>-0.32902280998156025</v>
      </c>
      <c r="AB465" s="11">
        <f>'OddsRatio_working_3-way'!X465^(1/3)*COS(('OddsRatio_working_3-way'!Y465+4*PI())/3)</f>
        <v>-0.2023173140251523</v>
      </c>
      <c r="AC465" s="11">
        <f>'OddsRatio_working_3-way'!X465^(1/3)*SIN('OddsRatio_working_3-way'!Y465/3)</f>
        <v>7.3153452198237198E-2</v>
      </c>
      <c r="AD465" s="11">
        <f>'OddsRatio_working_3-way'!X465^(1/3)*SIN(('OddsRatio_working_3-way'!Y465+2*PI())/3)</f>
        <v>0.42357731934066845</v>
      </c>
      <c r="AE465" s="11">
        <f>'OddsRatio_working_3-way'!X465^(1/3)*SIN(('OddsRatio_working_3-way'!Y465+4*PI())/3)</f>
        <v>-0.4967307715389056</v>
      </c>
      <c r="AF465" s="11">
        <f>-'OddsRatio_working_3-way'!U465/(3*'OddsRatio_working_3-way'!X465^(1/3))*COS(('OddsRatio_working_3-way'!Y465)/3)</f>
        <v>0.5313401240067126</v>
      </c>
      <c r="AG465" s="11">
        <f>-'OddsRatio_working_3-way'!U465/(3*'OddsRatio_working_3-way'!X465^(1/3))*COS(('OddsRatio_working_3-way'!Y465+2*PI())/3)</f>
        <v>-0.32902280998156025</v>
      </c>
      <c r="AH465" s="11">
        <f>-'OddsRatio_working_3-way'!U465/(3*'OddsRatio_working_3-way'!X465^(1/3))*COS(('OddsRatio_working_3-way'!Y465+4*PI())/3)</f>
        <v>-0.2023173140251523</v>
      </c>
      <c r="AI465" s="11">
        <f>'OddsRatio_working_3-way'!U465/(3*'OddsRatio_working_3-way'!X465^(1/3))*SIN(('OddsRatio_working_3-way'!Y465)/3)</f>
        <v>-7.3153452198237198E-2</v>
      </c>
      <c r="AJ465" s="11">
        <f>'OddsRatio_working_3-way'!U465/(3*'OddsRatio_working_3-way'!X465^(1/3))*SIN(('OddsRatio_working_3-way'!Y465+2*PI())/3)</f>
        <v>-0.42357731934066845</v>
      </c>
      <c r="AK465" s="11">
        <f>'OddsRatio_working_3-way'!U465/(3*'OddsRatio_working_3-way'!X465^(1/3))*SIN(('OddsRatio_working_3-way'!Y465+4*PI())/3)</f>
        <v>0.4967307715389056</v>
      </c>
      <c r="AL465" s="11">
        <f>'OddsRatio_working_3-way'!Z465+'OddsRatio_working_3-way'!AF465</f>
        <v>1.0626802480134252</v>
      </c>
      <c r="AM465" s="11">
        <f>'OddsRatio_working_3-way'!AA465+'OddsRatio_working_3-way'!AG465</f>
        <v>-0.6580456199631205</v>
      </c>
      <c r="AN465" s="11">
        <f>'OddsRatio_working_3-way'!AB465+'OddsRatio_working_3-way'!AH465</f>
        <v>-0.40463462805030459</v>
      </c>
      <c r="AO465" s="11">
        <f>'OddsRatio_working_3-way'!AC465+'OddsRatio_working_3-way'!AI465</f>
        <v>0</v>
      </c>
      <c r="AP465" s="11">
        <f>'OddsRatio_working_3-way'!AD465+'OddsRatio_working_3-way'!AJ465</f>
        <v>0</v>
      </c>
      <c r="AQ465" s="11">
        <f>'OddsRatio_working_3-way'!AE465+'OddsRatio_working_3-way'!AK465</f>
        <v>0</v>
      </c>
      <c r="AR465" s="10">
        <f>IF(A465="","",IF(('OddsRatio_working_3-way'!X465=0),IF(Q465&gt;0,-Q465^(1/3),(-Q465)^(1/3)),'OddsRatio_working_3-way'!AL465-'OddsRatio_working_3-way'!R465/3))</f>
        <v>1.0626802480134252</v>
      </c>
      <c r="AS465" s="11">
        <f>IF(('OddsRatio_working_3-way'!X465=0),IF(Q465&gt;0,-Q465^(1/3),(-Q465)^(1/3)),'OddsRatio_working_3-way'!AM465-'OddsRatio_working_3-way'!R465/3)</f>
        <v>-0.6580456199631205</v>
      </c>
      <c r="AT465" s="11">
        <f>IF(('OddsRatio_working_3-way'!X465=0),IF(Q465&gt;0,-Q465^(1/3),(-Q465)^(1/3)),'OddsRatio_working_3-way'!AN465-'OddsRatio_working_3-way'!R465/3)</f>
        <v>-0.40463462805030459</v>
      </c>
      <c r="AU465" s="11">
        <f>IF(('OddsRatio_working_3-way'!X465=0),0,'OddsRatio_working_3-way'!AO465)</f>
        <v>0</v>
      </c>
      <c r="AV465" s="11">
        <f>IF(('OddsRatio_working_3-way'!X465=0),0,'OddsRatio_working_3-way'!AP465)</f>
        <v>0</v>
      </c>
      <c r="AW465" s="11">
        <f>IF(('OddsRatio_working_3-way'!X465=0),0,'OddsRatio_working_3-way'!AQ465)</f>
        <v>0</v>
      </c>
    </row>
    <row r="466" spans="1:49" x14ac:dyDescent="0.2">
      <c r="A466" s="4">
        <f>IF('True_Odds_Calculator_3-way'!A467="","",'True_Odds_Calculator_3-way'!A467)</f>
        <v>2.97</v>
      </c>
      <c r="B466" s="4">
        <f>IF('True_Odds_Calculator_3-way'!B467="","",'True_Odds_Calculator_3-way'!B467)</f>
        <v>2.94</v>
      </c>
      <c r="C466" s="4">
        <f>IF('True_Odds_Calculator_3-way'!C467="","",'True_Odds_Calculator_3-way'!C467)</f>
        <v>2.76</v>
      </c>
      <c r="D466" s="9">
        <f t="shared" si="104"/>
        <v>0.32382551913531832</v>
      </c>
      <c r="E466" s="9">
        <f t="shared" si="105"/>
        <v>0.32719466660486002</v>
      </c>
      <c r="F466" s="9">
        <f t="shared" si="106"/>
        <v>0.34897981425982172</v>
      </c>
      <c r="G466" s="9">
        <f t="shared" si="107"/>
        <v>1.059940482779683</v>
      </c>
      <c r="H466" s="9">
        <f t="shared" si="108"/>
        <v>3.0880827510759765</v>
      </c>
      <c r="I466" s="9">
        <f t="shared" si="109"/>
        <v>3.0562845365925853</v>
      </c>
      <c r="J466" s="9">
        <f t="shared" si="110"/>
        <v>2.8654952496922417</v>
      </c>
      <c r="K466" s="11">
        <f t="shared" si="111"/>
        <v>0.33670033670033667</v>
      </c>
      <c r="L466" s="11">
        <f t="shared" si="112"/>
        <v>0.3401360544217687</v>
      </c>
      <c r="M466" s="11">
        <f t="shared" si="113"/>
        <v>0.3623188405797102</v>
      </c>
      <c r="N466" s="11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-0.27910509345982082</v>
      </c>
      <c r="O466" s="11">
        <f>0</f>
        <v>0</v>
      </c>
      <c r="P466" s="11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0.23527197440240918</v>
      </c>
      <c r="Q466" s="11">
        <f>2*'OddsRatio_working_3-way'!K466*'OddsRatio_working_3-way'!L466*'OddsRatio_working_3-way'!M466</f>
        <v>8.2988350759227225E-2</v>
      </c>
      <c r="R466" s="11">
        <f t="shared" si="114"/>
        <v>0</v>
      </c>
      <c r="S466" s="11">
        <f t="shared" si="115"/>
        <v>-0.84295120338346052</v>
      </c>
      <c r="T466" s="11">
        <f t="shared" si="116"/>
        <v>-0.29733728514407781</v>
      </c>
      <c r="U466" s="11">
        <f>'OddsRatio_working_3-way'!S466-'OddsRatio_working_3-way'!R466^2/3</f>
        <v>-0.84295120338346052</v>
      </c>
      <c r="V466" s="11">
        <f>'OddsRatio_working_3-way'!S466*'OddsRatio_working_3-way'!R466/3-2*'OddsRatio_working_3-way'!R466^3/27-'OddsRatio_working_3-way'!T466</f>
        <v>0.29733728514407781</v>
      </c>
      <c r="W466" s="11">
        <f>'OddsRatio_working_3-way'!V466^2+4*'OddsRatio_working_3-way'!U466^3/27</f>
        <v>-3.272916367003248E-4</v>
      </c>
      <c r="X466" s="11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0.14894357385730927</v>
      </c>
      <c r="Y466" s="11">
        <f>IF('OddsRatio_working_3-way'!W466&gt;=0,IF('OddsRatio_working_3-way'!V466+SQRT('OddsRatio_working_3-way'!W466)&gt;0,0,PI()),ACOS('OddsRatio_working_3-way'!V466/(2*'OddsRatio_working_3-way'!X466)))</f>
        <v>6.0769130288494733E-2</v>
      </c>
      <c r="Z466" s="11">
        <f>'OddsRatio_working_3-way'!X466^(1/3)*COS('OddsRatio_working_3-way'!Y466/3)</f>
        <v>0.52997024138984161</v>
      </c>
      <c r="AA466" s="11">
        <f>'OddsRatio_working_3-way'!X466^(1/3)*COS(('OddsRatio_working_3-way'!Y466+2*PI())/3)</f>
        <v>-0.27428341498795578</v>
      </c>
      <c r="AB466" s="11">
        <f>'OddsRatio_working_3-way'!X466^(1/3)*COS(('OddsRatio_working_3-way'!Y466+4*PI())/3)</f>
        <v>-0.25568682640188578</v>
      </c>
      <c r="AC466" s="11">
        <f>'OddsRatio_working_3-way'!X466^(1/3)*SIN('OddsRatio_working_3-way'!Y466/3)</f>
        <v>1.0736745426176137E-2</v>
      </c>
      <c r="AD466" s="11">
        <f>'OddsRatio_working_3-way'!X466^(1/3)*SIN(('OddsRatio_working_3-way'!Y466+2*PI())/3)</f>
        <v>0.45359931958028593</v>
      </c>
      <c r="AE466" s="11">
        <f>'OddsRatio_working_3-way'!X466^(1/3)*SIN(('OddsRatio_working_3-way'!Y466+4*PI())/3)</f>
        <v>-0.46433606500646213</v>
      </c>
      <c r="AF466" s="11">
        <f>-'OddsRatio_working_3-way'!U466/(3*'OddsRatio_working_3-way'!X466^(1/3))*COS(('OddsRatio_working_3-way'!Y466)/3)</f>
        <v>0.5299702413898415</v>
      </c>
      <c r="AG466" s="11">
        <f>-'OddsRatio_working_3-way'!U466/(3*'OddsRatio_working_3-way'!X466^(1/3))*COS(('OddsRatio_working_3-way'!Y466+2*PI())/3)</f>
        <v>-0.27428341498795572</v>
      </c>
      <c r="AH466" s="11">
        <f>-'OddsRatio_working_3-way'!U466/(3*'OddsRatio_working_3-way'!X466^(1/3))*COS(('OddsRatio_working_3-way'!Y466+4*PI())/3)</f>
        <v>-0.25568682640188573</v>
      </c>
      <c r="AI466" s="11">
        <f>'OddsRatio_working_3-way'!U466/(3*'OddsRatio_working_3-way'!X466^(1/3))*SIN(('OddsRatio_working_3-way'!Y466)/3)</f>
        <v>-1.0736745426176133E-2</v>
      </c>
      <c r="AJ466" s="11">
        <f>'OddsRatio_working_3-way'!U466/(3*'OddsRatio_working_3-way'!X466^(1/3))*SIN(('OddsRatio_working_3-way'!Y466+2*PI())/3)</f>
        <v>-0.45359931958028582</v>
      </c>
      <c r="AK466" s="11">
        <f>'OddsRatio_working_3-way'!U466/(3*'OddsRatio_working_3-way'!X466^(1/3))*SIN(('OddsRatio_working_3-way'!Y466+4*PI())/3)</f>
        <v>0.46433606500646207</v>
      </c>
      <c r="AL466" s="11">
        <f>'OddsRatio_working_3-way'!Z466+'OddsRatio_working_3-way'!AF466</f>
        <v>1.059940482779683</v>
      </c>
      <c r="AM466" s="11">
        <f>'OddsRatio_working_3-way'!AA466+'OddsRatio_working_3-way'!AG466</f>
        <v>-0.54856682997591144</v>
      </c>
      <c r="AN466" s="11">
        <f>'OddsRatio_working_3-way'!AB466+'OddsRatio_working_3-way'!AH466</f>
        <v>-0.51137365280377156</v>
      </c>
      <c r="AO466" s="11">
        <f>'OddsRatio_working_3-way'!AC466+'OddsRatio_working_3-way'!AI466</f>
        <v>0</v>
      </c>
      <c r="AP466" s="11">
        <f>'OddsRatio_working_3-way'!AD466+'OddsRatio_working_3-way'!AJ466</f>
        <v>0</v>
      </c>
      <c r="AQ466" s="11">
        <f>'OddsRatio_working_3-way'!AE466+'OddsRatio_working_3-way'!AK466</f>
        <v>0</v>
      </c>
      <c r="AR466" s="10">
        <f>IF(A466="","",IF(('OddsRatio_working_3-way'!X466=0),IF(Q466&gt;0,-Q466^(1/3),(-Q466)^(1/3)),'OddsRatio_working_3-way'!AL466-'OddsRatio_working_3-way'!R466/3))</f>
        <v>1.059940482779683</v>
      </c>
      <c r="AS466" s="11">
        <f>IF(('OddsRatio_working_3-way'!X466=0),IF(Q466&gt;0,-Q466^(1/3),(-Q466)^(1/3)),'OddsRatio_working_3-way'!AM466-'OddsRatio_working_3-way'!R466/3)</f>
        <v>-0.54856682997591144</v>
      </c>
      <c r="AT466" s="11">
        <f>IF(('OddsRatio_working_3-way'!X466=0),IF(Q466&gt;0,-Q466^(1/3),(-Q466)^(1/3)),'OddsRatio_working_3-way'!AN466-'OddsRatio_working_3-way'!R466/3)</f>
        <v>-0.51137365280377156</v>
      </c>
      <c r="AU466" s="11">
        <f>IF(('OddsRatio_working_3-way'!X466=0),0,'OddsRatio_working_3-way'!AO466)</f>
        <v>0</v>
      </c>
      <c r="AV466" s="11">
        <f>IF(('OddsRatio_working_3-way'!X466=0),0,'OddsRatio_working_3-way'!AP466)</f>
        <v>0</v>
      </c>
      <c r="AW466" s="11">
        <f>IF(('OddsRatio_working_3-way'!X466=0),0,'OddsRatio_working_3-way'!AQ466)</f>
        <v>0</v>
      </c>
    </row>
    <row r="467" spans="1:49" x14ac:dyDescent="0.2">
      <c r="A467" s="4">
        <f>IF('True_Odds_Calculator_3-way'!A468="","",'True_Odds_Calculator_3-way'!A468)</f>
        <v>1.81</v>
      </c>
      <c r="B467" s="4">
        <f>IF('True_Odds_Calculator_3-way'!B468="","",'True_Odds_Calculator_3-way'!B468)</f>
        <v>3.4</v>
      </c>
      <c r="C467" s="4">
        <f>IF('True_Odds_Calculator_3-way'!C468="","",'True_Odds_Calculator_3-way'!C468)</f>
        <v>5.18</v>
      </c>
      <c r="D467" s="9">
        <f t="shared" si="104"/>
        <v>0.53624267193959119</v>
      </c>
      <c r="E467" s="9">
        <f t="shared" si="105"/>
        <v>0.28070558359620695</v>
      </c>
      <c r="F467" s="9">
        <f t="shared" si="106"/>
        <v>0.18305174446420178</v>
      </c>
      <c r="G467" s="9">
        <f t="shared" si="107"/>
        <v>1.0676880844167278</v>
      </c>
      <c r="H467" s="9">
        <f t="shared" si="108"/>
        <v>1.8648273483775495</v>
      </c>
      <c r="I467" s="9">
        <f t="shared" si="109"/>
        <v>3.5624514026001459</v>
      </c>
      <c r="J467" s="9">
        <f t="shared" si="110"/>
        <v>5.4629361928619229</v>
      </c>
      <c r="K467" s="11">
        <f t="shared" si="111"/>
        <v>0.5524861878453039</v>
      </c>
      <c r="L467" s="11">
        <f t="shared" si="112"/>
        <v>0.29411764705882354</v>
      </c>
      <c r="M467" s="11">
        <f t="shared" si="113"/>
        <v>0.19305019305019305</v>
      </c>
      <c r="N467" s="11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-0.2549090712886618</v>
      </c>
      <c r="O467" s="11">
        <f>0</f>
        <v>0</v>
      </c>
      <c r="P467" s="11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0.23182335499527573</v>
      </c>
      <c r="Q467" s="11">
        <f>2*'OddsRatio_working_3-way'!K467*'OddsRatio_working_3-way'!L467*'OddsRatio_working_3-way'!M467</f>
        <v>6.273974424770655E-2</v>
      </c>
      <c r="R467" s="11">
        <f t="shared" si="114"/>
        <v>0</v>
      </c>
      <c r="S467" s="11">
        <f t="shared" si="115"/>
        <v>-0.90943548545887742</v>
      </c>
      <c r="T467" s="11">
        <f t="shared" si="116"/>
        <v>-0.24612597712012918</v>
      </c>
      <c r="U467" s="11">
        <f>'OddsRatio_working_3-way'!S467-'OddsRatio_working_3-way'!R467^2/3</f>
        <v>-0.90943548545887742</v>
      </c>
      <c r="V467" s="11">
        <f>'OddsRatio_working_3-way'!S467*'OddsRatio_working_3-way'!R467/3-2*'OddsRatio_working_3-way'!R467^3/27-'OddsRatio_working_3-way'!T467</f>
        <v>0.24612597712012918</v>
      </c>
      <c r="W467" s="11">
        <f>'OddsRatio_working_3-way'!V467^2+4*'OddsRatio_working_3-way'!U467^3/27</f>
        <v>-5.0854513954497617E-2</v>
      </c>
      <c r="X467" s="11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0.1669075421961482</v>
      </c>
      <c r="Y467" s="11">
        <f>IF('OddsRatio_working_3-way'!W467&gt;=0,IF('OddsRatio_working_3-way'!V467+SQRT('OddsRatio_working_3-way'!W467)&gt;0,0,PI()),ACOS('OddsRatio_working_3-way'!V467/(2*'OddsRatio_working_3-way'!X467)))</f>
        <v>0.74171313656545246</v>
      </c>
      <c r="Z467" s="11">
        <f>'OddsRatio_working_3-way'!X467^(1/3)*COS('OddsRatio_working_3-way'!Y467/3)</f>
        <v>0.5338440422083639</v>
      </c>
      <c r="AA467" s="11">
        <f>'OddsRatio_working_3-way'!X467^(1/3)*COS(('OddsRatio_working_3-way'!Y467+2*PI())/3)</f>
        <v>-0.38361296039980741</v>
      </c>
      <c r="AB467" s="11">
        <f>'OddsRatio_working_3-way'!X467^(1/3)*COS(('OddsRatio_working_3-way'!Y467+4*PI())/3)</f>
        <v>-0.1502310818085566</v>
      </c>
      <c r="AC467" s="11">
        <f>'OddsRatio_working_3-way'!X467^(1/3)*SIN('OddsRatio_working_3-way'!Y467/3)</f>
        <v>0.1347430904286393</v>
      </c>
      <c r="AD467" s="11">
        <f>'OddsRatio_working_3-way'!X467^(1/3)*SIN(('OddsRatio_working_3-way'!Y467+2*PI())/3)</f>
        <v>0.39495095699709565</v>
      </c>
      <c r="AE467" s="11">
        <f>'OddsRatio_working_3-way'!X467^(1/3)*SIN(('OddsRatio_working_3-way'!Y467+4*PI())/3)</f>
        <v>-0.52969404742573489</v>
      </c>
      <c r="AF467" s="11">
        <f>-'OddsRatio_working_3-way'!U467/(3*'OddsRatio_working_3-way'!X467^(1/3))*COS(('OddsRatio_working_3-way'!Y467)/3)</f>
        <v>0.53384404220836379</v>
      </c>
      <c r="AG467" s="11">
        <f>-'OddsRatio_working_3-way'!U467/(3*'OddsRatio_working_3-way'!X467^(1/3))*COS(('OddsRatio_working_3-way'!Y467+2*PI())/3)</f>
        <v>-0.38361296039980736</v>
      </c>
      <c r="AH467" s="11">
        <f>-'OddsRatio_working_3-way'!U467/(3*'OddsRatio_working_3-way'!X467^(1/3))*COS(('OddsRatio_working_3-way'!Y467+4*PI())/3)</f>
        <v>-0.15023108180855657</v>
      </c>
      <c r="AI467" s="11">
        <f>'OddsRatio_working_3-way'!U467/(3*'OddsRatio_working_3-way'!X467^(1/3))*SIN(('OddsRatio_working_3-way'!Y467)/3)</f>
        <v>-0.13474309042863927</v>
      </c>
      <c r="AJ467" s="11">
        <f>'OddsRatio_working_3-way'!U467/(3*'OddsRatio_working_3-way'!X467^(1/3))*SIN(('OddsRatio_working_3-way'!Y467+2*PI())/3)</f>
        <v>-0.39495095699709554</v>
      </c>
      <c r="AK467" s="11">
        <f>'OddsRatio_working_3-way'!U467/(3*'OddsRatio_working_3-way'!X467^(1/3))*SIN(('OddsRatio_working_3-way'!Y467+4*PI())/3)</f>
        <v>0.52969404742573478</v>
      </c>
      <c r="AL467" s="11">
        <f>'OddsRatio_working_3-way'!Z467+'OddsRatio_working_3-way'!AF467</f>
        <v>1.0676880844167278</v>
      </c>
      <c r="AM467" s="11">
        <f>'OddsRatio_working_3-way'!AA467+'OddsRatio_working_3-way'!AG467</f>
        <v>-0.76722592079961482</v>
      </c>
      <c r="AN467" s="11">
        <f>'OddsRatio_working_3-way'!AB467+'OddsRatio_working_3-way'!AH467</f>
        <v>-0.3004621636171132</v>
      </c>
      <c r="AO467" s="11">
        <f>'OddsRatio_working_3-way'!AC467+'OddsRatio_working_3-way'!AI467</f>
        <v>0</v>
      </c>
      <c r="AP467" s="11">
        <f>'OddsRatio_working_3-way'!AD467+'OddsRatio_working_3-way'!AJ467</f>
        <v>0</v>
      </c>
      <c r="AQ467" s="11">
        <f>'OddsRatio_working_3-way'!AE467+'OddsRatio_working_3-way'!AK467</f>
        <v>0</v>
      </c>
      <c r="AR467" s="10">
        <f>IF(A467="","",IF(('OddsRatio_working_3-way'!X467=0),IF(Q467&gt;0,-Q467^(1/3),(-Q467)^(1/3)),'OddsRatio_working_3-way'!AL467-'OddsRatio_working_3-way'!R467/3))</f>
        <v>1.0676880844167278</v>
      </c>
      <c r="AS467" s="11">
        <f>IF(('OddsRatio_working_3-way'!X467=0),IF(Q467&gt;0,-Q467^(1/3),(-Q467)^(1/3)),'OddsRatio_working_3-way'!AM467-'OddsRatio_working_3-way'!R467/3)</f>
        <v>-0.76722592079961482</v>
      </c>
      <c r="AT467" s="11">
        <f>IF(('OddsRatio_working_3-way'!X467=0),IF(Q467&gt;0,-Q467^(1/3),(-Q467)^(1/3)),'OddsRatio_working_3-way'!AN467-'OddsRatio_working_3-way'!R467/3)</f>
        <v>-0.3004621636171132</v>
      </c>
      <c r="AU467" s="11">
        <f>IF(('OddsRatio_working_3-way'!X467=0),0,'OddsRatio_working_3-way'!AO467)</f>
        <v>0</v>
      </c>
      <c r="AV467" s="11">
        <f>IF(('OddsRatio_working_3-way'!X467=0),0,'OddsRatio_working_3-way'!AP467)</f>
        <v>0</v>
      </c>
      <c r="AW467" s="11">
        <f>IF(('OddsRatio_working_3-way'!X467=0),0,'OddsRatio_working_3-way'!AQ467)</f>
        <v>0</v>
      </c>
    </row>
    <row r="468" spans="1:49" x14ac:dyDescent="0.2">
      <c r="A468" s="4">
        <f>IF('True_Odds_Calculator_3-way'!A469="","",'True_Odds_Calculator_3-way'!A469)</f>
        <v>2.56</v>
      </c>
      <c r="B468" s="4">
        <f>IF('True_Odds_Calculator_3-way'!B469="","",'True_Odds_Calculator_3-way'!B469)</f>
        <v>3.29</v>
      </c>
      <c r="C468" s="4">
        <f>IF('True_Odds_Calculator_3-way'!C469="","",'True_Odds_Calculator_3-way'!C469)</f>
        <v>2.9</v>
      </c>
      <c r="D468" s="9">
        <f t="shared" si="104"/>
        <v>0.37670564481398916</v>
      </c>
      <c r="E468" s="9">
        <f t="shared" si="105"/>
        <v>0.29164237364929735</v>
      </c>
      <c r="F468" s="9">
        <f t="shared" si="106"/>
        <v>0.33165198153671344</v>
      </c>
      <c r="G468" s="9">
        <f t="shared" si="107"/>
        <v>1.0606362529504065</v>
      </c>
      <c r="H468" s="9">
        <f t="shared" si="108"/>
        <v>2.6545925546026341</v>
      </c>
      <c r="I468" s="9">
        <f t="shared" si="109"/>
        <v>3.4288570192564309</v>
      </c>
      <c r="J468" s="9">
        <f t="shared" si="110"/>
        <v>3.0152088806057722</v>
      </c>
      <c r="K468" s="11">
        <f t="shared" si="111"/>
        <v>0.390625</v>
      </c>
      <c r="L468" s="11">
        <f t="shared" si="112"/>
        <v>0.303951367781155</v>
      </c>
      <c r="M468" s="11">
        <f t="shared" si="113"/>
        <v>0.34482758620689657</v>
      </c>
      <c r="N468" s="11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-0.27789441620375221</v>
      </c>
      <c r="O468" s="11">
        <f>0</f>
        <v>0</v>
      </c>
      <c r="P468" s="11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0.23541491981972534</v>
      </c>
      <c r="Q468" s="11">
        <f>2*'OddsRatio_working_3-way'!K468*'OddsRatio_working_3-way'!L468*'OddsRatio_working_3-way'!M468</f>
        <v>8.1883450372078406E-2</v>
      </c>
      <c r="R468" s="11">
        <f t="shared" si="114"/>
        <v>0</v>
      </c>
      <c r="S468" s="11">
        <f t="shared" si="115"/>
        <v>-0.84713799951676283</v>
      </c>
      <c r="T468" s="11">
        <f t="shared" si="116"/>
        <v>-0.29465669548409151</v>
      </c>
      <c r="U468" s="11">
        <f>'OddsRatio_working_3-way'!S468-'OddsRatio_working_3-way'!R468^2/3</f>
        <v>-0.84713799951676283</v>
      </c>
      <c r="V468" s="11">
        <f>'OddsRatio_working_3-way'!S468*'OddsRatio_working_3-way'!R468/3-2*'OddsRatio_working_3-way'!R468^3/27-'OddsRatio_working_3-way'!T468</f>
        <v>0.29465669548409151</v>
      </c>
      <c r="W468" s="11">
        <f>'OddsRatio_working_3-way'!V468^2+4*'OddsRatio_working_3-way'!U468^3/27</f>
        <v>-3.2429840551445599E-3</v>
      </c>
      <c r="X468" s="11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0.15005461693059396</v>
      </c>
      <c r="Y468" s="11">
        <f>IF('OddsRatio_working_3-way'!W468&gt;=0,IF('OddsRatio_working_3-way'!V468+SQRT('OddsRatio_working_3-way'!W468)&gt;0,0,PI()),ACOS('OddsRatio_working_3-way'!V468/(2*'OddsRatio_working_3-way'!X468)))</f>
        <v>0.19091252686606253</v>
      </c>
      <c r="Z468" s="11">
        <f>'OddsRatio_working_3-way'!X468^(1/3)*COS('OddsRatio_working_3-way'!Y468/3)</f>
        <v>0.53031812647520327</v>
      </c>
      <c r="AA468" s="11">
        <f>'OddsRatio_working_3-way'!X468^(1/3)*COS(('OddsRatio_working_3-way'!Y468+2*PI())/3)</f>
        <v>-0.2944253139039153</v>
      </c>
      <c r="AB468" s="11">
        <f>'OddsRatio_working_3-way'!X468^(1/3)*COS(('OddsRatio_working_3-way'!Y468+4*PI())/3)</f>
        <v>-0.23589281257128802</v>
      </c>
      <c r="AC468" s="11">
        <f>'OddsRatio_working_3-way'!X468^(1/3)*SIN('OddsRatio_working_3-way'!Y468/3)</f>
        <v>3.3793755400734669E-2</v>
      </c>
      <c r="AD468" s="11">
        <f>'OddsRatio_working_3-way'!X468^(1/3)*SIN(('OddsRatio_working_3-way'!Y468+2*PI())/3)</f>
        <v>0.44237209191452759</v>
      </c>
      <c r="AE468" s="11">
        <f>'OddsRatio_working_3-way'!X468^(1/3)*SIN(('OddsRatio_working_3-way'!Y468+4*PI())/3)</f>
        <v>-0.47616584731526213</v>
      </c>
      <c r="AF468" s="11">
        <f>-'OddsRatio_working_3-way'!U468/(3*'OddsRatio_working_3-way'!X468^(1/3))*COS(('OddsRatio_working_3-way'!Y468)/3)</f>
        <v>0.53031812647520316</v>
      </c>
      <c r="AG468" s="11">
        <f>-'OddsRatio_working_3-way'!U468/(3*'OddsRatio_working_3-way'!X468^(1/3))*COS(('OddsRatio_working_3-way'!Y468+2*PI())/3)</f>
        <v>-0.29442531390391524</v>
      </c>
      <c r="AH468" s="11">
        <f>-'OddsRatio_working_3-way'!U468/(3*'OddsRatio_working_3-way'!X468^(1/3))*COS(('OddsRatio_working_3-way'!Y468+4*PI())/3)</f>
        <v>-0.23589281257128797</v>
      </c>
      <c r="AI468" s="11">
        <f>'OddsRatio_working_3-way'!U468/(3*'OddsRatio_working_3-way'!X468^(1/3))*SIN(('OddsRatio_working_3-way'!Y468)/3)</f>
        <v>-3.3793755400734662E-2</v>
      </c>
      <c r="AJ468" s="11">
        <f>'OddsRatio_working_3-way'!U468/(3*'OddsRatio_working_3-way'!X468^(1/3))*SIN(('OddsRatio_working_3-way'!Y468+2*PI())/3)</f>
        <v>-0.44237209191452748</v>
      </c>
      <c r="AK468" s="11">
        <f>'OddsRatio_working_3-way'!U468/(3*'OddsRatio_working_3-way'!X468^(1/3))*SIN(('OddsRatio_working_3-way'!Y468+4*PI())/3)</f>
        <v>0.47616584731526201</v>
      </c>
      <c r="AL468" s="11">
        <f>'OddsRatio_working_3-way'!Z468+'OddsRatio_working_3-way'!AF468</f>
        <v>1.0606362529504065</v>
      </c>
      <c r="AM468" s="11">
        <f>'OddsRatio_working_3-way'!AA468+'OddsRatio_working_3-way'!AG468</f>
        <v>-0.58885062780783048</v>
      </c>
      <c r="AN468" s="11">
        <f>'OddsRatio_working_3-way'!AB468+'OddsRatio_working_3-way'!AH468</f>
        <v>-0.47178562514257599</v>
      </c>
      <c r="AO468" s="11">
        <f>'OddsRatio_working_3-way'!AC468+'OddsRatio_working_3-way'!AI468</f>
        <v>0</v>
      </c>
      <c r="AP468" s="11">
        <f>'OddsRatio_working_3-way'!AD468+'OddsRatio_working_3-way'!AJ468</f>
        <v>0</v>
      </c>
      <c r="AQ468" s="11">
        <f>'OddsRatio_working_3-way'!AE468+'OddsRatio_working_3-way'!AK468</f>
        <v>0</v>
      </c>
      <c r="AR468" s="10">
        <f>IF(A468="","",IF(('OddsRatio_working_3-way'!X468=0),IF(Q468&gt;0,-Q468^(1/3),(-Q468)^(1/3)),'OddsRatio_working_3-way'!AL468-'OddsRatio_working_3-way'!R468/3))</f>
        <v>1.0606362529504065</v>
      </c>
      <c r="AS468" s="11">
        <f>IF(('OddsRatio_working_3-way'!X468=0),IF(Q468&gt;0,-Q468^(1/3),(-Q468)^(1/3)),'OddsRatio_working_3-way'!AM468-'OddsRatio_working_3-way'!R468/3)</f>
        <v>-0.58885062780783048</v>
      </c>
      <c r="AT468" s="11">
        <f>IF(('OddsRatio_working_3-way'!X468=0),IF(Q468&gt;0,-Q468^(1/3),(-Q468)^(1/3)),'OddsRatio_working_3-way'!AN468-'OddsRatio_working_3-way'!R468/3)</f>
        <v>-0.47178562514257599</v>
      </c>
      <c r="AU468" s="11">
        <f>IF(('OddsRatio_working_3-way'!X468=0),0,'OddsRatio_working_3-way'!AO468)</f>
        <v>0</v>
      </c>
      <c r="AV468" s="11">
        <f>IF(('OddsRatio_working_3-way'!X468=0),0,'OddsRatio_working_3-way'!AP468)</f>
        <v>0</v>
      </c>
      <c r="AW468" s="11">
        <f>IF(('OddsRatio_working_3-way'!X468=0),0,'OddsRatio_working_3-way'!AQ468)</f>
        <v>0</v>
      </c>
    </row>
    <row r="469" spans="1:49" x14ac:dyDescent="0.2">
      <c r="A469" s="4">
        <f>IF('True_Odds_Calculator_3-way'!A470="","",'True_Odds_Calculator_3-way'!A470)</f>
        <v>2.73</v>
      </c>
      <c r="B469" s="4">
        <f>IF('True_Odds_Calculator_3-way'!B470="","",'True_Odds_Calculator_3-way'!B470)</f>
        <v>3.57</v>
      </c>
      <c r="C469" s="4">
        <f>IF('True_Odds_Calculator_3-way'!C470="","",'True_Odds_Calculator_3-way'!C470)</f>
        <v>2.54</v>
      </c>
      <c r="D469" s="9">
        <f t="shared" si="104"/>
        <v>0.35244089039139076</v>
      </c>
      <c r="E469" s="9">
        <f t="shared" si="105"/>
        <v>0.26813379083469985</v>
      </c>
      <c r="F469" s="9">
        <f t="shared" si="106"/>
        <v>0.37942531877390934</v>
      </c>
      <c r="G469" s="9">
        <f t="shared" si="107"/>
        <v>1.062055040309144</v>
      </c>
      <c r="H469" s="9">
        <f t="shared" si="108"/>
        <v>2.8373552197348197</v>
      </c>
      <c r="I469" s="9">
        <f t="shared" si="109"/>
        <v>3.7294814535945</v>
      </c>
      <c r="J469" s="9">
        <f t="shared" si="110"/>
        <v>2.6355647620760823</v>
      </c>
      <c r="K469" s="11">
        <f t="shared" si="111"/>
        <v>0.36630036630036628</v>
      </c>
      <c r="L469" s="11">
        <f t="shared" si="112"/>
        <v>0.28011204481792717</v>
      </c>
      <c r="M469" s="11">
        <f t="shared" si="113"/>
        <v>0.39370078740157477</v>
      </c>
      <c r="N469" s="11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-0.27658929511639108</v>
      </c>
      <c r="O469" s="11">
        <f>0</f>
        <v>0</v>
      </c>
      <c r="P469" s="11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0.23591104117802986</v>
      </c>
      <c r="Q469" s="11">
        <f>2*'OddsRatio_working_3-way'!K469*'OddsRatio_working_3-way'!L469*'OddsRatio_working_3-way'!M469</f>
        <v>8.0791452458229385E-2</v>
      </c>
      <c r="R469" s="11">
        <f t="shared" si="114"/>
        <v>0</v>
      </c>
      <c r="S469" s="11">
        <f t="shared" si="115"/>
        <v>-0.85292903718040325</v>
      </c>
      <c r="T469" s="11">
        <f t="shared" si="116"/>
        <v>-0.29209898533575446</v>
      </c>
      <c r="U469" s="11">
        <f>'OddsRatio_working_3-way'!S469-'OddsRatio_working_3-way'!R469^2/3</f>
        <v>-0.85292903718040325</v>
      </c>
      <c r="V469" s="11">
        <f>'OddsRatio_working_3-way'!S469*'OddsRatio_working_3-way'!R469/3-2*'OddsRatio_working_3-way'!R469^3/27-'OddsRatio_working_3-way'!T469</f>
        <v>0.29209898533575446</v>
      </c>
      <c r="W469" s="11">
        <f>'OddsRatio_working_3-way'!V469^2+4*'OddsRatio_working_3-way'!U469^3/27</f>
        <v>-6.6034554069253348E-3</v>
      </c>
      <c r="X469" s="11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0.15159590416721574</v>
      </c>
      <c r="Y469" s="11">
        <f>IF('OddsRatio_working_3-way'!W469&gt;=0,IF('OddsRatio_working_3-way'!V469+SQRT('OddsRatio_working_3-way'!W469)&gt;0,0,PI()),ACOS('OddsRatio_working_3-way'!V469/(2*'OddsRatio_working_3-way'!X469)))</f>
        <v>0.2713378635521666</v>
      </c>
      <c r="Z469" s="11">
        <f>'OddsRatio_working_3-way'!X469^(1/3)*COS('OddsRatio_working_3-way'!Y469/3)</f>
        <v>0.531027520154572</v>
      </c>
      <c r="AA469" s="11">
        <f>'OddsRatio_working_3-way'!X469^(1/3)*COS(('OddsRatio_working_3-way'!Y469+2*PI())/3)</f>
        <v>-0.30722213961863321</v>
      </c>
      <c r="AB469" s="11">
        <f>'OddsRatio_working_3-way'!X469^(1/3)*COS(('OddsRatio_working_3-way'!Y469+4*PI())/3)</f>
        <v>-0.22380538053593907</v>
      </c>
      <c r="AC469" s="11">
        <f>'OddsRatio_working_3-way'!X469^(1/3)*SIN('OddsRatio_working_3-way'!Y469/3)</f>
        <v>4.8160688311319845E-2</v>
      </c>
      <c r="AD469" s="11">
        <f>'OddsRatio_working_3-way'!X469^(1/3)*SIN(('OddsRatio_working_3-way'!Y469+2*PI())/3)</f>
        <v>0.43580297840685239</v>
      </c>
      <c r="AE469" s="11">
        <f>'OddsRatio_working_3-way'!X469^(1/3)*SIN(('OddsRatio_working_3-way'!Y469+4*PI())/3)</f>
        <v>-0.48396366671817204</v>
      </c>
      <c r="AF469" s="11">
        <f>-'OddsRatio_working_3-way'!U469/(3*'OddsRatio_working_3-way'!X469^(1/3))*COS(('OddsRatio_working_3-way'!Y469)/3)</f>
        <v>0.531027520154572</v>
      </c>
      <c r="AG469" s="11">
        <f>-'OddsRatio_working_3-way'!U469/(3*'OddsRatio_working_3-way'!X469^(1/3))*COS(('OddsRatio_working_3-way'!Y469+2*PI())/3)</f>
        <v>-0.30722213961863321</v>
      </c>
      <c r="AH469" s="11">
        <f>-'OddsRatio_working_3-way'!U469/(3*'OddsRatio_working_3-way'!X469^(1/3))*COS(('OddsRatio_working_3-way'!Y469+4*PI())/3)</f>
        <v>-0.22380538053593907</v>
      </c>
      <c r="AI469" s="11">
        <f>'OddsRatio_working_3-way'!U469/(3*'OddsRatio_working_3-way'!X469^(1/3))*SIN(('OddsRatio_working_3-way'!Y469)/3)</f>
        <v>-4.8160688311319845E-2</v>
      </c>
      <c r="AJ469" s="11">
        <f>'OddsRatio_working_3-way'!U469/(3*'OddsRatio_working_3-way'!X469^(1/3))*SIN(('OddsRatio_working_3-way'!Y469+2*PI())/3)</f>
        <v>-0.43580297840685239</v>
      </c>
      <c r="AK469" s="11">
        <f>'OddsRatio_working_3-way'!U469/(3*'OddsRatio_working_3-way'!X469^(1/3))*SIN(('OddsRatio_working_3-way'!Y469+4*PI())/3)</f>
        <v>0.48396366671817204</v>
      </c>
      <c r="AL469" s="11">
        <f>'OddsRatio_working_3-way'!Z469+'OddsRatio_working_3-way'!AF469</f>
        <v>1.062055040309144</v>
      </c>
      <c r="AM469" s="11">
        <f>'OddsRatio_working_3-way'!AA469+'OddsRatio_working_3-way'!AG469</f>
        <v>-0.61444427923726641</v>
      </c>
      <c r="AN469" s="11">
        <f>'OddsRatio_working_3-way'!AB469+'OddsRatio_working_3-way'!AH469</f>
        <v>-0.44761076107187814</v>
      </c>
      <c r="AO469" s="11">
        <f>'OddsRatio_working_3-way'!AC469+'OddsRatio_working_3-way'!AI469</f>
        <v>0</v>
      </c>
      <c r="AP469" s="11">
        <f>'OddsRatio_working_3-way'!AD469+'OddsRatio_working_3-way'!AJ469</f>
        <v>0</v>
      </c>
      <c r="AQ469" s="11">
        <f>'OddsRatio_working_3-way'!AE469+'OddsRatio_working_3-way'!AK469</f>
        <v>0</v>
      </c>
      <c r="AR469" s="10">
        <f>IF(A469="","",IF(('OddsRatio_working_3-way'!X469=0),IF(Q469&gt;0,-Q469^(1/3),(-Q469)^(1/3)),'OddsRatio_working_3-way'!AL469-'OddsRatio_working_3-way'!R469/3))</f>
        <v>1.062055040309144</v>
      </c>
      <c r="AS469" s="11">
        <f>IF(('OddsRatio_working_3-way'!X469=0),IF(Q469&gt;0,-Q469^(1/3),(-Q469)^(1/3)),'OddsRatio_working_3-way'!AM469-'OddsRatio_working_3-way'!R469/3)</f>
        <v>-0.61444427923726641</v>
      </c>
      <c r="AT469" s="11">
        <f>IF(('OddsRatio_working_3-way'!X469=0),IF(Q469&gt;0,-Q469^(1/3),(-Q469)^(1/3)),'OddsRatio_working_3-way'!AN469-'OddsRatio_working_3-way'!R469/3)</f>
        <v>-0.44761076107187814</v>
      </c>
      <c r="AU469" s="11">
        <f>IF(('OddsRatio_working_3-way'!X469=0),0,'OddsRatio_working_3-way'!AO469)</f>
        <v>0</v>
      </c>
      <c r="AV469" s="11">
        <f>IF(('OddsRatio_working_3-way'!X469=0),0,'OddsRatio_working_3-way'!AP469)</f>
        <v>0</v>
      </c>
      <c r="AW469" s="11">
        <f>IF(('OddsRatio_working_3-way'!X469=0),0,'OddsRatio_working_3-way'!AQ469)</f>
        <v>0</v>
      </c>
    </row>
    <row r="470" spans="1:49" x14ac:dyDescent="0.2">
      <c r="A470" s="4">
        <f>IF('True_Odds_Calculator_3-way'!A471="","",'True_Odds_Calculator_3-way'!A471)</f>
        <v>2.2400000000000002</v>
      </c>
      <c r="B470" s="4">
        <f>IF('True_Odds_Calculator_3-way'!B471="","",'True_Odds_Calculator_3-way'!B471)</f>
        <v>3.37</v>
      </c>
      <c r="C470" s="4">
        <f>IF('True_Odds_Calculator_3-way'!C471="","",'True_Odds_Calculator_3-way'!C471)</f>
        <v>3.37</v>
      </c>
      <c r="D470" s="9">
        <f t="shared" si="104"/>
        <v>0.43150544327027013</v>
      </c>
      <c r="E470" s="9">
        <f t="shared" si="105"/>
        <v>0.28424727836486485</v>
      </c>
      <c r="F470" s="9">
        <f t="shared" si="106"/>
        <v>0.28424727836486485</v>
      </c>
      <c r="G470" s="9">
        <f t="shared" si="107"/>
        <v>1.0624740877584711</v>
      </c>
      <c r="H470" s="9">
        <f t="shared" si="108"/>
        <v>2.3174678688205046</v>
      </c>
      <c r="I470" s="9">
        <f t="shared" si="109"/>
        <v>3.518063587987577</v>
      </c>
      <c r="J470" s="9">
        <f t="shared" si="110"/>
        <v>3.518063587987577</v>
      </c>
      <c r="K470" s="11">
        <f t="shared" si="111"/>
        <v>0.4464285714285714</v>
      </c>
      <c r="L470" s="11">
        <f t="shared" si="112"/>
        <v>0.29673590504451036</v>
      </c>
      <c r="M470" s="11">
        <f t="shared" si="113"/>
        <v>0.29673590504451036</v>
      </c>
      <c r="N470" s="11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-0.27378557151536564</v>
      </c>
      <c r="O470" s="11">
        <f>0</f>
        <v>0</v>
      </c>
      <c r="P470" s="11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0.23506791969136442</v>
      </c>
      <c r="Q470" s="11">
        <f>2*'OddsRatio_working_3-way'!K470*'OddsRatio_working_3-way'!L470*'OddsRatio_working_3-way'!M470</f>
        <v>7.8618033341593438E-2</v>
      </c>
      <c r="R470" s="11">
        <f t="shared" si="114"/>
        <v>0</v>
      </c>
      <c r="S470" s="11">
        <f t="shared" si="115"/>
        <v>-0.85858403125590466</v>
      </c>
      <c r="T470" s="11">
        <f t="shared" si="116"/>
        <v>-0.28715184991836273</v>
      </c>
      <c r="U470" s="11">
        <f>'OddsRatio_working_3-way'!S470-'OddsRatio_working_3-way'!R470^2/3</f>
        <v>-0.85858403125590466</v>
      </c>
      <c r="V470" s="11">
        <f>'OddsRatio_working_3-way'!S470*'OddsRatio_working_3-way'!R470/3-2*'OddsRatio_working_3-way'!R470^3/27-'OddsRatio_working_3-way'!T470</f>
        <v>0.28715184991836273</v>
      </c>
      <c r="W470" s="11">
        <f>'OddsRatio_working_3-way'!V470^2+4*'OddsRatio_working_3-way'!U470^3/27</f>
        <v>-1.1309654870349392E-2</v>
      </c>
      <c r="X470" s="11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0.15310604150546062</v>
      </c>
      <c r="Y470" s="11">
        <f>IF('OddsRatio_working_3-way'!W470&gt;=0,IF('OddsRatio_working_3-way'!V470+SQRT('OddsRatio_working_3-way'!W470)&gt;0,0,PI()),ACOS('OddsRatio_working_3-way'!V470/(2*'OddsRatio_working_3-way'!X470)))</f>
        <v>0.35468827008871595</v>
      </c>
      <c r="Z470" s="11">
        <f>'OddsRatio_working_3-way'!X470^(1/3)*COS('OddsRatio_working_3-way'!Y470/3)</f>
        <v>0.53123704387923554</v>
      </c>
      <c r="AA470" s="11">
        <f>'OddsRatio_working_3-way'!X470^(1/3)*COS(('OddsRatio_working_3-way'!Y470+2*PI())/3)</f>
        <v>-0.32026657974421452</v>
      </c>
      <c r="AB470" s="11">
        <f>'OddsRatio_working_3-way'!X470^(1/3)*COS(('OddsRatio_working_3-way'!Y470+4*PI())/3)</f>
        <v>-0.21097046413502138</v>
      </c>
      <c r="AC470" s="11">
        <f>'OddsRatio_working_3-way'!X470^(1/3)*SIN('OddsRatio_working_3-way'!Y470/3)</f>
        <v>6.3102141768348302E-2</v>
      </c>
      <c r="AD470" s="11">
        <f>'OddsRatio_working_3-way'!X470^(1/3)*SIN(('OddsRatio_working_3-way'!Y470+2*PI())/3)</f>
        <v>0.42851370454659238</v>
      </c>
      <c r="AE470" s="11">
        <f>'OddsRatio_working_3-way'!X470^(1/3)*SIN(('OddsRatio_working_3-way'!Y470+4*PI())/3)</f>
        <v>-0.49161584631494054</v>
      </c>
      <c r="AF470" s="11">
        <f>-'OddsRatio_working_3-way'!U470/(3*'OddsRatio_working_3-way'!X470^(1/3))*COS(('OddsRatio_working_3-way'!Y470)/3)</f>
        <v>0.53123704387923554</v>
      </c>
      <c r="AG470" s="11">
        <f>-'OddsRatio_working_3-way'!U470/(3*'OddsRatio_working_3-way'!X470^(1/3))*COS(('OddsRatio_working_3-way'!Y470+2*PI())/3)</f>
        <v>-0.32026657974421452</v>
      </c>
      <c r="AH470" s="11">
        <f>-'OddsRatio_working_3-way'!U470/(3*'OddsRatio_working_3-way'!X470^(1/3))*COS(('OddsRatio_working_3-way'!Y470+4*PI())/3)</f>
        <v>-0.21097046413502138</v>
      </c>
      <c r="AI470" s="11">
        <f>'OddsRatio_working_3-way'!U470/(3*'OddsRatio_working_3-way'!X470^(1/3))*SIN(('OddsRatio_working_3-way'!Y470)/3)</f>
        <v>-6.3102141768348302E-2</v>
      </c>
      <c r="AJ470" s="11">
        <f>'OddsRatio_working_3-way'!U470/(3*'OddsRatio_working_3-way'!X470^(1/3))*SIN(('OddsRatio_working_3-way'!Y470+2*PI())/3)</f>
        <v>-0.42851370454659238</v>
      </c>
      <c r="AK470" s="11">
        <f>'OddsRatio_working_3-way'!U470/(3*'OddsRatio_working_3-way'!X470^(1/3))*SIN(('OddsRatio_working_3-way'!Y470+4*PI())/3)</f>
        <v>0.49161584631494054</v>
      </c>
      <c r="AL470" s="11">
        <f>'OddsRatio_working_3-way'!Z470+'OddsRatio_working_3-way'!AF470</f>
        <v>1.0624740877584711</v>
      </c>
      <c r="AM470" s="11">
        <f>'OddsRatio_working_3-way'!AA470+'OddsRatio_working_3-way'!AG470</f>
        <v>-0.64053315948842904</v>
      </c>
      <c r="AN470" s="11">
        <f>'OddsRatio_working_3-way'!AB470+'OddsRatio_working_3-way'!AH470</f>
        <v>-0.42194092827004276</v>
      </c>
      <c r="AO470" s="11">
        <f>'OddsRatio_working_3-way'!AC470+'OddsRatio_working_3-way'!AI470</f>
        <v>0</v>
      </c>
      <c r="AP470" s="11">
        <f>'OddsRatio_working_3-way'!AD470+'OddsRatio_working_3-way'!AJ470</f>
        <v>0</v>
      </c>
      <c r="AQ470" s="11">
        <f>'OddsRatio_working_3-way'!AE470+'OddsRatio_working_3-way'!AK470</f>
        <v>0</v>
      </c>
      <c r="AR470" s="10">
        <f>IF(A470="","",IF(('OddsRatio_working_3-way'!X470=0),IF(Q470&gt;0,-Q470^(1/3),(-Q470)^(1/3)),'OddsRatio_working_3-way'!AL470-'OddsRatio_working_3-way'!R470/3))</f>
        <v>1.0624740877584711</v>
      </c>
      <c r="AS470" s="11">
        <f>IF(('OddsRatio_working_3-way'!X470=0),IF(Q470&gt;0,-Q470^(1/3),(-Q470)^(1/3)),'OddsRatio_working_3-way'!AM470-'OddsRatio_working_3-way'!R470/3)</f>
        <v>-0.64053315948842904</v>
      </c>
      <c r="AT470" s="11">
        <f>IF(('OddsRatio_working_3-way'!X470=0),IF(Q470&gt;0,-Q470^(1/3),(-Q470)^(1/3)),'OddsRatio_working_3-way'!AN470-'OddsRatio_working_3-way'!R470/3)</f>
        <v>-0.42194092827004276</v>
      </c>
      <c r="AU470" s="11">
        <f>IF(('OddsRatio_working_3-way'!X470=0),0,'OddsRatio_working_3-way'!AO470)</f>
        <v>0</v>
      </c>
      <c r="AV470" s="11">
        <f>IF(('OddsRatio_working_3-way'!X470=0),0,'OddsRatio_working_3-way'!AP470)</f>
        <v>0</v>
      </c>
      <c r="AW470" s="11">
        <f>IF(('OddsRatio_working_3-way'!X470=0),0,'OddsRatio_working_3-way'!AQ470)</f>
        <v>0</v>
      </c>
    </row>
    <row r="471" spans="1:49" x14ac:dyDescent="0.2">
      <c r="A471" s="4">
        <f>IF('True_Odds_Calculator_3-way'!A472="","",'True_Odds_Calculator_3-way'!A472)</f>
        <v>2.13</v>
      </c>
      <c r="B471" s="4">
        <f>IF('True_Odds_Calculator_3-way'!B472="","",'True_Odds_Calculator_3-way'!B472)</f>
        <v>3.55</v>
      </c>
      <c r="C471" s="4">
        <f>IF('True_Odds_Calculator_3-way'!C472="","",'True_Odds_Calculator_3-way'!C472)</f>
        <v>3.54</v>
      </c>
      <c r="D471" s="9">
        <f t="shared" si="104"/>
        <v>0.45658987888657443</v>
      </c>
      <c r="E471" s="9">
        <f t="shared" si="105"/>
        <v>0.27131629518979122</v>
      </c>
      <c r="F471" s="9">
        <f t="shared" si="106"/>
        <v>0.2720938259236344</v>
      </c>
      <c r="G471" s="9">
        <f t="shared" si="107"/>
        <v>1.0532294619899365</v>
      </c>
      <c r="H471" s="9">
        <f t="shared" si="108"/>
        <v>2.1901492920486283</v>
      </c>
      <c r="I471" s="9">
        <f t="shared" si="109"/>
        <v>3.685735128074338</v>
      </c>
      <c r="J471" s="9">
        <f t="shared" si="110"/>
        <v>3.6752028334544389</v>
      </c>
      <c r="K471" s="11">
        <f t="shared" si="111"/>
        <v>0.46948356807511737</v>
      </c>
      <c r="L471" s="11">
        <f t="shared" si="112"/>
        <v>0.28169014084507044</v>
      </c>
      <c r="M471" s="11">
        <f t="shared" si="113"/>
        <v>0.2824858757062147</v>
      </c>
      <c r="N471" s="11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-0.27342682657575124</v>
      </c>
      <c r="O471" s="11">
        <f>0</f>
        <v>0</v>
      </c>
      <c r="P471" s="11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0.23236952283179996</v>
      </c>
      <c r="Q471" s="11">
        <f>2*'OddsRatio_working_3-way'!K471*'OddsRatio_working_3-way'!L471*'OddsRatio_working_3-way'!M471</f>
        <v>7.4716888370353701E-2</v>
      </c>
      <c r="R471" s="11">
        <f t="shared" si="114"/>
        <v>0</v>
      </c>
      <c r="S471" s="11">
        <f t="shared" si="115"/>
        <v>-0.84984171356508575</v>
      </c>
      <c r="T471" s="11">
        <f t="shared" si="116"/>
        <v>-0.2732610011463299</v>
      </c>
      <c r="U471" s="11">
        <f>'OddsRatio_working_3-way'!S471-'OddsRatio_working_3-way'!R471^2/3</f>
        <v>-0.84984171356508575</v>
      </c>
      <c r="V471" s="11">
        <f>'OddsRatio_working_3-way'!S471*'OddsRatio_working_3-way'!R471/3-2*'OddsRatio_working_3-way'!R471^3/27-'OddsRatio_working_3-way'!T471</f>
        <v>0.2732610011463299</v>
      </c>
      <c r="W471" s="11">
        <f>'OddsRatio_working_3-way'!V471^2+4*'OddsRatio_working_3-way'!U471^3/27</f>
        <v>-1.6259088665479718E-2</v>
      </c>
      <c r="X471" s="11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0.15077355820316624</v>
      </c>
      <c r="Y471" s="11">
        <f>IF('OddsRatio_working_3-way'!W471&gt;=0,IF('OddsRatio_working_3-way'!V471+SQRT('OddsRatio_working_3-way'!W471)&gt;0,0,PI()),ACOS('OddsRatio_working_3-way'!V471/(2*'OddsRatio_working_3-way'!X471)))</f>
        <v>0.43659509826546428</v>
      </c>
      <c r="Z471" s="11">
        <f>'OddsRatio_working_3-way'!X471^(1/3)*COS('OddsRatio_working_3-way'!Y471/3)</f>
        <v>0.52661473099496825</v>
      </c>
      <c r="AA471" s="11">
        <f>'OddsRatio_working_3-way'!X471^(1/3)*COS(('OddsRatio_working_3-way'!Y471+2*PI())/3)</f>
        <v>-0.3301513795570416</v>
      </c>
      <c r="AB471" s="11">
        <f>'OddsRatio_working_3-way'!X471^(1/3)*COS(('OddsRatio_working_3-way'!Y471+4*PI())/3)</f>
        <v>-0.19646335143792654</v>
      </c>
      <c r="AC471" s="11">
        <f>'OddsRatio_working_3-way'!X471^(1/3)*SIN('OddsRatio_working_3-way'!Y471/3)</f>
        <v>7.7184819022001416E-2</v>
      </c>
      <c r="AD471" s="11">
        <f>'OddsRatio_working_3-way'!X471^(1/3)*SIN(('OddsRatio_working_3-way'!Y471+2*PI())/3)</f>
        <v>0.41746932553775024</v>
      </c>
      <c r="AE471" s="11">
        <f>'OddsRatio_working_3-way'!X471^(1/3)*SIN(('OddsRatio_working_3-way'!Y471+4*PI())/3)</f>
        <v>-0.4946541445597516</v>
      </c>
      <c r="AF471" s="11">
        <f>-'OddsRatio_working_3-way'!U471/(3*'OddsRatio_working_3-way'!X471^(1/3))*COS(('OddsRatio_working_3-way'!Y471)/3)</f>
        <v>0.52661473099496836</v>
      </c>
      <c r="AG471" s="11">
        <f>-'OddsRatio_working_3-way'!U471/(3*'OddsRatio_working_3-way'!X471^(1/3))*COS(('OddsRatio_working_3-way'!Y471+2*PI())/3)</f>
        <v>-0.33015137955704166</v>
      </c>
      <c r="AH471" s="11">
        <f>-'OddsRatio_working_3-way'!U471/(3*'OddsRatio_working_3-way'!X471^(1/3))*COS(('OddsRatio_working_3-way'!Y471+4*PI())/3)</f>
        <v>-0.19646335143792656</v>
      </c>
      <c r="AI471" s="11">
        <f>'OddsRatio_working_3-way'!U471/(3*'OddsRatio_working_3-way'!X471^(1/3))*SIN(('OddsRatio_working_3-way'!Y471)/3)</f>
        <v>-7.718481902200143E-2</v>
      </c>
      <c r="AJ471" s="11">
        <f>'OddsRatio_working_3-way'!U471/(3*'OddsRatio_working_3-way'!X471^(1/3))*SIN(('OddsRatio_working_3-way'!Y471+2*PI())/3)</f>
        <v>-0.41746932553775035</v>
      </c>
      <c r="AK471" s="11">
        <f>'OddsRatio_working_3-way'!U471/(3*'OddsRatio_working_3-way'!X471^(1/3))*SIN(('OddsRatio_working_3-way'!Y471+4*PI())/3)</f>
        <v>0.49465414455975171</v>
      </c>
      <c r="AL471" s="11">
        <f>'OddsRatio_working_3-way'!Z471+'OddsRatio_working_3-way'!AF471</f>
        <v>1.0532294619899365</v>
      </c>
      <c r="AM471" s="11">
        <f>'OddsRatio_working_3-way'!AA471+'OddsRatio_working_3-way'!AG471</f>
        <v>-0.66030275911408332</v>
      </c>
      <c r="AN471" s="11">
        <f>'OddsRatio_working_3-way'!AB471+'OddsRatio_working_3-way'!AH471</f>
        <v>-0.39292670287585307</v>
      </c>
      <c r="AO471" s="11">
        <f>'OddsRatio_working_3-way'!AC471+'OddsRatio_working_3-way'!AI471</f>
        <v>0</v>
      </c>
      <c r="AP471" s="11">
        <f>'OddsRatio_working_3-way'!AD471+'OddsRatio_working_3-way'!AJ471</f>
        <v>0</v>
      </c>
      <c r="AQ471" s="11">
        <f>'OddsRatio_working_3-way'!AE471+'OddsRatio_working_3-way'!AK471</f>
        <v>0</v>
      </c>
      <c r="AR471" s="10">
        <f>IF(A471="","",IF(('OddsRatio_working_3-way'!X471=0),IF(Q471&gt;0,-Q471^(1/3),(-Q471)^(1/3)),'OddsRatio_working_3-way'!AL471-'OddsRatio_working_3-way'!R471/3))</f>
        <v>1.0532294619899365</v>
      </c>
      <c r="AS471" s="11">
        <f>IF(('OddsRatio_working_3-way'!X471=0),IF(Q471&gt;0,-Q471^(1/3),(-Q471)^(1/3)),'OddsRatio_working_3-way'!AM471-'OddsRatio_working_3-way'!R471/3)</f>
        <v>-0.66030275911408332</v>
      </c>
      <c r="AT471" s="11">
        <f>IF(('OddsRatio_working_3-way'!X471=0),IF(Q471&gt;0,-Q471^(1/3),(-Q471)^(1/3)),'OddsRatio_working_3-way'!AN471-'OddsRatio_working_3-way'!R471/3)</f>
        <v>-0.39292670287585307</v>
      </c>
      <c r="AU471" s="11">
        <f>IF(('OddsRatio_working_3-way'!X471=0),0,'OddsRatio_working_3-way'!AO471)</f>
        <v>0</v>
      </c>
      <c r="AV471" s="11">
        <f>IF(('OddsRatio_working_3-way'!X471=0),0,'OddsRatio_working_3-way'!AP471)</f>
        <v>0</v>
      </c>
      <c r="AW471" s="11">
        <f>IF(('OddsRatio_working_3-way'!X471=0),0,'OddsRatio_working_3-way'!AQ471)</f>
        <v>0</v>
      </c>
    </row>
    <row r="472" spans="1:49" x14ac:dyDescent="0.2">
      <c r="A472" s="4">
        <f>IF('True_Odds_Calculator_3-way'!A473="","",'True_Odds_Calculator_3-way'!A473)</f>
        <v>3.41</v>
      </c>
      <c r="B472" s="4">
        <f>IF('True_Odds_Calculator_3-way'!B473="","",'True_Odds_Calculator_3-way'!B473)</f>
        <v>3.03</v>
      </c>
      <c r="C472" s="4">
        <f>IF('True_Odds_Calculator_3-way'!C473="","",'True_Odds_Calculator_3-way'!C473)</f>
        <v>2.46</v>
      </c>
      <c r="D472" s="9">
        <f t="shared" si="104"/>
        <v>0.28405583596278133</v>
      </c>
      <c r="E472" s="9">
        <f t="shared" si="105"/>
        <v>0.32020270670383627</v>
      </c>
      <c r="F472" s="9">
        <f t="shared" si="106"/>
        <v>0.39574145733338217</v>
      </c>
      <c r="G472" s="9">
        <f t="shared" si="107"/>
        <v>1.0458234953295751</v>
      </c>
      <c r="H472" s="9">
        <f t="shared" si="108"/>
        <v>3.5204346237442765</v>
      </c>
      <c r="I472" s="9">
        <f t="shared" si="109"/>
        <v>3.123021695519038</v>
      </c>
      <c r="J472" s="9">
        <f t="shared" si="110"/>
        <v>2.5269023031811799</v>
      </c>
      <c r="K472" s="11">
        <f t="shared" si="111"/>
        <v>0.29325513196480935</v>
      </c>
      <c r="L472" s="11">
        <f t="shared" si="112"/>
        <v>0.33003300330033003</v>
      </c>
      <c r="M472" s="11">
        <f t="shared" si="113"/>
        <v>0.4065040650406504</v>
      </c>
      <c r="N472" s="11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-0.28101779493448953</v>
      </c>
      <c r="O472" s="11">
        <f>0</f>
        <v>0</v>
      </c>
      <c r="P472" s="11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0.2321239204959048</v>
      </c>
      <c r="Q472" s="11">
        <f>2*'OddsRatio_working_3-way'!K472*'OddsRatio_working_3-way'!L472*'OddsRatio_working_3-way'!M472</f>
        <v>7.8686074744374515E-2</v>
      </c>
      <c r="R472" s="11">
        <f t="shared" si="114"/>
        <v>0</v>
      </c>
      <c r="S472" s="11">
        <f t="shared" si="115"/>
        <v>-0.82601146503913458</v>
      </c>
      <c r="T472" s="11">
        <f t="shared" si="116"/>
        <v>-0.28000388645394397</v>
      </c>
      <c r="U472" s="11">
        <f>'OddsRatio_working_3-way'!S472-'OddsRatio_working_3-way'!R472^2/3</f>
        <v>-0.82601146503913458</v>
      </c>
      <c r="V472" s="11">
        <f>'OddsRatio_working_3-way'!S472*'OddsRatio_working_3-way'!R472/3-2*'OddsRatio_working_3-way'!R472^3/27-'OddsRatio_working_3-way'!T472</f>
        <v>0.28000388645394397</v>
      </c>
      <c r="W472" s="11">
        <f>'OddsRatio_working_3-way'!V472^2+4*'OddsRatio_working_3-way'!U472^3/27</f>
        <v>-5.0916670208867448E-3</v>
      </c>
      <c r="X472" s="11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0.1444765062650325</v>
      </c>
      <c r="Y472" s="11">
        <f>IF('OddsRatio_working_3-way'!W472&gt;=0,IF('OddsRatio_working_3-way'!V472+SQRT('OddsRatio_working_3-way'!W472)&gt;0,0,PI()),ACOS('OddsRatio_working_3-way'!V472/(2*'OddsRatio_working_3-way'!X472)))</f>
        <v>0.24952783017232938</v>
      </c>
      <c r="Z472" s="11">
        <f>'OddsRatio_working_3-way'!X472^(1/3)*COS('OddsRatio_working_3-way'!Y472/3)</f>
        <v>0.52291174766478754</v>
      </c>
      <c r="AA472" s="11">
        <f>'OddsRatio_working_3-way'!X472^(1/3)*COS(('OddsRatio_working_3-way'!Y472+2*PI())/3)</f>
        <v>-0.2992096070968262</v>
      </c>
      <c r="AB472" s="11">
        <f>'OddsRatio_working_3-way'!X472^(1/3)*COS(('OddsRatio_working_3-way'!Y472+4*PI())/3)</f>
        <v>-0.22370214056796139</v>
      </c>
      <c r="AC472" s="11">
        <f>'OddsRatio_working_3-way'!X472^(1/3)*SIN('OddsRatio_working_3-way'!Y472/3)</f>
        <v>4.3594256126266759E-2</v>
      </c>
      <c r="AD472" s="11">
        <f>'OddsRatio_working_3-way'!X472^(1/3)*SIN(('OddsRatio_working_3-way'!Y472+2*PI())/3)</f>
        <v>0.43105772935189063</v>
      </c>
      <c r="AE472" s="11">
        <f>'OddsRatio_working_3-way'!X472^(1/3)*SIN(('OddsRatio_working_3-way'!Y472+4*PI())/3)</f>
        <v>-0.47465198547815746</v>
      </c>
      <c r="AF472" s="11">
        <f>-'OddsRatio_working_3-way'!U472/(3*'OddsRatio_working_3-way'!X472^(1/3))*COS(('OddsRatio_working_3-way'!Y472)/3)</f>
        <v>0.52291174766478743</v>
      </c>
      <c r="AG472" s="11">
        <f>-'OddsRatio_working_3-way'!U472/(3*'OddsRatio_working_3-way'!X472^(1/3))*COS(('OddsRatio_working_3-way'!Y472+2*PI())/3)</f>
        <v>-0.29920960709682615</v>
      </c>
      <c r="AH472" s="11">
        <f>-'OddsRatio_working_3-way'!U472/(3*'OddsRatio_working_3-way'!X472^(1/3))*COS(('OddsRatio_working_3-way'!Y472+4*PI())/3)</f>
        <v>-0.22370214056796134</v>
      </c>
      <c r="AI472" s="11">
        <f>'OddsRatio_working_3-way'!U472/(3*'OddsRatio_working_3-way'!X472^(1/3))*SIN(('OddsRatio_working_3-way'!Y472)/3)</f>
        <v>-4.3594256126266752E-2</v>
      </c>
      <c r="AJ472" s="11">
        <f>'OddsRatio_working_3-way'!U472/(3*'OddsRatio_working_3-way'!X472^(1/3))*SIN(('OddsRatio_working_3-way'!Y472+2*PI())/3)</f>
        <v>-0.43105772935189057</v>
      </c>
      <c r="AK472" s="11">
        <f>'OddsRatio_working_3-way'!U472/(3*'OddsRatio_working_3-way'!X472^(1/3))*SIN(('OddsRatio_working_3-way'!Y472+4*PI())/3)</f>
        <v>0.47465198547815735</v>
      </c>
      <c r="AL472" s="11">
        <f>'OddsRatio_working_3-way'!Z472+'OddsRatio_working_3-way'!AF472</f>
        <v>1.0458234953295751</v>
      </c>
      <c r="AM472" s="11">
        <f>'OddsRatio_working_3-way'!AA472+'OddsRatio_working_3-way'!AG472</f>
        <v>-0.5984192141936524</v>
      </c>
      <c r="AN472" s="11">
        <f>'OddsRatio_working_3-way'!AB472+'OddsRatio_working_3-way'!AH472</f>
        <v>-0.44740428113592273</v>
      </c>
      <c r="AO472" s="11">
        <f>'OddsRatio_working_3-way'!AC472+'OddsRatio_working_3-way'!AI472</f>
        <v>0</v>
      </c>
      <c r="AP472" s="11">
        <f>'OddsRatio_working_3-way'!AD472+'OddsRatio_working_3-way'!AJ472</f>
        <v>0</v>
      </c>
      <c r="AQ472" s="11">
        <f>'OddsRatio_working_3-way'!AE472+'OddsRatio_working_3-way'!AK472</f>
        <v>0</v>
      </c>
      <c r="AR472" s="10">
        <f>IF(A472="","",IF(('OddsRatio_working_3-way'!X472=0),IF(Q472&gt;0,-Q472^(1/3),(-Q472)^(1/3)),'OddsRatio_working_3-way'!AL472-'OddsRatio_working_3-way'!R472/3))</f>
        <v>1.0458234953295751</v>
      </c>
      <c r="AS472" s="11">
        <f>IF(('OddsRatio_working_3-way'!X472=0),IF(Q472&gt;0,-Q472^(1/3),(-Q472)^(1/3)),'OddsRatio_working_3-way'!AM472-'OddsRatio_working_3-way'!R472/3)</f>
        <v>-0.5984192141936524</v>
      </c>
      <c r="AT472" s="11">
        <f>IF(('OddsRatio_working_3-way'!X472=0),IF(Q472&gt;0,-Q472^(1/3),(-Q472)^(1/3)),'OddsRatio_working_3-way'!AN472-'OddsRatio_working_3-way'!R472/3)</f>
        <v>-0.44740428113592273</v>
      </c>
      <c r="AU472" s="11">
        <f>IF(('OddsRatio_working_3-way'!X472=0),0,'OddsRatio_working_3-way'!AO472)</f>
        <v>0</v>
      </c>
      <c r="AV472" s="11">
        <f>IF(('OddsRatio_working_3-way'!X472=0),0,'OddsRatio_working_3-way'!AP472)</f>
        <v>0</v>
      </c>
      <c r="AW472" s="11">
        <f>IF(('OddsRatio_working_3-way'!X472=0),0,'OddsRatio_working_3-way'!AQ472)</f>
        <v>0</v>
      </c>
    </row>
    <row r="473" spans="1:49" x14ac:dyDescent="0.2">
      <c r="A473" s="4">
        <f>IF('True_Odds_Calculator_3-way'!A474="","",'True_Odds_Calculator_3-way'!A474)</f>
        <v>5.36</v>
      </c>
      <c r="B473" s="4">
        <f>IF('True_Odds_Calculator_3-way'!B474="","",'True_Odds_Calculator_3-way'!B474)</f>
        <v>4.34</v>
      </c>
      <c r="C473" s="4">
        <f>IF('True_Odds_Calculator_3-way'!C474="","",'True_Odds_Calculator_3-way'!C474)</f>
        <v>1.65</v>
      </c>
      <c r="D473" s="9">
        <f t="shared" si="104"/>
        <v>0.18045632899216443</v>
      </c>
      <c r="E473" s="9">
        <f t="shared" si="105"/>
        <v>0.22326191278933824</v>
      </c>
      <c r="F473" s="9">
        <f t="shared" si="106"/>
        <v>0.59628175821849727</v>
      </c>
      <c r="G473" s="9">
        <f t="shared" si="107"/>
        <v>1.0416300327748151</v>
      </c>
      <c r="H473" s="9">
        <f t="shared" si="108"/>
        <v>5.5415069428981951</v>
      </c>
      <c r="I473" s="9">
        <f t="shared" si="109"/>
        <v>4.4790443094678825</v>
      </c>
      <c r="J473" s="9">
        <f t="shared" si="110"/>
        <v>1.6770595213036301</v>
      </c>
      <c r="K473" s="11">
        <f t="shared" si="111"/>
        <v>0.18656716417910446</v>
      </c>
      <c r="L473" s="11">
        <f t="shared" si="112"/>
        <v>0.2304147465437788</v>
      </c>
      <c r="M473" s="11">
        <f t="shared" si="113"/>
        <v>0.60606060606060608</v>
      </c>
      <c r="N473" s="11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-0.2466083908067539</v>
      </c>
      <c r="O473" s="11">
        <f>0</f>
        <v>0</v>
      </c>
      <c r="P473" s="11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0.21754445201724937</v>
      </c>
      <c r="Q473" s="11">
        <f>2*'OddsRatio_working_3-way'!K473*'OddsRatio_working_3-way'!L473*'OddsRatio_working_3-way'!M473</f>
        <v>5.210645557299385E-2</v>
      </c>
      <c r="R473" s="11">
        <f t="shared" si="114"/>
        <v>0</v>
      </c>
      <c r="S473" s="11">
        <f t="shared" si="115"/>
        <v>-0.88214537755822153</v>
      </c>
      <c r="T473" s="11">
        <f t="shared" si="116"/>
        <v>-0.21129230600196919</v>
      </c>
      <c r="U473" s="11">
        <f>'OddsRatio_working_3-way'!S473-'OddsRatio_working_3-way'!R473^2/3</f>
        <v>-0.88214537755822153</v>
      </c>
      <c r="V473" s="11">
        <f>'OddsRatio_working_3-way'!S473*'OddsRatio_working_3-way'!R473/3-2*'OddsRatio_working_3-way'!R473^3/27-'OddsRatio_working_3-way'!T473</f>
        <v>0.21129230600196919</v>
      </c>
      <c r="W473" s="11">
        <f>'OddsRatio_working_3-way'!V473^2+4*'OddsRatio_working_3-way'!U473^3/27</f>
        <v>-5.7054569128091849E-2</v>
      </c>
      <c r="X473" s="11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0.15945140929427501</v>
      </c>
      <c r="Y473" s="11">
        <f>IF('OddsRatio_working_3-way'!W473&gt;=0,IF('OddsRatio_working_3-way'!V473+SQRT('OddsRatio_working_3-way'!W473)&gt;0,0,PI()),ACOS('OddsRatio_working_3-way'!V473/(2*'OddsRatio_working_3-way'!X473)))</f>
        <v>0.8465646320550636</v>
      </c>
      <c r="Z473" s="11">
        <f>'OddsRatio_working_3-way'!X473^(1/3)*COS('OddsRatio_working_3-way'!Y473/3)</f>
        <v>0.52081501638740768</v>
      </c>
      <c r="AA473" s="11">
        <f>'OddsRatio_working_3-way'!X473^(1/3)*COS(('OddsRatio_working_3-way'!Y473+2*PI())/3)</f>
        <v>-0.3911749866376717</v>
      </c>
      <c r="AB473" s="11">
        <f>'OddsRatio_working_3-way'!X473^(1/3)*COS(('OddsRatio_working_3-way'!Y473+4*PI())/3)</f>
        <v>-0.12964002974973612</v>
      </c>
      <c r="AC473" s="11">
        <f>'OddsRatio_working_3-way'!X473^(1/3)*SIN('OddsRatio_working_3-way'!Y473/3)</f>
        <v>0.15099727776174704</v>
      </c>
      <c r="AD473" s="11">
        <f>'OddsRatio_working_3-way'!X473^(1/3)*SIN(('OddsRatio_working_3-way'!Y473+2*PI())/3)</f>
        <v>0.37554039598303035</v>
      </c>
      <c r="AE473" s="11">
        <f>'OddsRatio_working_3-way'!X473^(1/3)*SIN(('OddsRatio_working_3-way'!Y473+4*PI())/3)</f>
        <v>-0.52653767374477722</v>
      </c>
      <c r="AF473" s="11">
        <f>-'OddsRatio_working_3-way'!U473/(3*'OddsRatio_working_3-way'!X473^(1/3))*COS(('OddsRatio_working_3-way'!Y473)/3)</f>
        <v>0.52081501638740746</v>
      </c>
      <c r="AG473" s="11">
        <f>-'OddsRatio_working_3-way'!U473/(3*'OddsRatio_working_3-way'!X473^(1/3))*COS(('OddsRatio_working_3-way'!Y473+2*PI())/3)</f>
        <v>-0.39117498663767153</v>
      </c>
      <c r="AH473" s="11">
        <f>-'OddsRatio_working_3-way'!U473/(3*'OddsRatio_working_3-way'!X473^(1/3))*COS(('OddsRatio_working_3-way'!Y473+4*PI())/3)</f>
        <v>-0.12964002974973607</v>
      </c>
      <c r="AI473" s="11">
        <f>'OddsRatio_working_3-way'!U473/(3*'OddsRatio_working_3-way'!X473^(1/3))*SIN(('OddsRatio_working_3-way'!Y473)/3)</f>
        <v>-0.15099727776174696</v>
      </c>
      <c r="AJ473" s="11">
        <f>'OddsRatio_working_3-way'!U473/(3*'OddsRatio_working_3-way'!X473^(1/3))*SIN(('OddsRatio_working_3-way'!Y473+2*PI())/3)</f>
        <v>-0.37554039598303024</v>
      </c>
      <c r="AK473" s="11">
        <f>'OddsRatio_working_3-way'!U473/(3*'OddsRatio_working_3-way'!X473^(1/3))*SIN(('OddsRatio_working_3-way'!Y473+4*PI())/3)</f>
        <v>0.526537673744777</v>
      </c>
      <c r="AL473" s="11">
        <f>'OddsRatio_working_3-way'!Z473+'OddsRatio_working_3-way'!AF473</f>
        <v>1.0416300327748151</v>
      </c>
      <c r="AM473" s="11">
        <f>'OddsRatio_working_3-way'!AA473+'OddsRatio_working_3-way'!AG473</f>
        <v>-0.78234997327534317</v>
      </c>
      <c r="AN473" s="11">
        <f>'OddsRatio_working_3-way'!AB473+'OddsRatio_working_3-way'!AH473</f>
        <v>-0.25928005949947219</v>
      </c>
      <c r="AO473" s="11">
        <f>'OddsRatio_working_3-way'!AC473+'OddsRatio_working_3-way'!AI473</f>
        <v>0</v>
      </c>
      <c r="AP473" s="11">
        <f>'OddsRatio_working_3-way'!AD473+'OddsRatio_working_3-way'!AJ473</f>
        <v>0</v>
      </c>
      <c r="AQ473" s="11">
        <f>'OddsRatio_working_3-way'!AE473+'OddsRatio_working_3-way'!AK473</f>
        <v>0</v>
      </c>
      <c r="AR473" s="10">
        <f>IF(A473="","",IF(('OddsRatio_working_3-way'!X473=0),IF(Q473&gt;0,-Q473^(1/3),(-Q473)^(1/3)),'OddsRatio_working_3-way'!AL473-'OddsRatio_working_3-way'!R473/3))</f>
        <v>1.0416300327748151</v>
      </c>
      <c r="AS473" s="11">
        <f>IF(('OddsRatio_working_3-way'!X473=0),IF(Q473&gt;0,-Q473^(1/3),(-Q473)^(1/3)),'OddsRatio_working_3-way'!AM473-'OddsRatio_working_3-way'!R473/3)</f>
        <v>-0.78234997327534317</v>
      </c>
      <c r="AT473" s="11">
        <f>IF(('OddsRatio_working_3-way'!X473=0),IF(Q473&gt;0,-Q473^(1/3),(-Q473)^(1/3)),'OddsRatio_working_3-way'!AN473-'OddsRatio_working_3-way'!R473/3)</f>
        <v>-0.25928005949947219</v>
      </c>
      <c r="AU473" s="11">
        <f>IF(('OddsRatio_working_3-way'!X473=0),0,'OddsRatio_working_3-way'!AO473)</f>
        <v>0</v>
      </c>
      <c r="AV473" s="11">
        <f>IF(('OddsRatio_working_3-way'!X473=0),0,'OddsRatio_working_3-way'!AP473)</f>
        <v>0</v>
      </c>
      <c r="AW473" s="11">
        <f>IF(('OddsRatio_working_3-way'!X473=0),0,'OddsRatio_working_3-way'!AQ473)</f>
        <v>0</v>
      </c>
    </row>
    <row r="474" spans="1:49" x14ac:dyDescent="0.2">
      <c r="A474" s="4">
        <f>IF('True_Odds_Calculator_3-way'!A475="","",'True_Odds_Calculator_3-way'!A475)</f>
        <v>2.42</v>
      </c>
      <c r="B474" s="4">
        <f>IF('True_Odds_Calculator_3-way'!B475="","",'True_Odds_Calculator_3-way'!B475)</f>
        <v>2.89</v>
      </c>
      <c r="C474" s="4">
        <f>IF('True_Odds_Calculator_3-way'!C475="","",'True_Odds_Calculator_3-way'!C475)</f>
        <v>3.49</v>
      </c>
      <c r="D474" s="9">
        <f t="shared" si="104"/>
        <v>0.39666672640910966</v>
      </c>
      <c r="E474" s="9">
        <f t="shared" si="105"/>
        <v>0.33063969365348211</v>
      </c>
      <c r="F474" s="9">
        <f t="shared" si="106"/>
        <v>0.27269357993740839</v>
      </c>
      <c r="G474" s="9">
        <f t="shared" si="107"/>
        <v>1.0711324110347178</v>
      </c>
      <c r="H474" s="9">
        <f t="shared" si="108"/>
        <v>2.5210080236692987</v>
      </c>
      <c r="I474" s="9">
        <f t="shared" si="109"/>
        <v>3.024440256855617</v>
      </c>
      <c r="J474" s="9">
        <f t="shared" si="110"/>
        <v>3.6671197034764473</v>
      </c>
      <c r="K474" s="11">
        <f t="shared" si="111"/>
        <v>0.41322314049586778</v>
      </c>
      <c r="L474" s="11">
        <f t="shared" si="112"/>
        <v>0.34602076124567471</v>
      </c>
      <c r="M474" s="11">
        <f t="shared" si="113"/>
        <v>0.28653295128939826</v>
      </c>
      <c r="N474" s="11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-0.27378576243666031</v>
      </c>
      <c r="O474" s="11">
        <f>0</f>
        <v>0</v>
      </c>
      <c r="P474" s="11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0.23762348329642113</v>
      </c>
      <c r="Q474" s="11">
        <f>2*'OddsRatio_working_3-way'!K474*'OddsRatio_working_3-way'!L474*'OddsRatio_working_3-way'!M474</f>
        <v>8.1939132171179679E-2</v>
      </c>
      <c r="R474" s="11">
        <f t="shared" si="114"/>
        <v>0</v>
      </c>
      <c r="S474" s="11">
        <f t="shared" si="115"/>
        <v>-0.8679176052896278</v>
      </c>
      <c r="T474" s="11">
        <f t="shared" si="116"/>
        <v>-0.29928193285849225</v>
      </c>
      <c r="U474" s="11">
        <f>'OddsRatio_working_3-way'!S474-'OddsRatio_working_3-way'!R474^2/3</f>
        <v>-0.8679176052896278</v>
      </c>
      <c r="V474" s="11">
        <f>'OddsRatio_working_3-way'!S474*'OddsRatio_working_3-way'!R474/3-2*'OddsRatio_working_3-way'!R474^3/27-'OddsRatio_working_3-way'!T474</f>
        <v>0.29928193285849225</v>
      </c>
      <c r="W474" s="11">
        <f>'OddsRatio_working_3-way'!V474^2+4*'OddsRatio_working_3-way'!U474^3/27</f>
        <v>-7.2874824749891293E-3</v>
      </c>
      <c r="X474" s="11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0.15560941312345486</v>
      </c>
      <c r="Y474" s="11">
        <f>IF('OddsRatio_working_3-way'!W474&gt;=0,IF('OddsRatio_working_3-way'!V474+SQRT('OddsRatio_working_3-way'!W474)&gt;0,0,PI()),ACOS('OddsRatio_working_3-way'!V474/(2*'OddsRatio_working_3-way'!X474)))</f>
        <v>0.27785979789738491</v>
      </c>
      <c r="Z474" s="11">
        <f>'OddsRatio_working_3-way'!X474^(1/3)*COS('OddsRatio_working_3-way'!Y474/3)</f>
        <v>0.53556620551735878</v>
      </c>
      <c r="AA474" s="11">
        <f>'OddsRatio_working_3-way'!X474^(1/3)*COS(('OddsRatio_working_3-way'!Y474+2*PI())/3)</f>
        <v>-0.31086478045593952</v>
      </c>
      <c r="AB474" s="11">
        <f>'OddsRatio_working_3-way'!X474^(1/3)*COS(('OddsRatio_working_3-way'!Y474+4*PI())/3)</f>
        <v>-0.22470142506141932</v>
      </c>
      <c r="AC474" s="11">
        <f>'OddsRatio_working_3-way'!X474^(1/3)*SIN('OddsRatio_working_3-way'!Y474/3)</f>
        <v>4.9746436431307654E-2</v>
      </c>
      <c r="AD474" s="11">
        <f>'OddsRatio_working_3-way'!X474^(1/3)*SIN(('OddsRatio_working_3-way'!Y474+2*PI())/3)</f>
        <v>0.43894072117081639</v>
      </c>
      <c r="AE474" s="11">
        <f>'OddsRatio_working_3-way'!X474^(1/3)*SIN(('OddsRatio_working_3-way'!Y474+4*PI())/3)</f>
        <v>-0.48868715760212406</v>
      </c>
      <c r="AF474" s="11">
        <f>-'OddsRatio_working_3-way'!U474/(3*'OddsRatio_working_3-way'!X474^(1/3))*COS(('OddsRatio_working_3-way'!Y474)/3)</f>
        <v>0.5355662055173589</v>
      </c>
      <c r="AG474" s="11">
        <f>-'OddsRatio_working_3-way'!U474/(3*'OddsRatio_working_3-way'!X474^(1/3))*COS(('OddsRatio_working_3-way'!Y474+2*PI())/3)</f>
        <v>-0.31086478045593957</v>
      </c>
      <c r="AH474" s="11">
        <f>-'OddsRatio_working_3-way'!U474/(3*'OddsRatio_working_3-way'!X474^(1/3))*COS(('OddsRatio_working_3-way'!Y474+4*PI())/3)</f>
        <v>-0.22470142506141938</v>
      </c>
      <c r="AI474" s="11">
        <f>'OddsRatio_working_3-way'!U474/(3*'OddsRatio_working_3-way'!X474^(1/3))*SIN(('OddsRatio_working_3-way'!Y474)/3)</f>
        <v>-4.9746436431307661E-2</v>
      </c>
      <c r="AJ474" s="11">
        <f>'OddsRatio_working_3-way'!U474/(3*'OddsRatio_working_3-way'!X474^(1/3))*SIN(('OddsRatio_working_3-way'!Y474+2*PI())/3)</f>
        <v>-0.43894072117081651</v>
      </c>
      <c r="AK474" s="11">
        <f>'OddsRatio_working_3-way'!U474/(3*'OddsRatio_working_3-way'!X474^(1/3))*SIN(('OddsRatio_working_3-way'!Y474+4*PI())/3)</f>
        <v>0.48868715760212417</v>
      </c>
      <c r="AL474" s="11">
        <f>'OddsRatio_working_3-way'!Z474+'OddsRatio_working_3-way'!AF474</f>
        <v>1.0711324110347178</v>
      </c>
      <c r="AM474" s="11">
        <f>'OddsRatio_working_3-way'!AA474+'OddsRatio_working_3-way'!AG474</f>
        <v>-0.62172956091187914</v>
      </c>
      <c r="AN474" s="11">
        <f>'OddsRatio_working_3-way'!AB474+'OddsRatio_working_3-way'!AH474</f>
        <v>-0.4494028501228387</v>
      </c>
      <c r="AO474" s="11">
        <f>'OddsRatio_working_3-way'!AC474+'OddsRatio_working_3-way'!AI474</f>
        <v>0</v>
      </c>
      <c r="AP474" s="11">
        <f>'OddsRatio_working_3-way'!AD474+'OddsRatio_working_3-way'!AJ474</f>
        <v>0</v>
      </c>
      <c r="AQ474" s="11">
        <f>'OddsRatio_working_3-way'!AE474+'OddsRatio_working_3-way'!AK474</f>
        <v>0</v>
      </c>
      <c r="AR474" s="10">
        <f>IF(A474="","",IF(('OddsRatio_working_3-way'!X474=0),IF(Q474&gt;0,-Q474^(1/3),(-Q474)^(1/3)),'OddsRatio_working_3-way'!AL474-'OddsRatio_working_3-way'!R474/3))</f>
        <v>1.0711324110347178</v>
      </c>
      <c r="AS474" s="11">
        <f>IF(('OddsRatio_working_3-way'!X474=0),IF(Q474&gt;0,-Q474^(1/3),(-Q474)^(1/3)),'OddsRatio_working_3-way'!AM474-'OddsRatio_working_3-way'!R474/3)</f>
        <v>-0.62172956091187914</v>
      </c>
      <c r="AT474" s="11">
        <f>IF(('OddsRatio_working_3-way'!X474=0),IF(Q474&gt;0,-Q474^(1/3),(-Q474)^(1/3)),'OddsRatio_working_3-way'!AN474-'OddsRatio_working_3-way'!R474/3)</f>
        <v>-0.4494028501228387</v>
      </c>
      <c r="AU474" s="11">
        <f>IF(('OddsRatio_working_3-way'!X474=0),0,'OddsRatio_working_3-way'!AO474)</f>
        <v>0</v>
      </c>
      <c r="AV474" s="11">
        <f>IF(('OddsRatio_working_3-way'!X474=0),0,'OddsRatio_working_3-way'!AP474)</f>
        <v>0</v>
      </c>
      <c r="AW474" s="11">
        <f>IF(('OddsRatio_working_3-way'!X474=0),0,'OddsRatio_working_3-way'!AQ474)</f>
        <v>0</v>
      </c>
    </row>
    <row r="475" spans="1:49" x14ac:dyDescent="0.2">
      <c r="A475" s="4">
        <f>IF('True_Odds_Calculator_3-way'!A476="","",'True_Odds_Calculator_3-way'!A476)</f>
        <v>4.97</v>
      </c>
      <c r="B475" s="4">
        <f>IF('True_Odds_Calculator_3-way'!B476="","",'True_Odds_Calculator_3-way'!B476)</f>
        <v>3.61</v>
      </c>
      <c r="C475" s="4">
        <f>IF('True_Odds_Calculator_3-way'!C476="","",'True_Odds_Calculator_3-way'!C476)</f>
        <v>1.78</v>
      </c>
      <c r="D475" s="9">
        <f t="shared" si="104"/>
        <v>0.19073485111979768</v>
      </c>
      <c r="E475" s="9">
        <f t="shared" si="105"/>
        <v>0.26389402590635591</v>
      </c>
      <c r="F475" s="9">
        <f t="shared" si="106"/>
        <v>0.54537112297384649</v>
      </c>
      <c r="G475" s="9">
        <f t="shared" si="107"/>
        <v>1.0687356005771984</v>
      </c>
      <c r="H475" s="9">
        <f t="shared" si="108"/>
        <v>5.2428803342914776</v>
      </c>
      <c r="I475" s="9">
        <f t="shared" si="109"/>
        <v>3.7893999175064876</v>
      </c>
      <c r="J475" s="9">
        <f t="shared" si="110"/>
        <v>1.8336137684502145</v>
      </c>
      <c r="K475" s="11">
        <f t="shared" si="111"/>
        <v>0.2012072434607646</v>
      </c>
      <c r="L475" s="11">
        <f t="shared" si="112"/>
        <v>0.2770083102493075</v>
      </c>
      <c r="M475" s="11">
        <f t="shared" si="113"/>
        <v>0.5617977528089888</v>
      </c>
      <c r="N475" s="11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-0.25307079177107517</v>
      </c>
      <c r="O475" s="11">
        <f>0</f>
        <v>0</v>
      </c>
      <c r="P475" s="11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0.23045929096318393</v>
      </c>
      <c r="Q475" s="11">
        <f>2*'OddsRatio_working_3-way'!K475*'OddsRatio_working_3-way'!L475*'OddsRatio_working_3-way'!M475</f>
        <v>6.2624807326952164E-2</v>
      </c>
      <c r="R475" s="11">
        <f t="shared" si="114"/>
        <v>0</v>
      </c>
      <c r="S475" s="11">
        <f t="shared" si="115"/>
        <v>-0.91065147957356796</v>
      </c>
      <c r="T475" s="11">
        <f t="shared" si="116"/>
        <v>-0.24745964118846961</v>
      </c>
      <c r="U475" s="11">
        <f>'OddsRatio_working_3-way'!S475-'OddsRatio_working_3-way'!R475^2/3</f>
        <v>-0.91065147957356796</v>
      </c>
      <c r="V475" s="11">
        <f>'OddsRatio_working_3-way'!S475*'OddsRatio_working_3-way'!R475/3-2*'OddsRatio_working_3-way'!R475^3/27-'OddsRatio_working_3-way'!T475</f>
        <v>0.24745964118846961</v>
      </c>
      <c r="W475" s="11">
        <f>'OddsRatio_working_3-way'!V475^2+4*'OddsRatio_working_3-way'!U475^3/27</f>
        <v>-5.0643819266296464E-2</v>
      </c>
      <c r="X475" s="11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0.16724240885868527</v>
      </c>
      <c r="Y475" s="11">
        <f>IF('OddsRatio_working_3-way'!W475&gt;=0,IF('OddsRatio_working_3-way'!V475+SQRT('OddsRatio_working_3-way'!W475)&gt;0,0,PI()),ACOS('OddsRatio_working_3-way'!V475/(2*'OddsRatio_working_3-way'!X475)))</f>
        <v>0.73798873057774694</v>
      </c>
      <c r="Z475" s="11">
        <f>'OddsRatio_working_3-way'!X475^(1/3)*COS('OddsRatio_working_3-way'!Y475/3)</f>
        <v>0.5343678002885992</v>
      </c>
      <c r="AA475" s="11">
        <f>'OddsRatio_working_3-way'!X475^(1/3)*COS(('OddsRatio_working_3-way'!Y475+2*PI())/3)</f>
        <v>-0.3833783940088315</v>
      </c>
      <c r="AB475" s="11">
        <f>'OddsRatio_working_3-way'!X475^(1/3)*COS(('OddsRatio_working_3-way'!Y475+4*PI())/3)</f>
        <v>-0.15098940627976784</v>
      </c>
      <c r="AC475" s="11">
        <f>'OddsRatio_working_3-way'!X475^(1/3)*SIN('OddsRatio_working_3-way'!Y475/3)</f>
        <v>0.1341698446220797</v>
      </c>
      <c r="AD475" s="11">
        <f>'OddsRatio_working_3-way'!X475^(1/3)*SIN(('OddsRatio_working_3-way'!Y475+2*PI())/3)</f>
        <v>0.3956911677032966</v>
      </c>
      <c r="AE475" s="11">
        <f>'OddsRatio_working_3-way'!X475^(1/3)*SIN(('OddsRatio_working_3-way'!Y475+4*PI())/3)</f>
        <v>-0.52986101232537619</v>
      </c>
      <c r="AF475" s="11">
        <f>-'OddsRatio_working_3-way'!U475/(3*'OddsRatio_working_3-way'!X475^(1/3))*COS(('OddsRatio_working_3-way'!Y475)/3)</f>
        <v>0.53436780028859932</v>
      </c>
      <c r="AG475" s="11">
        <f>-'OddsRatio_working_3-way'!U475/(3*'OddsRatio_working_3-way'!X475^(1/3))*COS(('OddsRatio_working_3-way'!Y475+2*PI())/3)</f>
        <v>-0.38337839400883161</v>
      </c>
      <c r="AH475" s="11">
        <f>-'OddsRatio_working_3-way'!U475/(3*'OddsRatio_working_3-way'!X475^(1/3))*COS(('OddsRatio_working_3-way'!Y475+4*PI())/3)</f>
        <v>-0.1509894062797679</v>
      </c>
      <c r="AI475" s="11">
        <f>'OddsRatio_working_3-way'!U475/(3*'OddsRatio_working_3-way'!X475^(1/3))*SIN(('OddsRatio_working_3-way'!Y475)/3)</f>
        <v>-0.13416984462207973</v>
      </c>
      <c r="AJ475" s="11">
        <f>'OddsRatio_working_3-way'!U475/(3*'OddsRatio_working_3-way'!X475^(1/3))*SIN(('OddsRatio_working_3-way'!Y475+2*PI())/3)</f>
        <v>-0.39569116770329671</v>
      </c>
      <c r="AK475" s="11">
        <f>'OddsRatio_working_3-way'!U475/(3*'OddsRatio_working_3-way'!X475^(1/3))*SIN(('OddsRatio_working_3-way'!Y475+4*PI())/3)</f>
        <v>0.5298610123253763</v>
      </c>
      <c r="AL475" s="11">
        <f>'OddsRatio_working_3-way'!Z475+'OddsRatio_working_3-way'!AF475</f>
        <v>1.0687356005771984</v>
      </c>
      <c r="AM475" s="11">
        <f>'OddsRatio_working_3-way'!AA475+'OddsRatio_working_3-way'!AG475</f>
        <v>-0.76675678801766312</v>
      </c>
      <c r="AN475" s="11">
        <f>'OddsRatio_working_3-way'!AB475+'OddsRatio_working_3-way'!AH475</f>
        <v>-0.30197881255953574</v>
      </c>
      <c r="AO475" s="11">
        <f>'OddsRatio_working_3-way'!AC475+'OddsRatio_working_3-way'!AI475</f>
        <v>0</v>
      </c>
      <c r="AP475" s="11">
        <f>'OddsRatio_working_3-way'!AD475+'OddsRatio_working_3-way'!AJ475</f>
        <v>0</v>
      </c>
      <c r="AQ475" s="11">
        <f>'OddsRatio_working_3-way'!AE475+'OddsRatio_working_3-way'!AK475</f>
        <v>0</v>
      </c>
      <c r="AR475" s="10">
        <f>IF(A475="","",IF(('OddsRatio_working_3-way'!X475=0),IF(Q475&gt;0,-Q475^(1/3),(-Q475)^(1/3)),'OddsRatio_working_3-way'!AL475-'OddsRatio_working_3-way'!R475/3))</f>
        <v>1.0687356005771984</v>
      </c>
      <c r="AS475" s="11">
        <f>IF(('OddsRatio_working_3-way'!X475=0),IF(Q475&gt;0,-Q475^(1/3),(-Q475)^(1/3)),'OddsRatio_working_3-way'!AM475-'OddsRatio_working_3-way'!R475/3)</f>
        <v>-0.76675678801766312</v>
      </c>
      <c r="AT475" s="11">
        <f>IF(('OddsRatio_working_3-way'!X475=0),IF(Q475&gt;0,-Q475^(1/3),(-Q475)^(1/3)),'OddsRatio_working_3-way'!AN475-'OddsRatio_working_3-way'!R475/3)</f>
        <v>-0.30197881255953574</v>
      </c>
      <c r="AU475" s="11">
        <f>IF(('OddsRatio_working_3-way'!X475=0),0,'OddsRatio_working_3-way'!AO475)</f>
        <v>0</v>
      </c>
      <c r="AV475" s="11">
        <f>IF(('OddsRatio_working_3-way'!X475=0),0,'OddsRatio_working_3-way'!AP475)</f>
        <v>0</v>
      </c>
      <c r="AW475" s="11">
        <f>IF(('OddsRatio_working_3-way'!X475=0),0,'OddsRatio_working_3-way'!AQ475)</f>
        <v>0</v>
      </c>
    </row>
    <row r="476" spans="1:49" x14ac:dyDescent="0.2">
      <c r="A476" s="4">
        <f>IF('True_Odds_Calculator_3-way'!A477="","",'True_Odds_Calculator_3-way'!A477)</f>
        <v>1.75</v>
      </c>
      <c r="B476" s="4">
        <f>IF('True_Odds_Calculator_3-way'!B477="","",'True_Odds_Calculator_3-way'!B477)</f>
        <v>3.76</v>
      </c>
      <c r="C476" s="4">
        <f>IF('True_Odds_Calculator_3-way'!C477="","",'True_Odds_Calculator_3-way'!C477)</f>
        <v>5.19</v>
      </c>
      <c r="D476" s="9">
        <f t="shared" si="104"/>
        <v>0.5589438630898852</v>
      </c>
      <c r="E476" s="9">
        <f t="shared" si="105"/>
        <v>0.25615768280368384</v>
      </c>
      <c r="F476" s="9">
        <f t="shared" si="106"/>
        <v>0.18489845410643083</v>
      </c>
      <c r="G476" s="9">
        <f t="shared" si="107"/>
        <v>1.0521179103077771</v>
      </c>
      <c r="H476" s="9">
        <f t="shared" si="108"/>
        <v>1.789088432730833</v>
      </c>
      <c r="I476" s="9">
        <f t="shared" si="109"/>
        <v>3.9038454324494651</v>
      </c>
      <c r="J476" s="9">
        <f t="shared" si="110"/>
        <v>5.4083740441895864</v>
      </c>
      <c r="K476" s="11">
        <f t="shared" si="111"/>
        <v>0.5714285714285714</v>
      </c>
      <c r="L476" s="11">
        <f t="shared" si="112"/>
        <v>0.26595744680851063</v>
      </c>
      <c r="M476" s="11">
        <f t="shared" si="113"/>
        <v>0.19267822736030826</v>
      </c>
      <c r="N476" s="11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-0.25397508652950784</v>
      </c>
      <c r="O476" s="11">
        <f>0</f>
        <v>0</v>
      </c>
      <c r="P476" s="11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0.22547452137908419</v>
      </c>
      <c r="Q476" s="11">
        <f>2*'OddsRatio_working_3-way'!K476*'OddsRatio_working_3-way'!L476*'OddsRatio_working_3-way'!M476</f>
        <v>5.8564810747814063E-2</v>
      </c>
      <c r="R476" s="11">
        <f t="shared" si="114"/>
        <v>0</v>
      </c>
      <c r="S476" s="11">
        <f t="shared" si="115"/>
        <v>-0.88778204374344272</v>
      </c>
      <c r="T476" s="11">
        <f t="shared" si="116"/>
        <v>-0.2305927386346604</v>
      </c>
      <c r="U476" s="11">
        <f>'OddsRatio_working_3-way'!S476-'OddsRatio_working_3-way'!R476^2/3</f>
        <v>-0.88778204374344272</v>
      </c>
      <c r="V476" s="11">
        <f>'OddsRatio_working_3-way'!S476*'OddsRatio_working_3-way'!R476/3-2*'OddsRatio_working_3-way'!R476^3/27-'OddsRatio_working_3-way'!T476</f>
        <v>0.2305927386346604</v>
      </c>
      <c r="W476" s="11">
        <f>'OddsRatio_working_3-way'!V476^2+4*'OddsRatio_working_3-way'!U476^3/27</f>
        <v>-5.0487965814547467E-2</v>
      </c>
      <c r="X476" s="11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0.16098212394981956</v>
      </c>
      <c r="Y476" s="11">
        <f>IF('OddsRatio_working_3-way'!W476&gt;=0,IF('OddsRatio_working_3-way'!V476+SQRT('OddsRatio_working_3-way'!W476)&gt;0,0,PI()),ACOS('OddsRatio_working_3-way'!V476/(2*'OddsRatio_working_3-way'!X476)))</f>
        <v>0.77244562469922617</v>
      </c>
      <c r="Z476" s="11">
        <f>'OddsRatio_working_3-way'!X476^(1/3)*COS('OddsRatio_working_3-way'!Y476/3)</f>
        <v>0.52605895515388856</v>
      </c>
      <c r="AA476" s="11">
        <f>'OddsRatio_working_3-way'!X476^(1/3)*COS(('OddsRatio_working_3-way'!Y476+2*PI())/3)</f>
        <v>-0.38299610924033639</v>
      </c>
      <c r="AB476" s="11">
        <f>'OddsRatio_working_3-way'!X476^(1/3)*COS(('OddsRatio_working_3-way'!Y476+4*PI())/3)</f>
        <v>-0.14306284591355234</v>
      </c>
      <c r="AC476" s="11">
        <f>'OddsRatio_working_3-way'!X476^(1/3)*SIN('OddsRatio_working_3-way'!Y476/3)</f>
        <v>0.13852553416926419</v>
      </c>
      <c r="AD476" s="11">
        <f>'OddsRatio_working_3-way'!X476^(1/3)*SIN(('OddsRatio_working_3-way'!Y476+2*PI())/3)</f>
        <v>0.38631765196693418</v>
      </c>
      <c r="AE476" s="11">
        <f>'OddsRatio_working_3-way'!X476^(1/3)*SIN(('OddsRatio_working_3-way'!Y476+4*PI())/3)</f>
        <v>-0.5248431861361984</v>
      </c>
      <c r="AF476" s="11">
        <f>-'OddsRatio_working_3-way'!U476/(3*'OddsRatio_working_3-way'!X476^(1/3))*COS(('OddsRatio_working_3-way'!Y476)/3)</f>
        <v>0.52605895515388845</v>
      </c>
      <c r="AG476" s="11">
        <f>-'OddsRatio_working_3-way'!U476/(3*'OddsRatio_working_3-way'!X476^(1/3))*COS(('OddsRatio_working_3-way'!Y476+2*PI())/3)</f>
        <v>-0.38299610924033628</v>
      </c>
      <c r="AH476" s="11">
        <f>-'OddsRatio_working_3-way'!U476/(3*'OddsRatio_working_3-way'!X476^(1/3))*COS(('OddsRatio_working_3-way'!Y476+4*PI())/3)</f>
        <v>-0.14306284591355226</v>
      </c>
      <c r="AI476" s="11">
        <f>'OddsRatio_working_3-way'!U476/(3*'OddsRatio_working_3-way'!X476^(1/3))*SIN(('OddsRatio_working_3-way'!Y476)/3)</f>
        <v>-0.13852553416926414</v>
      </c>
      <c r="AJ476" s="11">
        <f>'OddsRatio_working_3-way'!U476/(3*'OddsRatio_working_3-way'!X476^(1/3))*SIN(('OddsRatio_working_3-way'!Y476+2*PI())/3)</f>
        <v>-0.38631765196693402</v>
      </c>
      <c r="AK476" s="11">
        <f>'OddsRatio_working_3-way'!U476/(3*'OddsRatio_working_3-way'!X476^(1/3))*SIN(('OddsRatio_working_3-way'!Y476+4*PI())/3)</f>
        <v>0.52484318613619818</v>
      </c>
      <c r="AL476" s="11">
        <f>'OddsRatio_working_3-way'!Z476+'OddsRatio_working_3-way'!AF476</f>
        <v>1.0521179103077771</v>
      </c>
      <c r="AM476" s="11">
        <f>'OddsRatio_working_3-way'!AA476+'OddsRatio_working_3-way'!AG476</f>
        <v>-0.76599221848067267</v>
      </c>
      <c r="AN476" s="11">
        <f>'OddsRatio_working_3-way'!AB476+'OddsRatio_working_3-way'!AH476</f>
        <v>-0.28612569182710457</v>
      </c>
      <c r="AO476" s="11">
        <f>'OddsRatio_working_3-way'!AC476+'OddsRatio_working_3-way'!AI476</f>
        <v>0</v>
      </c>
      <c r="AP476" s="11">
        <f>'OddsRatio_working_3-way'!AD476+'OddsRatio_working_3-way'!AJ476</f>
        <v>0</v>
      </c>
      <c r="AQ476" s="11">
        <f>'OddsRatio_working_3-way'!AE476+'OddsRatio_working_3-way'!AK476</f>
        <v>0</v>
      </c>
      <c r="AR476" s="10">
        <f>IF(A476="","",IF(('OddsRatio_working_3-way'!X476=0),IF(Q476&gt;0,-Q476^(1/3),(-Q476)^(1/3)),'OddsRatio_working_3-way'!AL476-'OddsRatio_working_3-way'!R476/3))</f>
        <v>1.0521179103077771</v>
      </c>
      <c r="AS476" s="11">
        <f>IF(('OddsRatio_working_3-way'!X476=0),IF(Q476&gt;0,-Q476^(1/3),(-Q476)^(1/3)),'OddsRatio_working_3-way'!AM476-'OddsRatio_working_3-way'!R476/3)</f>
        <v>-0.76599221848067267</v>
      </c>
      <c r="AT476" s="11">
        <f>IF(('OddsRatio_working_3-way'!X476=0),IF(Q476&gt;0,-Q476^(1/3),(-Q476)^(1/3)),'OddsRatio_working_3-way'!AN476-'OddsRatio_working_3-way'!R476/3)</f>
        <v>-0.28612569182710457</v>
      </c>
      <c r="AU476" s="11">
        <f>IF(('OddsRatio_working_3-way'!X476=0),0,'OddsRatio_working_3-way'!AO476)</f>
        <v>0</v>
      </c>
      <c r="AV476" s="11">
        <f>IF(('OddsRatio_working_3-way'!X476=0),0,'OddsRatio_working_3-way'!AP476)</f>
        <v>0</v>
      </c>
      <c r="AW476" s="11">
        <f>IF(('OddsRatio_working_3-way'!X476=0),0,'OddsRatio_working_3-way'!AQ476)</f>
        <v>0</v>
      </c>
    </row>
    <row r="477" spans="1:49" x14ac:dyDescent="0.2">
      <c r="A477" s="4">
        <f>IF('True_Odds_Calculator_3-way'!A478="","",'True_Odds_Calculator_3-way'!A478)</f>
        <v>1.1000000000000001</v>
      </c>
      <c r="B477" s="4">
        <f>IF('True_Odds_Calculator_3-way'!B478="","",'True_Odds_Calculator_3-way'!B478)</f>
        <v>12.11</v>
      </c>
      <c r="C477" s="4">
        <f>IF('True_Odds_Calculator_3-way'!C478="","",'True_Odds_Calculator_3-way'!C478)</f>
        <v>27.06</v>
      </c>
      <c r="D477" s="9">
        <f t="shared" si="104"/>
        <v>0.89601591370000988</v>
      </c>
      <c r="E477" s="9">
        <f t="shared" si="105"/>
        <v>7.1976966557369446E-2</v>
      </c>
      <c r="F477" s="9">
        <f t="shared" si="106"/>
        <v>3.2007119742620639E-2</v>
      </c>
      <c r="G477" s="9">
        <f t="shared" si="107"/>
        <v>1.1605160657314424</v>
      </c>
      <c r="H477" s="9">
        <f t="shared" si="108"/>
        <v>1.1160516065731445</v>
      </c>
      <c r="I477" s="9">
        <f t="shared" si="109"/>
        <v>13.893333490276326</v>
      </c>
      <c r="J477" s="9">
        <f t="shared" si="110"/>
        <v>31.24304867296139</v>
      </c>
      <c r="K477" s="11">
        <f t="shared" si="111"/>
        <v>0.90909090909090906</v>
      </c>
      <c r="L477" s="11">
        <f t="shared" si="112"/>
        <v>8.2576383154417843E-2</v>
      </c>
      <c r="M477" s="11">
        <f t="shared" si="113"/>
        <v>3.6954915003695493E-2</v>
      </c>
      <c r="N477" s="11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-8.0320027732970201E-2</v>
      </c>
      <c r="O477" s="11">
        <f>0</f>
        <v>0</v>
      </c>
      <c r="P477" s="11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0.10339386548965775</v>
      </c>
      <c r="Q477" s="11">
        <f>2*'OddsRatio_working_3-way'!K477*'OddsRatio_working_3-way'!L477*'OddsRatio_working_3-way'!M477</f>
        <v>5.5483694923347338E-3</v>
      </c>
      <c r="R477" s="11">
        <f t="shared" si="114"/>
        <v>0</v>
      </c>
      <c r="S477" s="11">
        <f t="shared" si="115"/>
        <v>-1.2872737772626051</v>
      </c>
      <c r="T477" s="11">
        <f t="shared" si="116"/>
        <v>-6.9078281581035975E-2</v>
      </c>
      <c r="U477" s="11">
        <f>'OddsRatio_working_3-way'!S477-'OddsRatio_working_3-way'!R477^2/3</f>
        <v>-1.2872737772626051</v>
      </c>
      <c r="V477" s="11">
        <f>'OddsRatio_working_3-way'!S477*'OddsRatio_working_3-way'!R477/3-2*'OddsRatio_working_3-way'!R477^3/27-'OddsRatio_working_3-way'!T477</f>
        <v>6.9078281581035975E-2</v>
      </c>
      <c r="W477" s="11">
        <f>'OddsRatio_working_3-way'!V477^2+4*'OddsRatio_working_3-way'!U477^3/27</f>
        <v>-0.31124413485528163</v>
      </c>
      <c r="X477" s="11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0.28107647706694994</v>
      </c>
      <c r="Y477" s="11">
        <f>IF('OddsRatio_working_3-way'!W477&gt;=0,IF('OddsRatio_working_3-way'!V477+SQRT('OddsRatio_working_3-way'!W477)&gt;0,0,PI()),ACOS('OddsRatio_working_3-way'!V477/(2*'OddsRatio_working_3-way'!X477)))</f>
        <v>1.4476033080168289</v>
      </c>
      <c r="Z477" s="11">
        <f>'OddsRatio_working_3-way'!X477^(1/3)*COS('OddsRatio_working_3-way'!Y477/3)</f>
        <v>0.5802580328657212</v>
      </c>
      <c r="AA477" s="11">
        <f>'OddsRatio_working_3-way'!X477^(1/3)*COS(('OddsRatio_working_3-way'!Y477+2*PI())/3)</f>
        <v>-0.55336637279922807</v>
      </c>
      <c r="AB477" s="11">
        <f>'OddsRatio_working_3-way'!X477^(1/3)*COS(('OddsRatio_working_3-way'!Y477+4*PI())/3)</f>
        <v>-2.6891660066493347E-2</v>
      </c>
      <c r="AC477" s="11">
        <f>'OddsRatio_working_3-way'!X477^(1/3)*SIN('OddsRatio_working_3-way'!Y477/3)</f>
        <v>0.30396031711777555</v>
      </c>
      <c r="AD477" s="11">
        <f>'OddsRatio_working_3-way'!X477^(1/3)*SIN(('OddsRatio_working_3-way'!Y477+2*PI())/3)</f>
        <v>0.35053803865281269</v>
      </c>
      <c r="AE477" s="11">
        <f>'OddsRatio_working_3-way'!X477^(1/3)*SIN(('OddsRatio_working_3-way'!Y477+4*PI())/3)</f>
        <v>-0.65449835577058812</v>
      </c>
      <c r="AF477" s="11">
        <f>-'OddsRatio_working_3-way'!U477/(3*'OddsRatio_working_3-way'!X477^(1/3))*COS(('OddsRatio_working_3-way'!Y477)/3)</f>
        <v>0.58025803286572109</v>
      </c>
      <c r="AG477" s="11">
        <f>-'OddsRatio_working_3-way'!U477/(3*'OddsRatio_working_3-way'!X477^(1/3))*COS(('OddsRatio_working_3-way'!Y477+2*PI())/3)</f>
        <v>-0.55336637279922807</v>
      </c>
      <c r="AH477" s="11">
        <f>-'OddsRatio_working_3-way'!U477/(3*'OddsRatio_working_3-way'!X477^(1/3))*COS(('OddsRatio_working_3-way'!Y477+4*PI())/3)</f>
        <v>-2.6891660066493343E-2</v>
      </c>
      <c r="AI477" s="11">
        <f>'OddsRatio_working_3-way'!U477/(3*'OddsRatio_working_3-way'!X477^(1/3))*SIN(('OddsRatio_working_3-way'!Y477)/3)</f>
        <v>-0.30396031711777549</v>
      </c>
      <c r="AJ477" s="11">
        <f>'OddsRatio_working_3-way'!U477/(3*'OddsRatio_working_3-way'!X477^(1/3))*SIN(('OddsRatio_working_3-way'!Y477+2*PI())/3)</f>
        <v>-0.35053803865281263</v>
      </c>
      <c r="AK477" s="11">
        <f>'OddsRatio_working_3-way'!U477/(3*'OddsRatio_working_3-way'!X477^(1/3))*SIN(('OddsRatio_working_3-way'!Y477+4*PI())/3)</f>
        <v>0.65449835577058801</v>
      </c>
      <c r="AL477" s="11">
        <f>'OddsRatio_working_3-way'!Z477+'OddsRatio_working_3-way'!AF477</f>
        <v>1.1605160657314424</v>
      </c>
      <c r="AM477" s="11">
        <f>'OddsRatio_working_3-way'!AA477+'OddsRatio_working_3-way'!AG477</f>
        <v>-1.1067327455984561</v>
      </c>
      <c r="AN477" s="11">
        <f>'OddsRatio_working_3-way'!AB477+'OddsRatio_working_3-way'!AH477</f>
        <v>-5.3783320132986687E-2</v>
      </c>
      <c r="AO477" s="11">
        <f>'OddsRatio_working_3-way'!AC477+'OddsRatio_working_3-way'!AI477</f>
        <v>0</v>
      </c>
      <c r="AP477" s="11">
        <f>'OddsRatio_working_3-way'!AD477+'OddsRatio_working_3-way'!AJ477</f>
        <v>0</v>
      </c>
      <c r="AQ477" s="11">
        <f>'OddsRatio_working_3-way'!AE477+'OddsRatio_working_3-way'!AK477</f>
        <v>0</v>
      </c>
      <c r="AR477" s="10">
        <f>IF(A477="","",IF(('OddsRatio_working_3-way'!X477=0),IF(Q477&gt;0,-Q477^(1/3),(-Q477)^(1/3)),'OddsRatio_working_3-way'!AL477-'OddsRatio_working_3-way'!R477/3))</f>
        <v>1.1605160657314424</v>
      </c>
      <c r="AS477" s="11">
        <f>IF(('OddsRatio_working_3-way'!X477=0),IF(Q477&gt;0,-Q477^(1/3),(-Q477)^(1/3)),'OddsRatio_working_3-way'!AM477-'OddsRatio_working_3-way'!R477/3)</f>
        <v>-1.1067327455984561</v>
      </c>
      <c r="AT477" s="11">
        <f>IF(('OddsRatio_working_3-way'!X477=0),IF(Q477&gt;0,-Q477^(1/3),(-Q477)^(1/3)),'OddsRatio_working_3-way'!AN477-'OddsRatio_working_3-way'!R477/3)</f>
        <v>-5.3783320132986687E-2</v>
      </c>
      <c r="AU477" s="11">
        <f>IF(('OddsRatio_working_3-way'!X477=0),0,'OddsRatio_working_3-way'!AO477)</f>
        <v>0</v>
      </c>
      <c r="AV477" s="11">
        <f>IF(('OddsRatio_working_3-way'!X477=0),0,'OddsRatio_working_3-way'!AP477)</f>
        <v>0</v>
      </c>
      <c r="AW477" s="11">
        <f>IF(('OddsRatio_working_3-way'!X477=0),0,'OddsRatio_working_3-way'!AQ477)</f>
        <v>0</v>
      </c>
    </row>
    <row r="478" spans="1:49" x14ac:dyDescent="0.2">
      <c r="A478" s="4">
        <f>IF('True_Odds_Calculator_3-way'!A479="","",'True_Odds_Calculator_3-way'!A479)</f>
        <v>2.31</v>
      </c>
      <c r="B478" s="4">
        <f>IF('True_Odds_Calculator_3-way'!B479="","",'True_Odds_Calculator_3-way'!B479)</f>
        <v>3.67</v>
      </c>
      <c r="C478" s="4">
        <f>IF('True_Odds_Calculator_3-way'!C479="","",'True_Odds_Calculator_3-way'!C479)</f>
        <v>3.11</v>
      </c>
      <c r="D478" s="9">
        <f t="shared" si="104"/>
        <v>0.42287989665481029</v>
      </c>
      <c r="E478" s="9">
        <f t="shared" si="105"/>
        <v>0.26444081820446497</v>
      </c>
      <c r="F478" s="9">
        <f t="shared" si="106"/>
        <v>0.31267928514072474</v>
      </c>
      <c r="G478" s="9">
        <f t="shared" si="107"/>
        <v>1.0417844420958176</v>
      </c>
      <c r="H478" s="9">
        <f t="shared" si="108"/>
        <v>2.3647376191455209</v>
      </c>
      <c r="I478" s="9">
        <f t="shared" si="109"/>
        <v>3.7815644603958325</v>
      </c>
      <c r="J478" s="9">
        <f t="shared" si="110"/>
        <v>3.1981651728221747</v>
      </c>
      <c r="K478" s="11">
        <f t="shared" si="111"/>
        <v>0.4329004329004329</v>
      </c>
      <c r="L478" s="11">
        <f t="shared" si="112"/>
        <v>0.27247956403269757</v>
      </c>
      <c r="M478" s="11">
        <f t="shared" si="113"/>
        <v>0.32154340836012862</v>
      </c>
      <c r="N478" s="11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-0.27991526246255216</v>
      </c>
      <c r="O478" s="11">
        <f>0</f>
        <v>0</v>
      </c>
      <c r="P478" s="11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0.23098238400900994</v>
      </c>
      <c r="Q478" s="11">
        <f>2*'OddsRatio_working_3-way'!K478*'OddsRatio_working_3-way'!L478*'OddsRatio_working_3-way'!M478</f>
        <v>7.5856283746801298E-2</v>
      </c>
      <c r="R478" s="11">
        <f t="shared" si="114"/>
        <v>0</v>
      </c>
      <c r="S478" s="11">
        <f t="shared" si="115"/>
        <v>-0.82518681538457161</v>
      </c>
      <c r="T478" s="11">
        <f t="shared" si="116"/>
        <v>-0.27099731211315981</v>
      </c>
      <c r="U478" s="11">
        <f>'OddsRatio_working_3-way'!S478-'OddsRatio_working_3-way'!R478^2/3</f>
        <v>-0.82518681538457161</v>
      </c>
      <c r="V478" s="11">
        <f>'OddsRatio_working_3-way'!S478*'OddsRatio_working_3-way'!R478/3-2*'OddsRatio_working_3-way'!R478^3/27-'OddsRatio_working_3-way'!T478</f>
        <v>0.27099731211315981</v>
      </c>
      <c r="W478" s="11">
        <f>'OddsRatio_working_3-way'!V478^2+4*'OddsRatio_working_3-way'!U478^3/27</f>
        <v>-9.8044812789036956E-3</v>
      </c>
      <c r="X478" s="11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0.14426020280335553</v>
      </c>
      <c r="Y478" s="11">
        <f>IF('OddsRatio_working_3-way'!W478&gt;=0,IF('OddsRatio_working_3-way'!V478+SQRT('OddsRatio_working_3-way'!W478)&gt;0,0,PI()),ACOS('OddsRatio_working_3-way'!V478/(2*'OddsRatio_working_3-way'!X478)))</f>
        <v>0.35031203758866569</v>
      </c>
      <c r="Z478" s="11">
        <f>'OddsRatio_working_3-way'!X478^(1/3)*COS('OddsRatio_working_3-way'!Y478/3)</f>
        <v>0.52089222104790867</v>
      </c>
      <c r="AA478" s="11">
        <f>'OddsRatio_working_3-way'!X478^(1/3)*COS(('OddsRatio_working_3-way'!Y478+2*PI())/3)</f>
        <v>-0.31336278450272348</v>
      </c>
      <c r="AB478" s="11">
        <f>'OddsRatio_working_3-way'!X478^(1/3)*COS(('OddsRatio_working_3-way'!Y478+4*PI())/3)</f>
        <v>-0.20752943654518533</v>
      </c>
      <c r="AC478" s="11">
        <f>'OddsRatio_working_3-way'!X478^(1/3)*SIN('OddsRatio_working_3-way'!Y478/3)</f>
        <v>6.1102911932524269E-2</v>
      </c>
      <c r="AD478" s="11">
        <f>'OddsRatio_working_3-way'!X478^(1/3)*SIN(('OddsRatio_working_3-way'!Y478+2*PI())/3)</f>
        <v>0.42055444009492615</v>
      </c>
      <c r="AE478" s="11">
        <f>'OddsRatio_working_3-way'!X478^(1/3)*SIN(('OddsRatio_working_3-way'!Y478+4*PI())/3)</f>
        <v>-0.48165735202745019</v>
      </c>
      <c r="AF478" s="11">
        <f>-'OddsRatio_working_3-way'!U478/(3*'OddsRatio_working_3-way'!X478^(1/3))*COS(('OddsRatio_working_3-way'!Y478)/3)</f>
        <v>0.52089222104790878</v>
      </c>
      <c r="AG478" s="11">
        <f>-'OddsRatio_working_3-way'!U478/(3*'OddsRatio_working_3-way'!X478^(1/3))*COS(('OddsRatio_working_3-way'!Y478+2*PI())/3)</f>
        <v>-0.31336278450272353</v>
      </c>
      <c r="AH478" s="11">
        <f>-'OddsRatio_working_3-way'!U478/(3*'OddsRatio_working_3-way'!X478^(1/3))*COS(('OddsRatio_working_3-way'!Y478+4*PI())/3)</f>
        <v>-0.20752943654518538</v>
      </c>
      <c r="AI478" s="11">
        <f>'OddsRatio_working_3-way'!U478/(3*'OddsRatio_working_3-way'!X478^(1/3))*SIN(('OddsRatio_working_3-way'!Y478)/3)</f>
        <v>-6.1102911932524283E-2</v>
      </c>
      <c r="AJ478" s="11">
        <f>'OddsRatio_working_3-way'!U478/(3*'OddsRatio_working_3-way'!X478^(1/3))*SIN(('OddsRatio_working_3-way'!Y478+2*PI())/3)</f>
        <v>-0.42055444009492626</v>
      </c>
      <c r="AK478" s="11">
        <f>'OddsRatio_working_3-way'!U478/(3*'OddsRatio_working_3-way'!X478^(1/3))*SIN(('OddsRatio_working_3-way'!Y478+4*PI())/3)</f>
        <v>0.4816573520274503</v>
      </c>
      <c r="AL478" s="11">
        <f>'OddsRatio_working_3-way'!Z478+'OddsRatio_working_3-way'!AF478</f>
        <v>1.0417844420958176</v>
      </c>
      <c r="AM478" s="11">
        <f>'OddsRatio_working_3-way'!AA478+'OddsRatio_working_3-way'!AG478</f>
        <v>-0.62672556900544696</v>
      </c>
      <c r="AN478" s="11">
        <f>'OddsRatio_working_3-way'!AB478+'OddsRatio_working_3-way'!AH478</f>
        <v>-0.41505887309037071</v>
      </c>
      <c r="AO478" s="11">
        <f>'OddsRatio_working_3-way'!AC478+'OddsRatio_working_3-way'!AI478</f>
        <v>0</v>
      </c>
      <c r="AP478" s="11">
        <f>'OddsRatio_working_3-way'!AD478+'OddsRatio_working_3-way'!AJ478</f>
        <v>0</v>
      </c>
      <c r="AQ478" s="11">
        <f>'OddsRatio_working_3-way'!AE478+'OddsRatio_working_3-way'!AK478</f>
        <v>0</v>
      </c>
      <c r="AR478" s="10">
        <f>IF(A478="","",IF(('OddsRatio_working_3-way'!X478=0),IF(Q478&gt;0,-Q478^(1/3),(-Q478)^(1/3)),'OddsRatio_working_3-way'!AL478-'OddsRatio_working_3-way'!R478/3))</f>
        <v>1.0417844420958176</v>
      </c>
      <c r="AS478" s="11">
        <f>IF(('OddsRatio_working_3-way'!X478=0),IF(Q478&gt;0,-Q478^(1/3),(-Q478)^(1/3)),'OddsRatio_working_3-way'!AM478-'OddsRatio_working_3-way'!R478/3)</f>
        <v>-0.62672556900544696</v>
      </c>
      <c r="AT478" s="11">
        <f>IF(('OddsRatio_working_3-way'!X478=0),IF(Q478&gt;0,-Q478^(1/3),(-Q478)^(1/3)),'OddsRatio_working_3-way'!AN478-'OddsRatio_working_3-way'!R478/3)</f>
        <v>-0.41505887309037071</v>
      </c>
      <c r="AU478" s="11">
        <f>IF(('OddsRatio_working_3-way'!X478=0),0,'OddsRatio_working_3-way'!AO478)</f>
        <v>0</v>
      </c>
      <c r="AV478" s="11">
        <f>IF(('OddsRatio_working_3-way'!X478=0),0,'OddsRatio_working_3-way'!AP478)</f>
        <v>0</v>
      </c>
      <c r="AW478" s="11">
        <f>IF(('OddsRatio_working_3-way'!X478=0),0,'OddsRatio_working_3-way'!AQ478)</f>
        <v>0</v>
      </c>
    </row>
    <row r="479" spans="1:49" x14ac:dyDescent="0.2">
      <c r="A479" s="4">
        <f>IF('True_Odds_Calculator_3-way'!A480="","",'True_Odds_Calculator_3-way'!A480)</f>
        <v>3.31</v>
      </c>
      <c r="B479" s="4">
        <f>IF('True_Odds_Calculator_3-way'!B480="","",'True_Odds_Calculator_3-way'!B480)</f>
        <v>3.64</v>
      </c>
      <c r="C479" s="4">
        <f>IF('True_Odds_Calculator_3-way'!C480="","",'True_Odds_Calculator_3-way'!C480)</f>
        <v>2.2200000000000002</v>
      </c>
      <c r="D479" s="9">
        <f t="shared" si="104"/>
        <v>0.29338266229842641</v>
      </c>
      <c r="E479" s="9">
        <f t="shared" si="105"/>
        <v>0.26648249758583126</v>
      </c>
      <c r="F479" s="9">
        <f t="shared" si="106"/>
        <v>0.44013484011574244</v>
      </c>
      <c r="G479" s="9">
        <f t="shared" si="107"/>
        <v>1.0426483589367963</v>
      </c>
      <c r="H479" s="9">
        <f t="shared" si="108"/>
        <v>3.4085177091439993</v>
      </c>
      <c r="I479" s="9">
        <f t="shared" si="109"/>
        <v>3.7525916675931423</v>
      </c>
      <c r="J479" s="9">
        <f t="shared" si="110"/>
        <v>2.2720309979028919</v>
      </c>
      <c r="K479" s="11">
        <f t="shared" si="111"/>
        <v>0.30211480362537763</v>
      </c>
      <c r="L479" s="11">
        <f t="shared" si="112"/>
        <v>0.27472527472527469</v>
      </c>
      <c r="M479" s="11">
        <f t="shared" si="113"/>
        <v>0.4504504504504504</v>
      </c>
      <c r="N479" s="11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-0.27815917241899124</v>
      </c>
      <c r="O479" s="11">
        <f>0</f>
        <v>0</v>
      </c>
      <c r="P479" s="11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0.23067621254932427</v>
      </c>
      <c r="Q479" s="11">
        <f>2*'OddsRatio_working_3-way'!K479*'OddsRatio_working_3-way'!L479*'OddsRatio_working_3-way'!M479</f>
        <v>7.4773488670769619E-2</v>
      </c>
      <c r="R479" s="11">
        <f t="shared" si="114"/>
        <v>0</v>
      </c>
      <c r="S479" s="11">
        <f t="shared" si="115"/>
        <v>-0.82929572497381687</v>
      </c>
      <c r="T479" s="11">
        <f t="shared" si="116"/>
        <v>-0.26881547000772021</v>
      </c>
      <c r="U479" s="11">
        <f>'OddsRatio_working_3-way'!S479-'OddsRatio_working_3-way'!R479^2/3</f>
        <v>-0.82929572497381687</v>
      </c>
      <c r="V479" s="11">
        <f>'OddsRatio_working_3-way'!S479*'OddsRatio_working_3-way'!R479/3-2*'OddsRatio_working_3-way'!R479^3/27-'OddsRatio_working_3-way'!T479</f>
        <v>0.26881547000772021</v>
      </c>
      <c r="W479" s="11">
        <f>'OddsRatio_working_3-way'!V479^2+4*'OddsRatio_working_3-way'!U479^3/27</f>
        <v>-1.2231977825611834E-2</v>
      </c>
      <c r="X479" s="11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0.1453390301511292</v>
      </c>
      <c r="Y479" s="11">
        <f>IF('OddsRatio_working_3-way'!W479&gt;=0,IF('OddsRatio_working_3-way'!V479+SQRT('OddsRatio_working_3-way'!W479)&gt;0,0,PI()),ACOS('OddsRatio_working_3-way'!V479/(2*'OddsRatio_working_3-way'!X479)))</f>
        <v>0.39031931034328315</v>
      </c>
      <c r="Z479" s="11">
        <f>'OddsRatio_working_3-way'!X479^(1/3)*COS('OddsRatio_working_3-way'!Y479/3)</f>
        <v>0.52132417946839815</v>
      </c>
      <c r="AA479" s="11">
        <f>'OddsRatio_working_3-way'!X479^(1/3)*COS(('OddsRatio_working_3-way'!Y479+2*PI())/3)</f>
        <v>-0.3197362479563462</v>
      </c>
      <c r="AB479" s="11">
        <f>'OddsRatio_working_3-way'!X479^(1/3)*COS(('OddsRatio_working_3-way'!Y479+4*PI())/3)</f>
        <v>-0.20158793151205207</v>
      </c>
      <c r="AC479" s="11">
        <f>'OddsRatio_working_3-way'!X479^(1/3)*SIN('OddsRatio_working_3-way'!Y479/3)</f>
        <v>6.8212962303414462E-2</v>
      </c>
      <c r="AD479" s="11">
        <f>'OddsRatio_working_3-way'!X479^(1/3)*SIN(('OddsRatio_working_3-way'!Y479+2*PI())/3)</f>
        <v>0.41737350187500349</v>
      </c>
      <c r="AE479" s="11">
        <f>'OddsRatio_working_3-way'!X479^(1/3)*SIN(('OddsRatio_working_3-way'!Y479+4*PI())/3)</f>
        <v>-0.48558646417841778</v>
      </c>
      <c r="AF479" s="11">
        <f>-'OddsRatio_working_3-way'!U479/(3*'OddsRatio_working_3-way'!X479^(1/3))*COS(('OddsRatio_working_3-way'!Y479)/3)</f>
        <v>0.52132417946839815</v>
      </c>
      <c r="AG479" s="11">
        <f>-'OddsRatio_working_3-way'!U479/(3*'OddsRatio_working_3-way'!X479^(1/3))*COS(('OddsRatio_working_3-way'!Y479+2*PI())/3)</f>
        <v>-0.3197362479563462</v>
      </c>
      <c r="AH479" s="11">
        <f>-'OddsRatio_working_3-way'!U479/(3*'OddsRatio_working_3-way'!X479^(1/3))*COS(('OddsRatio_working_3-way'!Y479+4*PI())/3)</f>
        <v>-0.20158793151205207</v>
      </c>
      <c r="AI479" s="11">
        <f>'OddsRatio_working_3-way'!U479/(3*'OddsRatio_working_3-way'!X479^(1/3))*SIN(('OddsRatio_working_3-way'!Y479)/3)</f>
        <v>-6.8212962303414462E-2</v>
      </c>
      <c r="AJ479" s="11">
        <f>'OddsRatio_working_3-way'!U479/(3*'OddsRatio_working_3-way'!X479^(1/3))*SIN(('OddsRatio_working_3-way'!Y479+2*PI())/3)</f>
        <v>-0.41737350187500349</v>
      </c>
      <c r="AK479" s="11">
        <f>'OddsRatio_working_3-way'!U479/(3*'OddsRatio_working_3-way'!X479^(1/3))*SIN(('OddsRatio_working_3-way'!Y479+4*PI())/3)</f>
        <v>0.48558646417841778</v>
      </c>
      <c r="AL479" s="11">
        <f>'OddsRatio_working_3-way'!Z479+'OddsRatio_working_3-way'!AF479</f>
        <v>1.0426483589367963</v>
      </c>
      <c r="AM479" s="11">
        <f>'OddsRatio_working_3-way'!AA479+'OddsRatio_working_3-way'!AG479</f>
        <v>-0.6394724959126924</v>
      </c>
      <c r="AN479" s="11">
        <f>'OddsRatio_working_3-way'!AB479+'OddsRatio_working_3-way'!AH479</f>
        <v>-0.40317586302410413</v>
      </c>
      <c r="AO479" s="11">
        <f>'OddsRatio_working_3-way'!AC479+'OddsRatio_working_3-way'!AI479</f>
        <v>0</v>
      </c>
      <c r="AP479" s="11">
        <f>'OddsRatio_working_3-way'!AD479+'OddsRatio_working_3-way'!AJ479</f>
        <v>0</v>
      </c>
      <c r="AQ479" s="11">
        <f>'OddsRatio_working_3-way'!AE479+'OddsRatio_working_3-way'!AK479</f>
        <v>0</v>
      </c>
      <c r="AR479" s="10">
        <f>IF(A479="","",IF(('OddsRatio_working_3-way'!X479=0),IF(Q479&gt;0,-Q479^(1/3),(-Q479)^(1/3)),'OddsRatio_working_3-way'!AL479-'OddsRatio_working_3-way'!R479/3))</f>
        <v>1.0426483589367963</v>
      </c>
      <c r="AS479" s="11">
        <f>IF(('OddsRatio_working_3-way'!X479=0),IF(Q479&gt;0,-Q479^(1/3),(-Q479)^(1/3)),'OddsRatio_working_3-way'!AM479-'OddsRatio_working_3-way'!R479/3)</f>
        <v>-0.6394724959126924</v>
      </c>
      <c r="AT479" s="11">
        <f>IF(('OddsRatio_working_3-way'!X479=0),IF(Q479&gt;0,-Q479^(1/3),(-Q479)^(1/3)),'OddsRatio_working_3-way'!AN479-'OddsRatio_working_3-way'!R479/3)</f>
        <v>-0.40317586302410413</v>
      </c>
      <c r="AU479" s="11">
        <f>IF(('OddsRatio_working_3-way'!X479=0),0,'OddsRatio_working_3-way'!AO479)</f>
        <v>0</v>
      </c>
      <c r="AV479" s="11">
        <f>IF(('OddsRatio_working_3-way'!X479=0),0,'OddsRatio_working_3-way'!AP479)</f>
        <v>0</v>
      </c>
      <c r="AW479" s="11">
        <f>IF(('OddsRatio_working_3-way'!X479=0),0,'OddsRatio_working_3-way'!AQ479)</f>
        <v>0</v>
      </c>
    </row>
    <row r="480" spans="1:49" x14ac:dyDescent="0.2">
      <c r="A480" s="4">
        <f>IF('True_Odds_Calculator_3-way'!A481="","",'True_Odds_Calculator_3-way'!A481)</f>
        <v>2.4900000000000002</v>
      </c>
      <c r="B480" s="4">
        <f>IF('True_Odds_Calculator_3-way'!B481="","",'True_Odds_Calculator_3-way'!B481)</f>
        <v>3.33</v>
      </c>
      <c r="C480" s="4">
        <f>IF('True_Odds_Calculator_3-way'!C481="","",'True_Odds_Calculator_3-way'!C481)</f>
        <v>3.08</v>
      </c>
      <c r="D480" s="9">
        <f t="shared" si="104"/>
        <v>0.39204599042655403</v>
      </c>
      <c r="E480" s="9">
        <f t="shared" si="105"/>
        <v>0.291974791721753</v>
      </c>
      <c r="F480" s="9">
        <f t="shared" si="106"/>
        <v>0.31597921785169314</v>
      </c>
      <c r="G480" s="9">
        <f t="shared" si="107"/>
        <v>1.0407524504284322</v>
      </c>
      <c r="H480" s="9">
        <f t="shared" si="108"/>
        <v>2.5507211511383643</v>
      </c>
      <c r="I480" s="9">
        <f t="shared" si="109"/>
        <v>3.4249532094982467</v>
      </c>
      <c r="J480" s="9">
        <f t="shared" si="110"/>
        <v>3.1647650968911392</v>
      </c>
      <c r="K480" s="11">
        <f t="shared" si="111"/>
        <v>0.40160642570281119</v>
      </c>
      <c r="L480" s="11">
        <f t="shared" si="112"/>
        <v>0.3003003003003003</v>
      </c>
      <c r="M480" s="11">
        <f t="shared" si="113"/>
        <v>0.32467532467532467</v>
      </c>
      <c r="N480" s="11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-0.28275560805681288</v>
      </c>
      <c r="O480" s="11">
        <f>0</f>
        <v>0</v>
      </c>
      <c r="P480" s="11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0.23102432740986956</v>
      </c>
      <c r="Q480" s="11">
        <f>2*'OddsRatio_working_3-way'!K480*'OddsRatio_working_3-way'!L480*'OddsRatio_working_3-way'!M480</f>
        <v>7.8313331325379515E-2</v>
      </c>
      <c r="R480" s="11">
        <f t="shared" si="114"/>
        <v>0</v>
      </c>
      <c r="S480" s="11">
        <f t="shared" si="115"/>
        <v>-0.81704596063555646</v>
      </c>
      <c r="T480" s="11">
        <f t="shared" si="116"/>
        <v>-0.27696473241883268</v>
      </c>
      <c r="U480" s="11">
        <f>'OddsRatio_working_3-way'!S480-'OddsRatio_working_3-way'!R480^2/3</f>
        <v>-0.81704596063555646</v>
      </c>
      <c r="V480" s="11">
        <f>'OddsRatio_working_3-way'!S480*'OddsRatio_working_3-way'!R480/3-2*'OddsRatio_working_3-way'!R480^3/27-'OddsRatio_working_3-way'!T480</f>
        <v>0.27696473241883268</v>
      </c>
      <c r="W480" s="11">
        <f>'OddsRatio_working_3-way'!V480^2+4*'OddsRatio_working_3-way'!U480^3/27</f>
        <v>-4.0950633418742194E-3</v>
      </c>
      <c r="X480" s="11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0.14213068488692882</v>
      </c>
      <c r="Y480" s="11">
        <f>IF('OddsRatio_working_3-way'!W480&gt;=0,IF('OddsRatio_working_3-way'!V480+SQRT('OddsRatio_working_3-way'!W480)&gt;0,0,PI()),ACOS('OddsRatio_working_3-way'!V480/(2*'OddsRatio_working_3-way'!X480)))</f>
        <v>0.22706533789571148</v>
      </c>
      <c r="Z480" s="11">
        <f>'OddsRatio_working_3-way'!X480^(1/3)*COS('OddsRatio_working_3-way'!Y480/3)</f>
        <v>0.52037622521421623</v>
      </c>
      <c r="AA480" s="11">
        <f>'OddsRatio_working_3-way'!X480^(1/3)*COS(('OddsRatio_working_3-way'!Y480+2*PI())/3)</f>
        <v>-0.29436307907002646</v>
      </c>
      <c r="AB480" s="11">
        <f>'OddsRatio_working_3-way'!X480^(1/3)*COS(('OddsRatio_working_3-way'!Y480+4*PI())/3)</f>
        <v>-0.22601314614418966</v>
      </c>
      <c r="AC480" s="11">
        <f>'OddsRatio_working_3-way'!X480^(1/3)*SIN('OddsRatio_working_3-way'!Y480/3)</f>
        <v>3.9461852173824828E-2</v>
      </c>
      <c r="AD480" s="11">
        <f>'OddsRatio_working_3-way'!X480^(1/3)*SIN(('OddsRatio_working_3-way'!Y480+2*PI())/3)</f>
        <v>0.43092810447405128</v>
      </c>
      <c r="AE480" s="11">
        <f>'OddsRatio_working_3-way'!X480^(1/3)*SIN(('OddsRatio_working_3-way'!Y480+4*PI())/3)</f>
        <v>-0.47038995664787603</v>
      </c>
      <c r="AF480" s="11">
        <f>-'OddsRatio_working_3-way'!U480/(3*'OddsRatio_working_3-way'!X480^(1/3))*COS(('OddsRatio_working_3-way'!Y480)/3)</f>
        <v>0.52037622521421611</v>
      </c>
      <c r="AG480" s="11">
        <f>-'OddsRatio_working_3-way'!U480/(3*'OddsRatio_working_3-way'!X480^(1/3))*COS(('OddsRatio_working_3-way'!Y480+2*PI())/3)</f>
        <v>-0.2943630790700264</v>
      </c>
      <c r="AH480" s="11">
        <f>-'OddsRatio_working_3-way'!U480/(3*'OddsRatio_working_3-way'!X480^(1/3))*COS(('OddsRatio_working_3-way'!Y480+4*PI())/3)</f>
        <v>-0.2260131461441896</v>
      </c>
      <c r="AI480" s="11">
        <f>'OddsRatio_working_3-way'!U480/(3*'OddsRatio_working_3-way'!X480^(1/3))*SIN(('OddsRatio_working_3-way'!Y480)/3)</f>
        <v>-3.9461852173824821E-2</v>
      </c>
      <c r="AJ480" s="11">
        <f>'OddsRatio_working_3-way'!U480/(3*'OddsRatio_working_3-way'!X480^(1/3))*SIN(('OddsRatio_working_3-way'!Y480+2*PI())/3)</f>
        <v>-0.43092810447405122</v>
      </c>
      <c r="AK480" s="11">
        <f>'OddsRatio_working_3-way'!U480/(3*'OddsRatio_working_3-way'!X480^(1/3))*SIN(('OddsRatio_working_3-way'!Y480+4*PI())/3)</f>
        <v>0.47038995664787592</v>
      </c>
      <c r="AL480" s="11">
        <f>'OddsRatio_working_3-way'!Z480+'OddsRatio_working_3-way'!AF480</f>
        <v>1.0407524504284322</v>
      </c>
      <c r="AM480" s="11">
        <f>'OddsRatio_working_3-way'!AA480+'OddsRatio_working_3-way'!AG480</f>
        <v>-0.58872615814005291</v>
      </c>
      <c r="AN480" s="11">
        <f>'OddsRatio_working_3-way'!AB480+'OddsRatio_working_3-way'!AH480</f>
        <v>-0.45202629228837926</v>
      </c>
      <c r="AO480" s="11">
        <f>'OddsRatio_working_3-way'!AC480+'OddsRatio_working_3-way'!AI480</f>
        <v>0</v>
      </c>
      <c r="AP480" s="11">
        <f>'OddsRatio_working_3-way'!AD480+'OddsRatio_working_3-way'!AJ480</f>
        <v>0</v>
      </c>
      <c r="AQ480" s="11">
        <f>'OddsRatio_working_3-way'!AE480+'OddsRatio_working_3-way'!AK480</f>
        <v>0</v>
      </c>
      <c r="AR480" s="10">
        <f>IF(A480="","",IF(('OddsRatio_working_3-way'!X480=0),IF(Q480&gt;0,-Q480^(1/3),(-Q480)^(1/3)),'OddsRatio_working_3-way'!AL480-'OddsRatio_working_3-way'!R480/3))</f>
        <v>1.0407524504284322</v>
      </c>
      <c r="AS480" s="11">
        <f>IF(('OddsRatio_working_3-way'!X480=0),IF(Q480&gt;0,-Q480^(1/3),(-Q480)^(1/3)),'OddsRatio_working_3-way'!AM480-'OddsRatio_working_3-way'!R480/3)</f>
        <v>-0.58872615814005291</v>
      </c>
      <c r="AT480" s="11">
        <f>IF(('OddsRatio_working_3-way'!X480=0),IF(Q480&gt;0,-Q480^(1/3),(-Q480)^(1/3)),'OddsRatio_working_3-way'!AN480-'OddsRatio_working_3-way'!R480/3)</f>
        <v>-0.45202629228837926</v>
      </c>
      <c r="AU480" s="11">
        <f>IF(('OddsRatio_working_3-way'!X480=0),0,'OddsRatio_working_3-way'!AO480)</f>
        <v>0</v>
      </c>
      <c r="AV480" s="11">
        <f>IF(('OddsRatio_working_3-way'!X480=0),0,'OddsRatio_working_3-way'!AP480)</f>
        <v>0</v>
      </c>
      <c r="AW480" s="11">
        <f>IF(('OddsRatio_working_3-way'!X480=0),0,'OddsRatio_working_3-way'!AQ480)</f>
        <v>0</v>
      </c>
    </row>
    <row r="481" spans="1:49" x14ac:dyDescent="0.2">
      <c r="A481" s="4">
        <f>IF('True_Odds_Calculator_3-way'!A482="","",'True_Odds_Calculator_3-way'!A482)</f>
        <v>1.33</v>
      </c>
      <c r="B481" s="4">
        <f>IF('True_Odds_Calculator_3-way'!B482="","",'True_Odds_Calculator_3-way'!B482)</f>
        <v>5.82</v>
      </c>
      <c r="C481" s="4">
        <f>IF('True_Odds_Calculator_3-way'!C482="","",'True_Odds_Calculator_3-way'!C482)</f>
        <v>9.99</v>
      </c>
      <c r="D481" s="9">
        <f t="shared" si="104"/>
        <v>0.7410770835581425</v>
      </c>
      <c r="E481" s="9">
        <f t="shared" si="105"/>
        <v>0.16384922509668129</v>
      </c>
      <c r="F481" s="9">
        <f t="shared" si="106"/>
        <v>9.5073691345176251E-2</v>
      </c>
      <c r="G481" s="9">
        <f t="shared" si="107"/>
        <v>1.0587493740077316</v>
      </c>
      <c r="H481" s="9">
        <f t="shared" si="108"/>
        <v>1.3493872934225515</v>
      </c>
      <c r="I481" s="9">
        <f t="shared" si="109"/>
        <v>6.1031719827172664</v>
      </c>
      <c r="J481" s="9">
        <f t="shared" si="110"/>
        <v>10.518156872329508</v>
      </c>
      <c r="K481" s="11">
        <f t="shared" si="111"/>
        <v>0.75187969924812026</v>
      </c>
      <c r="L481" s="11">
        <f t="shared" si="112"/>
        <v>0.1718213058419244</v>
      </c>
      <c r="M481" s="11">
        <f t="shared" si="113"/>
        <v>0.10010010010010009</v>
      </c>
      <c r="N481" s="11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-0.18491858263968963</v>
      </c>
      <c r="O481" s="11">
        <f>0</f>
        <v>0</v>
      </c>
      <c r="P481" s="11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0.18285603382365906</v>
      </c>
      <c r="Q481" s="11">
        <f>2*'OddsRatio_working_3-way'!K481*'OddsRatio_working_3-way'!L481*'OddsRatio_working_3-way'!M481</f>
        <v>2.5863654006175255E-2</v>
      </c>
      <c r="R481" s="11">
        <f t="shared" si="114"/>
        <v>0</v>
      </c>
      <c r="S481" s="11">
        <f t="shared" si="115"/>
        <v>-0.98884617875289793</v>
      </c>
      <c r="T481" s="11">
        <f t="shared" si="116"/>
        <v>-0.13986508893251737</v>
      </c>
      <c r="U481" s="11">
        <f>'OddsRatio_working_3-way'!S481-'OddsRatio_working_3-way'!R481^2/3</f>
        <v>-0.98884617875289793</v>
      </c>
      <c r="V481" s="11">
        <f>'OddsRatio_working_3-way'!S481*'OddsRatio_working_3-way'!R481/3-2*'OddsRatio_working_3-way'!R481^3/27-'OddsRatio_working_3-way'!T481</f>
        <v>0.13986508893251737</v>
      </c>
      <c r="W481" s="11">
        <f>'OddsRatio_working_3-way'!V481^2+4*'OddsRatio_working_3-way'!U481^3/27</f>
        <v>-0.12368373790861993</v>
      </c>
      <c r="X481" s="11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0.18923925399525393</v>
      </c>
      <c r="Y481" s="11">
        <f>IF('OddsRatio_working_3-way'!W481&gt;=0,IF('OddsRatio_working_3-way'!V481+SQRT('OddsRatio_working_3-way'!W481)&gt;0,0,PI()),ACOS('OddsRatio_working_3-way'!V481/(2*'OddsRatio_working_3-way'!X481)))</f>
        <v>1.1922763084189818</v>
      </c>
      <c r="Z481" s="11">
        <f>'OddsRatio_working_3-way'!X481^(1/3)*COS('OddsRatio_working_3-way'!Y481/3)</f>
        <v>0.52937468700386581</v>
      </c>
      <c r="AA481" s="11">
        <f>'OddsRatio_working_3-way'!X481^(1/3)*COS(('OddsRatio_working_3-way'!Y481+2*PI())/3)</f>
        <v>-0.4571279194153659</v>
      </c>
      <c r="AB481" s="11">
        <f>'OddsRatio_working_3-way'!X481^(1/3)*COS(('OddsRatio_working_3-way'!Y481+4*PI())/3)</f>
        <v>-7.2246767588499558E-2</v>
      </c>
      <c r="AC481" s="11">
        <f>'OddsRatio_working_3-way'!X481^(1/3)*SIN('OddsRatio_working_3-way'!Y481/3)</f>
        <v>0.22221123661325445</v>
      </c>
      <c r="AD481" s="11">
        <f>'OddsRatio_working_3-way'!X481^(1/3)*SIN(('OddsRatio_working_3-way'!Y481+2*PI())/3)</f>
        <v>0.34734630875915662</v>
      </c>
      <c r="AE481" s="11">
        <f>'OddsRatio_working_3-way'!X481^(1/3)*SIN(('OddsRatio_working_3-way'!Y481+4*PI())/3)</f>
        <v>-0.56955754537241099</v>
      </c>
      <c r="AF481" s="11">
        <f>-'OddsRatio_working_3-way'!U481/(3*'OddsRatio_working_3-way'!X481^(1/3))*COS(('OddsRatio_working_3-way'!Y481)/3)</f>
        <v>0.52937468700386581</v>
      </c>
      <c r="AG481" s="11">
        <f>-'OddsRatio_working_3-way'!U481/(3*'OddsRatio_working_3-way'!X481^(1/3))*COS(('OddsRatio_working_3-way'!Y481+2*PI())/3)</f>
        <v>-0.4571279194153659</v>
      </c>
      <c r="AH481" s="11">
        <f>-'OddsRatio_working_3-way'!U481/(3*'OddsRatio_working_3-way'!X481^(1/3))*COS(('OddsRatio_working_3-way'!Y481+4*PI())/3)</f>
        <v>-7.2246767588499558E-2</v>
      </c>
      <c r="AI481" s="11">
        <f>'OddsRatio_working_3-way'!U481/(3*'OddsRatio_working_3-way'!X481^(1/3))*SIN(('OddsRatio_working_3-way'!Y481)/3)</f>
        <v>-0.22221123661325445</v>
      </c>
      <c r="AJ481" s="11">
        <f>'OddsRatio_working_3-way'!U481/(3*'OddsRatio_working_3-way'!X481^(1/3))*SIN(('OddsRatio_working_3-way'!Y481+2*PI())/3)</f>
        <v>-0.34734630875915662</v>
      </c>
      <c r="AK481" s="11">
        <f>'OddsRatio_working_3-way'!U481/(3*'OddsRatio_working_3-way'!X481^(1/3))*SIN(('OddsRatio_working_3-way'!Y481+4*PI())/3)</f>
        <v>0.56955754537241099</v>
      </c>
      <c r="AL481" s="11">
        <f>'OddsRatio_working_3-way'!Z481+'OddsRatio_working_3-way'!AF481</f>
        <v>1.0587493740077316</v>
      </c>
      <c r="AM481" s="11">
        <f>'OddsRatio_working_3-way'!AA481+'OddsRatio_working_3-way'!AG481</f>
        <v>-0.9142558388307318</v>
      </c>
      <c r="AN481" s="11">
        <f>'OddsRatio_working_3-way'!AB481+'OddsRatio_working_3-way'!AH481</f>
        <v>-0.14449353517699912</v>
      </c>
      <c r="AO481" s="11">
        <f>'OddsRatio_working_3-way'!AC481+'OddsRatio_working_3-way'!AI481</f>
        <v>0</v>
      </c>
      <c r="AP481" s="11">
        <f>'OddsRatio_working_3-way'!AD481+'OddsRatio_working_3-way'!AJ481</f>
        <v>0</v>
      </c>
      <c r="AQ481" s="11">
        <f>'OddsRatio_working_3-way'!AE481+'OddsRatio_working_3-way'!AK481</f>
        <v>0</v>
      </c>
      <c r="AR481" s="10">
        <f>IF(A481="","",IF(('OddsRatio_working_3-way'!X481=0),IF(Q481&gt;0,-Q481^(1/3),(-Q481)^(1/3)),'OddsRatio_working_3-way'!AL481-'OddsRatio_working_3-way'!R481/3))</f>
        <v>1.0587493740077316</v>
      </c>
      <c r="AS481" s="11">
        <f>IF(('OddsRatio_working_3-way'!X481=0),IF(Q481&gt;0,-Q481^(1/3),(-Q481)^(1/3)),'OddsRatio_working_3-way'!AM481-'OddsRatio_working_3-way'!R481/3)</f>
        <v>-0.9142558388307318</v>
      </c>
      <c r="AT481" s="11">
        <f>IF(('OddsRatio_working_3-way'!X481=0),IF(Q481&gt;0,-Q481^(1/3),(-Q481)^(1/3)),'OddsRatio_working_3-way'!AN481-'OddsRatio_working_3-way'!R481/3)</f>
        <v>-0.14449353517699912</v>
      </c>
      <c r="AU481" s="11">
        <f>IF(('OddsRatio_working_3-way'!X481=0),0,'OddsRatio_working_3-way'!AO481)</f>
        <v>0</v>
      </c>
      <c r="AV481" s="11">
        <f>IF(('OddsRatio_working_3-way'!X481=0),0,'OddsRatio_working_3-way'!AP481)</f>
        <v>0</v>
      </c>
      <c r="AW481" s="11">
        <f>IF(('OddsRatio_working_3-way'!X481=0),0,'OddsRatio_working_3-way'!AQ481)</f>
        <v>0</v>
      </c>
    </row>
    <row r="482" spans="1:49" x14ac:dyDescent="0.2">
      <c r="A482" s="4">
        <f>IF('True_Odds_Calculator_3-way'!A483="","",'True_Odds_Calculator_3-way'!A483)</f>
        <v>1.44</v>
      </c>
      <c r="B482" s="4">
        <f>IF('True_Odds_Calculator_3-way'!B483="","",'True_Odds_Calculator_3-way'!B483)</f>
        <v>4.32</v>
      </c>
      <c r="C482" s="4">
        <f>IF('True_Odds_Calculator_3-way'!C483="","",'True_Odds_Calculator_3-way'!C483)</f>
        <v>8.1199999999999992</v>
      </c>
      <c r="D482" s="9">
        <f t="shared" si="104"/>
        <v>0.6729362461498577</v>
      </c>
      <c r="E482" s="9">
        <f t="shared" si="105"/>
        <v>0.21425761943552626</v>
      </c>
      <c r="F482" s="9">
        <f t="shared" si="106"/>
        <v>0.11280613441461602</v>
      </c>
      <c r="G482" s="9">
        <f t="shared" si="107"/>
        <v>1.1046019850300122</v>
      </c>
      <c r="H482" s="9">
        <f t="shared" si="108"/>
        <v>1.4860248734132055</v>
      </c>
      <c r="I482" s="9">
        <f t="shared" si="109"/>
        <v>4.6672785902996408</v>
      </c>
      <c r="J482" s="9">
        <f t="shared" si="110"/>
        <v>8.8647661334136831</v>
      </c>
      <c r="K482" s="11">
        <f t="shared" si="111"/>
        <v>0.69444444444444442</v>
      </c>
      <c r="L482" s="11">
        <f t="shared" si="112"/>
        <v>0.23148148148148145</v>
      </c>
      <c r="M482" s="11">
        <f t="shared" si="113"/>
        <v>0.12315270935960593</v>
      </c>
      <c r="N482" s="11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-0.20590575523525723</v>
      </c>
      <c r="O482" s="11">
        <f>0</f>
        <v>0</v>
      </c>
      <c r="P482" s="11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0.21539054106103916</v>
      </c>
      <c r="Q482" s="11">
        <f>2*'OddsRatio_working_3-way'!K482*'OddsRatio_working_3-way'!L482*'OddsRatio_working_3-way'!M482</f>
        <v>3.9593849459749843E-2</v>
      </c>
      <c r="R482" s="11">
        <f t="shared" si="114"/>
        <v>0</v>
      </c>
      <c r="S482" s="11">
        <f t="shared" si="115"/>
        <v>-1.0460637237407235</v>
      </c>
      <c r="T482" s="11">
        <f t="shared" si="116"/>
        <v>-0.19229112568763299</v>
      </c>
      <c r="U482" s="11">
        <f>'OddsRatio_working_3-way'!S482-'OddsRatio_working_3-way'!R482^2/3</f>
        <v>-1.0460637237407235</v>
      </c>
      <c r="V482" s="11">
        <f>'OddsRatio_working_3-way'!S482*'OddsRatio_working_3-way'!R482/3-2*'OddsRatio_working_3-way'!R482^3/27-'OddsRatio_working_3-way'!T482</f>
        <v>0.19229112568763299</v>
      </c>
      <c r="W482" s="11">
        <f>'OddsRatio_working_3-way'!V482^2+4*'OddsRatio_working_3-way'!U482^3/27</f>
        <v>-0.13260256923892358</v>
      </c>
      <c r="X482" s="11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0.20589951812543214</v>
      </c>
      <c r="Y482" s="11">
        <f>IF('OddsRatio_working_3-way'!W482&gt;=0,IF('OddsRatio_working_3-way'!V482+SQRT('OddsRatio_working_3-way'!W482)&gt;0,0,PI()),ACOS('OddsRatio_working_3-way'!V482/(2*'OddsRatio_working_3-way'!X482)))</f>
        <v>1.0849535219418964</v>
      </c>
      <c r="Z482" s="11">
        <f>'OddsRatio_working_3-way'!X482^(1/3)*COS('OddsRatio_working_3-way'!Y482/3)</f>
        <v>0.55230099251500619</v>
      </c>
      <c r="AA482" s="11">
        <f>'OddsRatio_working_3-way'!X482^(1/3)*COS(('OddsRatio_working_3-way'!Y482+2*PI())/3)</f>
        <v>-0.45708872103431825</v>
      </c>
      <c r="AB482" s="11">
        <f>'OddsRatio_working_3-way'!X482^(1/3)*COS(('OddsRatio_working_3-way'!Y482+4*PI())/3)</f>
        <v>-9.5212271480687782E-2</v>
      </c>
      <c r="AC482" s="11">
        <f>'OddsRatio_working_3-way'!X482^(1/3)*SIN('OddsRatio_working_3-way'!Y482/3)</f>
        <v>0.20892946556317454</v>
      </c>
      <c r="AD482" s="11">
        <f>'OddsRatio_working_3-way'!X482^(1/3)*SIN(('OddsRatio_working_3-way'!Y482+2*PI())/3)</f>
        <v>0.37384195727176717</v>
      </c>
      <c r="AE482" s="11">
        <f>'OddsRatio_working_3-way'!X482^(1/3)*SIN(('OddsRatio_working_3-way'!Y482+4*PI())/3)</f>
        <v>-0.58277142283494177</v>
      </c>
      <c r="AF482" s="11">
        <f>-'OddsRatio_working_3-way'!U482/(3*'OddsRatio_working_3-way'!X482^(1/3))*COS(('OddsRatio_working_3-way'!Y482)/3)</f>
        <v>0.55230099251500597</v>
      </c>
      <c r="AG482" s="11">
        <f>-'OddsRatio_working_3-way'!U482/(3*'OddsRatio_working_3-way'!X482^(1/3))*COS(('OddsRatio_working_3-way'!Y482+2*PI())/3)</f>
        <v>-0.45708872103431808</v>
      </c>
      <c r="AH482" s="11">
        <f>-'OddsRatio_working_3-way'!U482/(3*'OddsRatio_working_3-way'!X482^(1/3))*COS(('OddsRatio_working_3-way'!Y482+4*PI())/3)</f>
        <v>-9.5212271480687755E-2</v>
      </c>
      <c r="AI482" s="11">
        <f>'OddsRatio_working_3-way'!U482/(3*'OddsRatio_working_3-way'!X482^(1/3))*SIN(('OddsRatio_working_3-way'!Y482)/3)</f>
        <v>-0.20892946556317446</v>
      </c>
      <c r="AJ482" s="11">
        <f>'OddsRatio_working_3-way'!U482/(3*'OddsRatio_working_3-way'!X482^(1/3))*SIN(('OddsRatio_working_3-way'!Y482+2*PI())/3)</f>
        <v>-0.37384195727176706</v>
      </c>
      <c r="AK482" s="11">
        <f>'OddsRatio_working_3-way'!U482/(3*'OddsRatio_working_3-way'!X482^(1/3))*SIN(('OddsRatio_working_3-way'!Y482+4*PI())/3)</f>
        <v>0.58277142283494154</v>
      </c>
      <c r="AL482" s="11">
        <f>'OddsRatio_working_3-way'!Z482+'OddsRatio_working_3-way'!AF482</f>
        <v>1.1046019850300122</v>
      </c>
      <c r="AM482" s="11">
        <f>'OddsRatio_working_3-way'!AA482+'OddsRatio_working_3-way'!AG482</f>
        <v>-0.91417744206863638</v>
      </c>
      <c r="AN482" s="11">
        <f>'OddsRatio_working_3-way'!AB482+'OddsRatio_working_3-way'!AH482</f>
        <v>-0.19042454296137554</v>
      </c>
      <c r="AO482" s="11">
        <f>'OddsRatio_working_3-way'!AC482+'OddsRatio_working_3-way'!AI482</f>
        <v>0</v>
      </c>
      <c r="AP482" s="11">
        <f>'OddsRatio_working_3-way'!AD482+'OddsRatio_working_3-way'!AJ482</f>
        <v>0</v>
      </c>
      <c r="AQ482" s="11">
        <f>'OddsRatio_working_3-way'!AE482+'OddsRatio_working_3-way'!AK482</f>
        <v>0</v>
      </c>
      <c r="AR482" s="10">
        <f>IF(A482="","",IF(('OddsRatio_working_3-way'!X482=0),IF(Q482&gt;0,-Q482^(1/3),(-Q482)^(1/3)),'OddsRatio_working_3-way'!AL482-'OddsRatio_working_3-way'!R482/3))</f>
        <v>1.1046019850300122</v>
      </c>
      <c r="AS482" s="11">
        <f>IF(('OddsRatio_working_3-way'!X482=0),IF(Q482&gt;0,-Q482^(1/3),(-Q482)^(1/3)),'OddsRatio_working_3-way'!AM482-'OddsRatio_working_3-way'!R482/3)</f>
        <v>-0.91417744206863638</v>
      </c>
      <c r="AT482" s="11">
        <f>IF(('OddsRatio_working_3-way'!X482=0),IF(Q482&gt;0,-Q482^(1/3),(-Q482)^(1/3)),'OddsRatio_working_3-way'!AN482-'OddsRatio_working_3-way'!R482/3)</f>
        <v>-0.19042454296137554</v>
      </c>
      <c r="AU482" s="11">
        <f>IF(('OddsRatio_working_3-way'!X482=0),0,'OddsRatio_working_3-way'!AO482)</f>
        <v>0</v>
      </c>
      <c r="AV482" s="11">
        <f>IF(('OddsRatio_working_3-way'!X482=0),0,'OddsRatio_working_3-way'!AP482)</f>
        <v>0</v>
      </c>
      <c r="AW482" s="11">
        <f>IF(('OddsRatio_working_3-way'!X482=0),0,'OddsRatio_working_3-way'!AQ482)</f>
        <v>0</v>
      </c>
    </row>
    <row r="483" spans="1:49" x14ac:dyDescent="0.2">
      <c r="A483" s="4">
        <f>IF('True_Odds_Calculator_3-way'!A484="","",'True_Odds_Calculator_3-way'!A484)</f>
        <v>1.21</v>
      </c>
      <c r="B483" s="4">
        <f>IF('True_Odds_Calculator_3-way'!B484="","",'True_Odds_Calculator_3-way'!B484)</f>
        <v>6.53</v>
      </c>
      <c r="C483" s="4">
        <f>IF('True_Odds_Calculator_3-way'!C484="","",'True_Odds_Calculator_3-way'!C484)</f>
        <v>14.94</v>
      </c>
      <c r="D483" s="9">
        <f t="shared" si="104"/>
        <v>0.80544275374186758</v>
      </c>
      <c r="E483" s="9">
        <f t="shared" si="105"/>
        <v>0.13585295262978497</v>
      </c>
      <c r="F483" s="9">
        <f t="shared" si="106"/>
        <v>5.8704293628347434E-2</v>
      </c>
      <c r="G483" s="9">
        <f t="shared" si="107"/>
        <v>1.1502531658712964</v>
      </c>
      <c r="H483" s="9">
        <f t="shared" si="108"/>
        <v>1.2415531648329723</v>
      </c>
      <c r="I483" s="9">
        <f t="shared" si="109"/>
        <v>7.3609000072682687</v>
      </c>
      <c r="J483" s="9">
        <f t="shared" si="110"/>
        <v>17.034529132245872</v>
      </c>
      <c r="K483" s="11">
        <f t="shared" si="111"/>
        <v>0.82644628099173556</v>
      </c>
      <c r="L483" s="11">
        <f t="shared" si="112"/>
        <v>0.15313935681470137</v>
      </c>
      <c r="M483" s="11">
        <f t="shared" si="113"/>
        <v>6.6934404283801874E-2</v>
      </c>
      <c r="N483" s="11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-0.13713807554519142</v>
      </c>
      <c r="O483" s="11">
        <f>0</f>
        <v>0</v>
      </c>
      <c r="P483" s="11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0.16671548685725396</v>
      </c>
      <c r="Q483" s="11">
        <f>2*'OddsRatio_working_3-way'!K483*'OddsRatio_working_3-way'!L483*'OddsRatio_working_3-way'!M483</f>
        <v>1.6942630778176218E-2</v>
      </c>
      <c r="R483" s="11">
        <f t="shared" si="114"/>
        <v>0</v>
      </c>
      <c r="S483" s="11">
        <f t="shared" si="115"/>
        <v>-1.2156761438752715</v>
      </c>
      <c r="T483" s="11">
        <f t="shared" si="116"/>
        <v>-0.12354432356456012</v>
      </c>
      <c r="U483" s="11">
        <f>'OddsRatio_working_3-way'!S483-'OddsRatio_working_3-way'!R483^2/3</f>
        <v>-1.2156761438752715</v>
      </c>
      <c r="V483" s="11">
        <f>'OddsRatio_working_3-way'!S483*'OddsRatio_working_3-way'!R483/3-2*'OddsRatio_working_3-way'!R483^3/27-'OddsRatio_working_3-way'!T483</f>
        <v>0.12354432356456012</v>
      </c>
      <c r="W483" s="11">
        <f>'OddsRatio_working_3-way'!V483^2+4*'OddsRatio_working_3-way'!U483^3/27</f>
        <v>-0.25090116502942705</v>
      </c>
      <c r="X483" s="11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0.25795559933564721</v>
      </c>
      <c r="Y483" s="11">
        <f>IF('OddsRatio_working_3-way'!W483&gt;=0,IF('OddsRatio_working_3-way'!V483+SQRT('OddsRatio_working_3-way'!W483)&gt;0,0,PI()),ACOS('OddsRatio_working_3-way'!V483/(2*'OddsRatio_working_3-way'!X483)))</f>
        <v>1.3289782546970552</v>
      </c>
      <c r="Z483" s="11">
        <f>'OddsRatio_working_3-way'!X483^(1/3)*COS('OddsRatio_working_3-way'!Y483/3)</f>
        <v>0.57512658293564822</v>
      </c>
      <c r="AA483" s="11">
        <f>'OddsRatio_working_3-way'!X483^(1/3)*COS(('OddsRatio_working_3-way'!Y483+2*PI())/3)</f>
        <v>-0.52387049865666901</v>
      </c>
      <c r="AB483" s="11">
        <f>'OddsRatio_working_3-way'!X483^(1/3)*COS(('OddsRatio_working_3-way'!Y483+4*PI())/3)</f>
        <v>-5.1256084278979264E-2</v>
      </c>
      <c r="AC483" s="11">
        <f>'OddsRatio_working_3-way'!X483^(1/3)*SIN('OddsRatio_working_3-way'!Y483/3)</f>
        <v>0.27286405936385649</v>
      </c>
      <c r="AD483" s="11">
        <f>'OddsRatio_working_3-way'!X483^(1/3)*SIN(('OddsRatio_working_3-way'!Y483+2*PI())/3)</f>
        <v>0.36164220153208088</v>
      </c>
      <c r="AE483" s="11">
        <f>'OddsRatio_working_3-way'!X483^(1/3)*SIN(('OddsRatio_working_3-way'!Y483+4*PI())/3)</f>
        <v>-0.63450626089593742</v>
      </c>
      <c r="AF483" s="11">
        <f>-'OddsRatio_working_3-way'!U483/(3*'OddsRatio_working_3-way'!X483^(1/3))*COS(('OddsRatio_working_3-way'!Y483)/3)</f>
        <v>0.57512658293564811</v>
      </c>
      <c r="AG483" s="11">
        <f>-'OddsRatio_working_3-way'!U483/(3*'OddsRatio_working_3-way'!X483^(1/3))*COS(('OddsRatio_working_3-way'!Y483+2*PI())/3)</f>
        <v>-0.5238704986566689</v>
      </c>
      <c r="AH483" s="11">
        <f>-'OddsRatio_working_3-way'!U483/(3*'OddsRatio_working_3-way'!X483^(1/3))*COS(('OddsRatio_working_3-way'!Y483+4*PI())/3)</f>
        <v>-5.1256084278979257E-2</v>
      </c>
      <c r="AI483" s="11">
        <f>'OddsRatio_working_3-way'!U483/(3*'OddsRatio_working_3-way'!X483^(1/3))*SIN(('OddsRatio_working_3-way'!Y483)/3)</f>
        <v>-0.27286405936385644</v>
      </c>
      <c r="AJ483" s="11">
        <f>'OddsRatio_working_3-way'!U483/(3*'OddsRatio_working_3-way'!X483^(1/3))*SIN(('OddsRatio_working_3-way'!Y483+2*PI())/3)</f>
        <v>-0.36164220153208076</v>
      </c>
      <c r="AK483" s="11">
        <f>'OddsRatio_working_3-way'!U483/(3*'OddsRatio_working_3-way'!X483^(1/3))*SIN(('OddsRatio_working_3-way'!Y483+4*PI())/3)</f>
        <v>0.63450626089593731</v>
      </c>
      <c r="AL483" s="11">
        <f>'OddsRatio_working_3-way'!Z483+'OddsRatio_working_3-way'!AF483</f>
        <v>1.1502531658712964</v>
      </c>
      <c r="AM483" s="11">
        <f>'OddsRatio_working_3-way'!AA483+'OddsRatio_working_3-way'!AG483</f>
        <v>-1.0477409973133378</v>
      </c>
      <c r="AN483" s="11">
        <f>'OddsRatio_working_3-way'!AB483+'OddsRatio_working_3-way'!AH483</f>
        <v>-0.10251216855795853</v>
      </c>
      <c r="AO483" s="11">
        <f>'OddsRatio_working_3-way'!AC483+'OddsRatio_working_3-way'!AI483</f>
        <v>0</v>
      </c>
      <c r="AP483" s="11">
        <f>'OddsRatio_working_3-way'!AD483+'OddsRatio_working_3-way'!AJ483</f>
        <v>0</v>
      </c>
      <c r="AQ483" s="11">
        <f>'OddsRatio_working_3-way'!AE483+'OddsRatio_working_3-way'!AK483</f>
        <v>0</v>
      </c>
      <c r="AR483" s="10">
        <f>IF(A483="","",IF(('OddsRatio_working_3-way'!X483=0),IF(Q483&gt;0,-Q483^(1/3),(-Q483)^(1/3)),'OddsRatio_working_3-way'!AL483-'OddsRatio_working_3-way'!R483/3))</f>
        <v>1.1502531658712964</v>
      </c>
      <c r="AS483" s="11">
        <f>IF(('OddsRatio_working_3-way'!X483=0),IF(Q483&gt;0,-Q483^(1/3),(-Q483)^(1/3)),'OddsRatio_working_3-way'!AM483-'OddsRatio_working_3-way'!R483/3)</f>
        <v>-1.0477409973133378</v>
      </c>
      <c r="AT483" s="11">
        <f>IF(('OddsRatio_working_3-way'!X483=0),IF(Q483&gt;0,-Q483^(1/3),(-Q483)^(1/3)),'OddsRatio_working_3-way'!AN483-'OddsRatio_working_3-way'!R483/3)</f>
        <v>-0.10251216855795853</v>
      </c>
      <c r="AU483" s="11">
        <f>IF(('OddsRatio_working_3-way'!X483=0),0,'OddsRatio_working_3-way'!AO483)</f>
        <v>0</v>
      </c>
      <c r="AV483" s="11">
        <f>IF(('OddsRatio_working_3-way'!X483=0),0,'OddsRatio_working_3-way'!AP483)</f>
        <v>0</v>
      </c>
      <c r="AW483" s="11">
        <f>IF(('OddsRatio_working_3-way'!X483=0),0,'OddsRatio_working_3-way'!AQ483)</f>
        <v>0</v>
      </c>
    </row>
    <row r="484" spans="1:49" x14ac:dyDescent="0.2">
      <c r="A484" s="4">
        <f>IF('True_Odds_Calculator_3-way'!A485="","",'True_Odds_Calculator_3-way'!A485)</f>
        <v>4.3899999999999997</v>
      </c>
      <c r="B484" s="4">
        <f>IF('True_Odds_Calculator_3-way'!B485="","",'True_Odds_Calculator_3-way'!B485)</f>
        <v>3.92</v>
      </c>
      <c r="C484" s="4">
        <f>IF('True_Odds_Calculator_3-way'!C485="","",'True_Odds_Calculator_3-way'!C485)</f>
        <v>1.83</v>
      </c>
      <c r="D484" s="9">
        <f t="shared" si="104"/>
        <v>0.2194368284172748</v>
      </c>
      <c r="E484" s="9">
        <f t="shared" si="105"/>
        <v>0.24606601167745901</v>
      </c>
      <c r="F484" s="9">
        <f t="shared" si="106"/>
        <v>0.53449715990526614</v>
      </c>
      <c r="G484" s="9">
        <f t="shared" si="107"/>
        <v>1.0492979895239558</v>
      </c>
      <c r="H484" s="9">
        <f t="shared" si="108"/>
        <v>4.5571201844862097</v>
      </c>
      <c r="I484" s="9">
        <f t="shared" si="109"/>
        <v>4.0639501294099505</v>
      </c>
      <c r="J484" s="9">
        <f t="shared" si="110"/>
        <v>1.8709173313048832</v>
      </c>
      <c r="K484" s="11">
        <f t="shared" si="111"/>
        <v>0.22779043280182235</v>
      </c>
      <c r="L484" s="11">
        <f t="shared" si="112"/>
        <v>0.25510204081632654</v>
      </c>
      <c r="M484" s="11">
        <f t="shared" si="113"/>
        <v>0.54644808743169393</v>
      </c>
      <c r="N484" s="11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-0.26089092046692064</v>
      </c>
      <c r="O484" s="11">
        <f>0</f>
        <v>0</v>
      </c>
      <c r="P484" s="11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0.22672349869033839</v>
      </c>
      <c r="Q484" s="11">
        <f>2*'OddsRatio_working_3-way'!K484*'OddsRatio_working_3-way'!L484*'OddsRatio_working_3-way'!M484</f>
        <v>6.3507982826425322E-2</v>
      </c>
      <c r="R484" s="11">
        <f t="shared" si="114"/>
        <v>0</v>
      </c>
      <c r="S484" s="11">
        <f t="shared" si="115"/>
        <v>-0.869035604169619</v>
      </c>
      <c r="T484" s="11">
        <f t="shared" si="116"/>
        <v>-0.24342734010353473</v>
      </c>
      <c r="U484" s="11">
        <f>'OddsRatio_working_3-way'!S484-'OddsRatio_working_3-way'!R484^2/3</f>
        <v>-0.869035604169619</v>
      </c>
      <c r="V484" s="11">
        <f>'OddsRatio_working_3-way'!S484*'OddsRatio_working_3-way'!R484/3-2*'OddsRatio_working_3-way'!R484^3/27-'OddsRatio_working_3-way'!T484</f>
        <v>0.24342734010353473</v>
      </c>
      <c r="W484" s="11">
        <f>'OddsRatio_working_3-way'!V484^2+4*'OddsRatio_working_3-way'!U484^3/27</f>
        <v>-3.7975066822833248E-2</v>
      </c>
      <c r="X484" s="11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0.15591017985743844</v>
      </c>
      <c r="Y484" s="11">
        <f>IF('OddsRatio_working_3-way'!W484&gt;=0,IF('OddsRatio_working_3-way'!V484+SQRT('OddsRatio_working_3-way'!W484)&gt;0,0,PI()),ACOS('OddsRatio_working_3-way'!V484/(2*'OddsRatio_working_3-way'!X484)))</f>
        <v>0.67506662206873491</v>
      </c>
      <c r="Z484" s="11">
        <f>'OddsRatio_working_3-way'!X484^(1/3)*COS('OddsRatio_working_3-way'!Y484/3)</f>
        <v>0.52464899476197802</v>
      </c>
      <c r="AA484" s="11">
        <f>'OddsRatio_working_3-way'!X484^(1/3)*COS(('OddsRatio_working_3-way'!Y484+2*PI())/3)</f>
        <v>-0.36632678227819315</v>
      </c>
      <c r="AB484" s="11">
        <f>'OddsRatio_working_3-way'!X484^(1/3)*COS(('OddsRatio_working_3-way'!Y484+4*PI())/3)</f>
        <v>-0.15832221248378503</v>
      </c>
      <c r="AC484" s="11">
        <f>'OddsRatio_working_3-way'!X484^(1/3)*SIN('OddsRatio_working_3-way'!Y484/3)</f>
        <v>0.12009149436347395</v>
      </c>
      <c r="AD484" s="11">
        <f>'OddsRatio_working_3-way'!X484^(1/3)*SIN(('OddsRatio_working_3-way'!Y484+2*PI())/3)</f>
        <v>0.39431361035210499</v>
      </c>
      <c r="AE484" s="11">
        <f>'OddsRatio_working_3-way'!X484^(1/3)*SIN(('OddsRatio_working_3-way'!Y484+4*PI())/3)</f>
        <v>-0.51440510471557876</v>
      </c>
      <c r="AF484" s="11">
        <f>-'OddsRatio_working_3-way'!U484/(3*'OddsRatio_working_3-way'!X484^(1/3))*COS(('OddsRatio_working_3-way'!Y484)/3)</f>
        <v>0.5246489947619779</v>
      </c>
      <c r="AG484" s="11">
        <f>-'OddsRatio_working_3-way'!U484/(3*'OddsRatio_working_3-way'!X484^(1/3))*COS(('OddsRatio_working_3-way'!Y484+2*PI())/3)</f>
        <v>-0.3663267822781931</v>
      </c>
      <c r="AH484" s="11">
        <f>-'OddsRatio_working_3-way'!U484/(3*'OddsRatio_working_3-way'!X484^(1/3))*COS(('OddsRatio_working_3-way'!Y484+4*PI())/3)</f>
        <v>-0.158322212483785</v>
      </c>
      <c r="AI484" s="11">
        <f>'OddsRatio_working_3-way'!U484/(3*'OddsRatio_working_3-way'!X484^(1/3))*SIN(('OddsRatio_working_3-way'!Y484)/3)</f>
        <v>-0.12009149436347392</v>
      </c>
      <c r="AJ484" s="11">
        <f>'OddsRatio_working_3-way'!U484/(3*'OddsRatio_working_3-way'!X484^(1/3))*SIN(('OddsRatio_working_3-way'!Y484+2*PI())/3)</f>
        <v>-0.39431361035210488</v>
      </c>
      <c r="AK484" s="11">
        <f>'OddsRatio_working_3-way'!U484/(3*'OddsRatio_working_3-way'!X484^(1/3))*SIN(('OddsRatio_working_3-way'!Y484+4*PI())/3)</f>
        <v>0.51440510471557865</v>
      </c>
      <c r="AL484" s="11">
        <f>'OddsRatio_working_3-way'!Z484+'OddsRatio_working_3-way'!AF484</f>
        <v>1.0492979895239558</v>
      </c>
      <c r="AM484" s="11">
        <f>'OddsRatio_working_3-way'!AA484+'OddsRatio_working_3-way'!AG484</f>
        <v>-0.73265356455638631</v>
      </c>
      <c r="AN484" s="11">
        <f>'OddsRatio_working_3-way'!AB484+'OddsRatio_working_3-way'!AH484</f>
        <v>-0.31664442496757006</v>
      </c>
      <c r="AO484" s="11">
        <f>'OddsRatio_working_3-way'!AC484+'OddsRatio_working_3-way'!AI484</f>
        <v>0</v>
      </c>
      <c r="AP484" s="11">
        <f>'OddsRatio_working_3-way'!AD484+'OddsRatio_working_3-way'!AJ484</f>
        <v>0</v>
      </c>
      <c r="AQ484" s="11">
        <f>'OddsRatio_working_3-way'!AE484+'OddsRatio_working_3-way'!AK484</f>
        <v>0</v>
      </c>
      <c r="AR484" s="10">
        <f>IF(A484="","",IF(('OddsRatio_working_3-way'!X484=0),IF(Q484&gt;0,-Q484^(1/3),(-Q484)^(1/3)),'OddsRatio_working_3-way'!AL484-'OddsRatio_working_3-way'!R484/3))</f>
        <v>1.0492979895239558</v>
      </c>
      <c r="AS484" s="11">
        <f>IF(('OddsRatio_working_3-way'!X484=0),IF(Q484&gt;0,-Q484^(1/3),(-Q484)^(1/3)),'OddsRatio_working_3-way'!AM484-'OddsRatio_working_3-way'!R484/3)</f>
        <v>-0.73265356455638631</v>
      </c>
      <c r="AT484" s="11">
        <f>IF(('OddsRatio_working_3-way'!X484=0),IF(Q484&gt;0,-Q484^(1/3),(-Q484)^(1/3)),'OddsRatio_working_3-way'!AN484-'OddsRatio_working_3-way'!R484/3)</f>
        <v>-0.31664442496757006</v>
      </c>
      <c r="AU484" s="11">
        <f>IF(('OddsRatio_working_3-way'!X484=0),0,'OddsRatio_working_3-way'!AO484)</f>
        <v>0</v>
      </c>
      <c r="AV484" s="11">
        <f>IF(('OddsRatio_working_3-way'!X484=0),0,'OddsRatio_working_3-way'!AP484)</f>
        <v>0</v>
      </c>
      <c r="AW484" s="11">
        <f>IF(('OddsRatio_working_3-way'!X484=0),0,'OddsRatio_working_3-way'!AQ484)</f>
        <v>0</v>
      </c>
    </row>
    <row r="485" spans="1:49" x14ac:dyDescent="0.2">
      <c r="A485" s="4">
        <f>IF('True_Odds_Calculator_3-way'!A486="","",'True_Odds_Calculator_3-way'!A486)</f>
        <v>8.3000000000000007</v>
      </c>
      <c r="B485" s="4">
        <f>IF('True_Odds_Calculator_3-way'!B486="","",'True_Odds_Calculator_3-way'!B486)</f>
        <v>4.92</v>
      </c>
      <c r="C485" s="4">
        <f>IF('True_Odds_Calculator_3-way'!C486="","",'True_Odds_Calculator_3-way'!C486)</f>
        <v>1.41</v>
      </c>
      <c r="D485" s="9">
        <f t="shared" si="104"/>
        <v>0.11326216068944506</v>
      </c>
      <c r="E485" s="9">
        <f t="shared" si="105"/>
        <v>0.19215598149119678</v>
      </c>
      <c r="F485" s="9">
        <f t="shared" si="106"/>
        <v>0.69458185781935822</v>
      </c>
      <c r="G485" s="9">
        <f t="shared" si="107"/>
        <v>1.0724758926762799</v>
      </c>
      <c r="H485" s="9">
        <f t="shared" si="108"/>
        <v>8.8290740165368433</v>
      </c>
      <c r="I485" s="9">
        <f t="shared" si="109"/>
        <v>5.2041054992910167</v>
      </c>
      <c r="J485" s="9">
        <f t="shared" si="110"/>
        <v>1.439715115997275</v>
      </c>
      <c r="K485" s="11">
        <f t="shared" si="111"/>
        <v>0.12048192771084336</v>
      </c>
      <c r="L485" s="11">
        <f t="shared" si="112"/>
        <v>0.2032520325203252</v>
      </c>
      <c r="M485" s="11">
        <f t="shared" si="113"/>
        <v>0.70921985815602839</v>
      </c>
      <c r="N485" s="11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-0.20376541627502931</v>
      </c>
      <c r="O485" s="11">
        <f>0</f>
        <v>0</v>
      </c>
      <c r="P485" s="11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0.20198420389740937</v>
      </c>
      <c r="Q485" s="11">
        <f>2*'OddsRatio_working_3-way'!K485*'OddsRatio_working_3-way'!L485*'OddsRatio_working_3-way'!M485</f>
        <v>3.4735030764816745E-2</v>
      </c>
      <c r="R485" s="11">
        <f t="shared" si="114"/>
        <v>0</v>
      </c>
      <c r="S485" s="11">
        <f t="shared" si="115"/>
        <v>-0.99125851476574522</v>
      </c>
      <c r="T485" s="11">
        <f t="shared" si="116"/>
        <v>-0.17046578069918233</v>
      </c>
      <c r="U485" s="11">
        <f>'OddsRatio_working_3-way'!S485-'OddsRatio_working_3-way'!R485^2/3</f>
        <v>-0.99125851476574522</v>
      </c>
      <c r="V485" s="11">
        <f>'OddsRatio_working_3-way'!S485*'OddsRatio_working_3-way'!R485/3-2*'OddsRatio_working_3-way'!R485^3/27-'OddsRatio_working_3-way'!T485</f>
        <v>0.17046578069918233</v>
      </c>
      <c r="W485" s="11">
        <f>'OddsRatio_working_3-way'!V485^2+4*'OddsRatio_working_3-way'!U485^3/27</f>
        <v>-0.115238323836025</v>
      </c>
      <c r="X485" s="11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0.18993216303815338</v>
      </c>
      <c r="Y485" s="11">
        <f>IF('OddsRatio_working_3-way'!W485&gt;=0,IF('OddsRatio_working_3-way'!V485+SQRT('OddsRatio_working_3-way'!W485)&gt;0,0,PI()),ACOS('OddsRatio_working_3-way'!V485/(2*'OddsRatio_working_3-way'!X485)))</f>
        <v>1.1054253233107341</v>
      </c>
      <c r="Z485" s="11">
        <f>'OddsRatio_working_3-way'!X485^(1/3)*COS('OddsRatio_working_3-way'!Y485/3)</f>
        <v>0.53623794633813993</v>
      </c>
      <c r="AA485" s="11">
        <f>'OddsRatio_working_3-way'!X485^(1/3)*COS(('OddsRatio_working_3-way'!Y485+2*PI())/3)</f>
        <v>-0.44742674592788528</v>
      </c>
      <c r="AB485" s="11">
        <f>'OddsRatio_working_3-way'!X485^(1/3)*COS(('OddsRatio_working_3-way'!Y485+4*PI())/3)</f>
        <v>-8.8811200410255073E-2</v>
      </c>
      <c r="AC485" s="11">
        <f>'OddsRatio_working_3-way'!X485^(1/3)*SIN('OddsRatio_working_3-way'!Y485/3)</f>
        <v>0.20704678174018856</v>
      </c>
      <c r="AD485" s="11">
        <f>'OddsRatio_working_3-way'!X485^(1/3)*SIN(('OddsRatio_working_3-way'!Y485+2*PI())/3)</f>
        <v>0.36087229313193153</v>
      </c>
      <c r="AE485" s="11">
        <f>'OddsRatio_working_3-way'!X485^(1/3)*SIN(('OddsRatio_working_3-way'!Y485+4*PI())/3)</f>
        <v>-0.56791907487212001</v>
      </c>
      <c r="AF485" s="11">
        <f>-'OddsRatio_working_3-way'!U485/(3*'OddsRatio_working_3-way'!X485^(1/3))*COS(('OddsRatio_working_3-way'!Y485)/3)</f>
        <v>0.53623794633813981</v>
      </c>
      <c r="AG485" s="11">
        <f>-'OddsRatio_working_3-way'!U485/(3*'OddsRatio_working_3-way'!X485^(1/3))*COS(('OddsRatio_working_3-way'!Y485+2*PI())/3)</f>
        <v>-0.44742674592788517</v>
      </c>
      <c r="AH485" s="11">
        <f>-'OddsRatio_working_3-way'!U485/(3*'OddsRatio_working_3-way'!X485^(1/3))*COS(('OddsRatio_working_3-way'!Y485+4*PI())/3)</f>
        <v>-8.8811200410255045E-2</v>
      </c>
      <c r="AI485" s="11">
        <f>'OddsRatio_working_3-way'!U485/(3*'OddsRatio_working_3-way'!X485^(1/3))*SIN(('OddsRatio_working_3-way'!Y485)/3)</f>
        <v>-0.20704678174018853</v>
      </c>
      <c r="AJ485" s="11">
        <f>'OddsRatio_working_3-way'!U485/(3*'OddsRatio_working_3-way'!X485^(1/3))*SIN(('OddsRatio_working_3-way'!Y485+2*PI())/3)</f>
        <v>-0.36087229313193148</v>
      </c>
      <c r="AK485" s="11">
        <f>'OddsRatio_working_3-way'!U485/(3*'OddsRatio_working_3-way'!X485^(1/3))*SIN(('OddsRatio_working_3-way'!Y485+4*PI())/3)</f>
        <v>0.5679190748721199</v>
      </c>
      <c r="AL485" s="11">
        <f>'OddsRatio_working_3-way'!Z485+'OddsRatio_working_3-way'!AF485</f>
        <v>1.0724758926762799</v>
      </c>
      <c r="AM485" s="11">
        <f>'OddsRatio_working_3-way'!AA485+'OddsRatio_working_3-way'!AG485</f>
        <v>-0.89485349185577046</v>
      </c>
      <c r="AN485" s="11">
        <f>'OddsRatio_working_3-way'!AB485+'OddsRatio_working_3-way'!AH485</f>
        <v>-0.17762240082051012</v>
      </c>
      <c r="AO485" s="11">
        <f>'OddsRatio_working_3-way'!AC485+'OddsRatio_working_3-way'!AI485</f>
        <v>0</v>
      </c>
      <c r="AP485" s="11">
        <f>'OddsRatio_working_3-way'!AD485+'OddsRatio_working_3-way'!AJ485</f>
        <v>0</v>
      </c>
      <c r="AQ485" s="11">
        <f>'OddsRatio_working_3-way'!AE485+'OddsRatio_working_3-way'!AK485</f>
        <v>0</v>
      </c>
      <c r="AR485" s="10">
        <f>IF(A485="","",IF(('OddsRatio_working_3-way'!X485=0),IF(Q485&gt;0,-Q485^(1/3),(-Q485)^(1/3)),'OddsRatio_working_3-way'!AL485-'OddsRatio_working_3-way'!R485/3))</f>
        <v>1.0724758926762799</v>
      </c>
      <c r="AS485" s="11">
        <f>IF(('OddsRatio_working_3-way'!X485=0),IF(Q485&gt;0,-Q485^(1/3),(-Q485)^(1/3)),'OddsRatio_working_3-way'!AM485-'OddsRatio_working_3-way'!R485/3)</f>
        <v>-0.89485349185577046</v>
      </c>
      <c r="AT485" s="11">
        <f>IF(('OddsRatio_working_3-way'!X485=0),IF(Q485&gt;0,-Q485^(1/3),(-Q485)^(1/3)),'OddsRatio_working_3-way'!AN485-'OddsRatio_working_3-way'!R485/3)</f>
        <v>-0.17762240082051012</v>
      </c>
      <c r="AU485" s="11">
        <f>IF(('OddsRatio_working_3-way'!X485=0),0,'OddsRatio_working_3-way'!AO485)</f>
        <v>0</v>
      </c>
      <c r="AV485" s="11">
        <f>IF(('OddsRatio_working_3-way'!X485=0),0,'OddsRatio_working_3-way'!AP485)</f>
        <v>0</v>
      </c>
      <c r="AW485" s="11">
        <f>IF(('OddsRatio_working_3-way'!X485=0),0,'OddsRatio_working_3-way'!AQ485)</f>
        <v>0</v>
      </c>
    </row>
    <row r="486" spans="1:49" x14ac:dyDescent="0.2">
      <c r="A486" s="4">
        <f>IF('True_Odds_Calculator_3-way'!A487="","",'True_Odds_Calculator_3-way'!A487)</f>
        <v>1.51</v>
      </c>
      <c r="B486" s="4">
        <f>IF('True_Odds_Calculator_3-way'!B487="","",'True_Odds_Calculator_3-way'!B487)</f>
        <v>4.3099999999999996</v>
      </c>
      <c r="C486" s="4">
        <f>IF('True_Odds_Calculator_3-way'!C487="","",'True_Odds_Calculator_3-way'!C487)</f>
        <v>7.29</v>
      </c>
      <c r="D486" s="9">
        <f t="shared" si="104"/>
        <v>0.64851289739194373</v>
      </c>
      <c r="E486" s="9">
        <f t="shared" si="105"/>
        <v>0.22135562268673578</v>
      </c>
      <c r="F486" s="9">
        <f t="shared" si="106"/>
        <v>0.13013147992132013</v>
      </c>
      <c r="G486" s="9">
        <f t="shared" si="107"/>
        <v>1.06272427278215</v>
      </c>
      <c r="H486" s="9">
        <f t="shared" si="108"/>
        <v>1.5419893791188966</v>
      </c>
      <c r="I486" s="9">
        <f t="shared" si="109"/>
        <v>4.5176173429089168</v>
      </c>
      <c r="J486" s="9">
        <f t="shared" si="110"/>
        <v>7.6845356757997241</v>
      </c>
      <c r="K486" s="11">
        <f t="shared" si="111"/>
        <v>0.66225165562913912</v>
      </c>
      <c r="L486" s="11">
        <f t="shared" si="112"/>
        <v>0.23201856148491881</v>
      </c>
      <c r="M486" s="11">
        <f t="shared" si="113"/>
        <v>0.13717421124828533</v>
      </c>
      <c r="N486" s="11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-0.22380360074242378</v>
      </c>
      <c r="O486" s="11">
        <f>0</f>
        <v>0</v>
      </c>
      <c r="P486" s="11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0.21309311100323666</v>
      </c>
      <c r="Q486" s="11">
        <f>2*'OddsRatio_working_3-way'!K486*'OddsRatio_working_3-way'!L486*'OddsRatio_working_3-way'!M486</f>
        <v>4.2154918101530506E-2</v>
      </c>
      <c r="R486" s="11">
        <f t="shared" si="114"/>
        <v>0</v>
      </c>
      <c r="S486" s="11">
        <f t="shared" si="115"/>
        <v>-0.95214335379923642</v>
      </c>
      <c r="T486" s="11">
        <f t="shared" si="116"/>
        <v>-0.18835674654782131</v>
      </c>
      <c r="U486" s="11">
        <f>'OddsRatio_working_3-way'!S486-'OddsRatio_working_3-way'!R486^2/3</f>
        <v>-0.95214335379923642</v>
      </c>
      <c r="V486" s="11">
        <f>'OddsRatio_working_3-way'!S486*'OddsRatio_working_3-way'!R486/3-2*'OddsRatio_working_3-way'!R486^3/27-'OddsRatio_working_3-way'!T486</f>
        <v>0.18835674654782131</v>
      </c>
      <c r="W486" s="11">
        <f>'OddsRatio_working_3-way'!V486^2+4*'OddsRatio_working_3-way'!U486^3/27</f>
        <v>-9.2401918705419944E-2</v>
      </c>
      <c r="X486" s="11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0.17880169369688598</v>
      </c>
      <c r="Y486" s="11">
        <f>IF('OddsRatio_working_3-way'!W486&gt;=0,IF('OddsRatio_working_3-way'!V486+SQRT('OddsRatio_working_3-way'!W486)&gt;0,0,PI()),ACOS('OddsRatio_working_3-way'!V486/(2*'OddsRatio_working_3-way'!X486)))</f>
        <v>1.0160594030493089</v>
      </c>
      <c r="Z486" s="11">
        <f>'OddsRatio_working_3-way'!X486^(1/3)*COS('OddsRatio_working_3-way'!Y486/3)</f>
        <v>0.53136213639107488</v>
      </c>
      <c r="AA486" s="11">
        <f>'OddsRatio_working_3-way'!X486^(1/3)*COS(('OddsRatio_working_3-way'!Y486+2*PI())/3)</f>
        <v>-0.42778149526852083</v>
      </c>
      <c r="AB486" s="11">
        <f>'OddsRatio_working_3-way'!X486^(1/3)*COS(('OddsRatio_working_3-way'!Y486+4*PI())/3)</f>
        <v>-0.10358064112255418</v>
      </c>
      <c r="AC486" s="11">
        <f>'OddsRatio_working_3-way'!X486^(1/3)*SIN('OddsRatio_working_3-way'!Y486/3)</f>
        <v>0.18717745041268063</v>
      </c>
      <c r="AD486" s="11">
        <f>'OddsRatio_working_3-way'!X486^(1/3)*SIN(('OddsRatio_working_3-way'!Y486+2*PI())/3)</f>
        <v>0.36658438351750233</v>
      </c>
      <c r="AE486" s="11">
        <f>'OddsRatio_working_3-way'!X486^(1/3)*SIN(('OddsRatio_working_3-way'!Y486+4*PI())/3)</f>
        <v>-0.55376183393018286</v>
      </c>
      <c r="AF486" s="11">
        <f>-'OddsRatio_working_3-way'!U486/(3*'OddsRatio_working_3-way'!X486^(1/3))*COS(('OddsRatio_working_3-way'!Y486)/3)</f>
        <v>0.53136213639107499</v>
      </c>
      <c r="AG486" s="11">
        <f>-'OddsRatio_working_3-way'!U486/(3*'OddsRatio_working_3-way'!X486^(1/3))*COS(('OddsRatio_working_3-way'!Y486+2*PI())/3)</f>
        <v>-0.42778149526852088</v>
      </c>
      <c r="AH486" s="11">
        <f>-'OddsRatio_working_3-way'!U486/(3*'OddsRatio_working_3-way'!X486^(1/3))*COS(('OddsRatio_working_3-way'!Y486+4*PI())/3)</f>
        <v>-0.1035806411225542</v>
      </c>
      <c r="AI486" s="11">
        <f>'OddsRatio_working_3-way'!U486/(3*'OddsRatio_working_3-way'!X486^(1/3))*SIN(('OddsRatio_working_3-way'!Y486)/3)</f>
        <v>-0.18717745041268069</v>
      </c>
      <c r="AJ486" s="11">
        <f>'OddsRatio_working_3-way'!U486/(3*'OddsRatio_working_3-way'!X486^(1/3))*SIN(('OddsRatio_working_3-way'!Y486+2*PI())/3)</f>
        <v>-0.36658438351750239</v>
      </c>
      <c r="AK486" s="11">
        <f>'OddsRatio_working_3-way'!U486/(3*'OddsRatio_working_3-way'!X486^(1/3))*SIN(('OddsRatio_working_3-way'!Y486+4*PI())/3)</f>
        <v>0.55376183393018297</v>
      </c>
      <c r="AL486" s="11">
        <f>'OddsRatio_working_3-way'!Z486+'OddsRatio_working_3-way'!AF486</f>
        <v>1.06272427278215</v>
      </c>
      <c r="AM486" s="11">
        <f>'OddsRatio_working_3-way'!AA486+'OddsRatio_working_3-way'!AG486</f>
        <v>-0.85556299053704166</v>
      </c>
      <c r="AN486" s="11">
        <f>'OddsRatio_working_3-way'!AB486+'OddsRatio_working_3-way'!AH486</f>
        <v>-0.20716128224510838</v>
      </c>
      <c r="AO486" s="11">
        <f>'OddsRatio_working_3-way'!AC486+'OddsRatio_working_3-way'!AI486</f>
        <v>0</v>
      </c>
      <c r="AP486" s="11">
        <f>'OddsRatio_working_3-way'!AD486+'OddsRatio_working_3-way'!AJ486</f>
        <v>0</v>
      </c>
      <c r="AQ486" s="11">
        <f>'OddsRatio_working_3-way'!AE486+'OddsRatio_working_3-way'!AK486</f>
        <v>0</v>
      </c>
      <c r="AR486" s="10">
        <f>IF(A486="","",IF(('OddsRatio_working_3-way'!X486=0),IF(Q486&gt;0,-Q486^(1/3),(-Q486)^(1/3)),'OddsRatio_working_3-way'!AL486-'OddsRatio_working_3-way'!R486/3))</f>
        <v>1.06272427278215</v>
      </c>
      <c r="AS486" s="11">
        <f>IF(('OddsRatio_working_3-way'!X486=0),IF(Q486&gt;0,-Q486^(1/3),(-Q486)^(1/3)),'OddsRatio_working_3-way'!AM486-'OddsRatio_working_3-way'!R486/3)</f>
        <v>-0.85556299053704166</v>
      </c>
      <c r="AT486" s="11">
        <f>IF(('OddsRatio_working_3-way'!X486=0),IF(Q486&gt;0,-Q486^(1/3),(-Q486)^(1/3)),'OddsRatio_working_3-way'!AN486-'OddsRatio_working_3-way'!R486/3)</f>
        <v>-0.20716128224510838</v>
      </c>
      <c r="AU486" s="11">
        <f>IF(('OddsRatio_working_3-way'!X486=0),0,'OddsRatio_working_3-way'!AO486)</f>
        <v>0</v>
      </c>
      <c r="AV486" s="11">
        <f>IF(('OddsRatio_working_3-way'!X486=0),0,'OddsRatio_working_3-way'!AP486)</f>
        <v>0</v>
      </c>
      <c r="AW486" s="11">
        <f>IF(('OddsRatio_working_3-way'!X486=0),0,'OddsRatio_working_3-way'!AQ486)</f>
        <v>0</v>
      </c>
    </row>
    <row r="487" spans="1:49" x14ac:dyDescent="0.2">
      <c r="A487" s="4">
        <f>IF('True_Odds_Calculator_3-way'!A488="","",'True_Odds_Calculator_3-way'!A488)</f>
        <v>2.73</v>
      </c>
      <c r="B487" s="4">
        <f>IF('True_Odds_Calculator_3-way'!B488="","",'True_Odds_Calculator_3-way'!B488)</f>
        <v>3.5</v>
      </c>
      <c r="C487" s="4">
        <f>IF('True_Odds_Calculator_3-way'!C488="","",'True_Odds_Calculator_3-way'!C488)</f>
        <v>2.66</v>
      </c>
      <c r="D487" s="9">
        <f t="shared" si="104"/>
        <v>0.35661867115530693</v>
      </c>
      <c r="E487" s="9">
        <f t="shared" si="105"/>
        <v>0.27723074352177768</v>
      </c>
      <c r="F487" s="9">
        <f t="shared" si="106"/>
        <v>0.36615058532291522</v>
      </c>
      <c r="G487" s="9">
        <f t="shared" si="107"/>
        <v>1.0428414212602586</v>
      </c>
      <c r="H487" s="9">
        <f t="shared" si="108"/>
        <v>2.8041156587802476</v>
      </c>
      <c r="I487" s="9">
        <f t="shared" si="109"/>
        <v>3.607103553150647</v>
      </c>
      <c r="J487" s="9">
        <f t="shared" si="110"/>
        <v>2.7311167592920298</v>
      </c>
      <c r="K487" s="11">
        <f t="shared" si="111"/>
        <v>0.36630036630036628</v>
      </c>
      <c r="L487" s="11">
        <f t="shared" si="112"/>
        <v>0.2857142857142857</v>
      </c>
      <c r="M487" s="11">
        <f t="shared" si="113"/>
        <v>0.37593984962406013</v>
      </c>
      <c r="N487" s="11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-0.28247620621412239</v>
      </c>
      <c r="O487" s="11">
        <f>0</f>
        <v>0</v>
      </c>
      <c r="P487" s="11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0.23174104806757864</v>
      </c>
      <c r="Q487" s="11">
        <f>2*'OddsRatio_working_3-way'!K487*'OddsRatio_working_3-way'!L487*'OddsRatio_working_3-way'!M487</f>
        <v>7.8689659785255911E-2</v>
      </c>
      <c r="R487" s="11">
        <f t="shared" si="114"/>
        <v>0</v>
      </c>
      <c r="S487" s="11">
        <f t="shared" si="115"/>
        <v>-0.82039139215822832</v>
      </c>
      <c r="T487" s="11">
        <f t="shared" si="116"/>
        <v>-0.27857093112333731</v>
      </c>
      <c r="U487" s="11">
        <f>'OddsRatio_working_3-way'!S487-'OddsRatio_working_3-way'!R487^2/3</f>
        <v>-0.82039139215822832</v>
      </c>
      <c r="V487" s="11">
        <f>'OddsRatio_working_3-way'!S487*'OddsRatio_working_3-way'!R487/3-2*'OddsRatio_working_3-way'!R487^3/27-'OddsRatio_working_3-way'!T487</f>
        <v>0.27857093112333731</v>
      </c>
      <c r="W487" s="11">
        <f>'OddsRatio_working_3-way'!V487^2+4*'OddsRatio_working_3-way'!U487^3/27</f>
        <v>-4.1994056906436289E-3</v>
      </c>
      <c r="X487" s="11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0.14300451859781108</v>
      </c>
      <c r="Y487" s="11">
        <f>IF('OddsRatio_working_3-way'!W487&gt;=0,IF('OddsRatio_working_3-way'!V487+SQRT('OddsRatio_working_3-way'!W487)&gt;0,0,PI()),ACOS('OddsRatio_working_3-way'!V487/(2*'OddsRatio_working_3-way'!X487)))</f>
        <v>0.22856094956273432</v>
      </c>
      <c r="Z487" s="11">
        <f>'OddsRatio_working_3-way'!X487^(1/3)*COS('OddsRatio_working_3-way'!Y487/3)</f>
        <v>0.5214207106301294</v>
      </c>
      <c r="AA487" s="11">
        <f>'OddsRatio_working_3-way'!X487^(1/3)*COS(('OddsRatio_working_3-way'!Y487+2*PI())/3)</f>
        <v>-0.29518034130338977</v>
      </c>
      <c r="AB487" s="11">
        <f>'OddsRatio_working_3-way'!X487^(1/3)*COS(('OddsRatio_working_3-way'!Y487+4*PI())/3)</f>
        <v>-0.22624036932673972</v>
      </c>
      <c r="AC487" s="11">
        <f>'OddsRatio_working_3-way'!X487^(1/3)*SIN('OddsRatio_working_3-way'!Y487/3)</f>
        <v>3.9802511378644219E-2</v>
      </c>
      <c r="AD487" s="11">
        <f>'OddsRatio_working_3-way'!X487^(1/3)*SIN(('OddsRatio_working_3-way'!Y487+2*PI())/3)</f>
        <v>0.43166232577570463</v>
      </c>
      <c r="AE487" s="11">
        <f>'OddsRatio_working_3-way'!X487^(1/3)*SIN(('OddsRatio_working_3-way'!Y487+4*PI())/3)</f>
        <v>-0.47146483715434878</v>
      </c>
      <c r="AF487" s="11">
        <f>-'OddsRatio_working_3-way'!U487/(3*'OddsRatio_working_3-way'!X487^(1/3))*COS(('OddsRatio_working_3-way'!Y487)/3)</f>
        <v>0.52142071063012918</v>
      </c>
      <c r="AG487" s="11">
        <f>-'OddsRatio_working_3-way'!U487/(3*'OddsRatio_working_3-way'!X487^(1/3))*COS(('OddsRatio_working_3-way'!Y487+2*PI())/3)</f>
        <v>-0.29518034130338966</v>
      </c>
      <c r="AH487" s="11">
        <f>-'OddsRatio_working_3-way'!U487/(3*'OddsRatio_working_3-way'!X487^(1/3))*COS(('OddsRatio_working_3-way'!Y487+4*PI())/3)</f>
        <v>-0.2262403693267396</v>
      </c>
      <c r="AI487" s="11">
        <f>'OddsRatio_working_3-way'!U487/(3*'OddsRatio_working_3-way'!X487^(1/3))*SIN(('OddsRatio_working_3-way'!Y487)/3)</f>
        <v>-3.9802511378644205E-2</v>
      </c>
      <c r="AJ487" s="11">
        <f>'OddsRatio_working_3-way'!U487/(3*'OddsRatio_working_3-way'!X487^(1/3))*SIN(('OddsRatio_working_3-way'!Y487+2*PI())/3)</f>
        <v>-0.43166232577570446</v>
      </c>
      <c r="AK487" s="11">
        <f>'OddsRatio_working_3-way'!U487/(3*'OddsRatio_working_3-way'!X487^(1/3))*SIN(('OddsRatio_working_3-way'!Y487+4*PI())/3)</f>
        <v>0.47146483715434861</v>
      </c>
      <c r="AL487" s="11">
        <f>'OddsRatio_working_3-way'!Z487+'OddsRatio_working_3-way'!AF487</f>
        <v>1.0428414212602586</v>
      </c>
      <c r="AM487" s="11">
        <f>'OddsRatio_working_3-way'!AA487+'OddsRatio_working_3-way'!AG487</f>
        <v>-0.59036068260677943</v>
      </c>
      <c r="AN487" s="11">
        <f>'OddsRatio_working_3-way'!AB487+'OddsRatio_working_3-way'!AH487</f>
        <v>-0.45248073865347932</v>
      </c>
      <c r="AO487" s="11">
        <f>'OddsRatio_working_3-way'!AC487+'OddsRatio_working_3-way'!AI487</f>
        <v>0</v>
      </c>
      <c r="AP487" s="11">
        <f>'OddsRatio_working_3-way'!AD487+'OddsRatio_working_3-way'!AJ487</f>
        <v>0</v>
      </c>
      <c r="AQ487" s="11">
        <f>'OddsRatio_working_3-way'!AE487+'OddsRatio_working_3-way'!AK487</f>
        <v>0</v>
      </c>
      <c r="AR487" s="10">
        <f>IF(A487="","",IF(('OddsRatio_working_3-way'!X487=0),IF(Q487&gt;0,-Q487^(1/3),(-Q487)^(1/3)),'OddsRatio_working_3-way'!AL487-'OddsRatio_working_3-way'!R487/3))</f>
        <v>1.0428414212602586</v>
      </c>
      <c r="AS487" s="11">
        <f>IF(('OddsRatio_working_3-way'!X487=0),IF(Q487&gt;0,-Q487^(1/3),(-Q487)^(1/3)),'OddsRatio_working_3-way'!AM487-'OddsRatio_working_3-way'!R487/3)</f>
        <v>-0.59036068260677943</v>
      </c>
      <c r="AT487" s="11">
        <f>IF(('OddsRatio_working_3-way'!X487=0),IF(Q487&gt;0,-Q487^(1/3),(-Q487)^(1/3)),'OddsRatio_working_3-way'!AN487-'OddsRatio_working_3-way'!R487/3)</f>
        <v>-0.45248073865347932</v>
      </c>
      <c r="AU487" s="11">
        <f>IF(('OddsRatio_working_3-way'!X487=0),0,'OddsRatio_working_3-way'!AO487)</f>
        <v>0</v>
      </c>
      <c r="AV487" s="11">
        <f>IF(('OddsRatio_working_3-way'!X487=0),0,'OddsRatio_working_3-way'!AP487)</f>
        <v>0</v>
      </c>
      <c r="AW487" s="11">
        <f>IF(('OddsRatio_working_3-way'!X487=0),0,'OddsRatio_working_3-way'!AQ487)</f>
        <v>0</v>
      </c>
    </row>
    <row r="488" spans="1:49" x14ac:dyDescent="0.2">
      <c r="A488" s="4">
        <f>IF('True_Odds_Calculator_3-way'!A489="","",'True_Odds_Calculator_3-way'!A489)</f>
        <v>2.09</v>
      </c>
      <c r="B488" s="4">
        <f>IF('True_Odds_Calculator_3-way'!B489="","",'True_Odds_Calculator_3-way'!B489)</f>
        <v>3.72</v>
      </c>
      <c r="C488" s="4">
        <f>IF('True_Odds_Calculator_3-way'!C489="","",'True_Odds_Calculator_3-way'!C489)</f>
        <v>3.41</v>
      </c>
      <c r="D488" s="9">
        <f t="shared" si="104"/>
        <v>0.46286739238356489</v>
      </c>
      <c r="E488" s="9">
        <f t="shared" si="105"/>
        <v>0.2566872272809062</v>
      </c>
      <c r="F488" s="9">
        <f t="shared" si="106"/>
        <v>0.28044538033552879</v>
      </c>
      <c r="G488" s="9">
        <f t="shared" si="107"/>
        <v>1.0646293451020701</v>
      </c>
      <c r="H488" s="9">
        <f t="shared" si="108"/>
        <v>2.1604459861612564</v>
      </c>
      <c r="I488" s="9">
        <f t="shared" si="109"/>
        <v>3.895791818677631</v>
      </c>
      <c r="J488" s="9">
        <f t="shared" si="110"/>
        <v>3.5657567216959891</v>
      </c>
      <c r="K488" s="11">
        <f t="shared" si="111"/>
        <v>0.47846889952153115</v>
      </c>
      <c r="L488" s="11">
        <f t="shared" si="112"/>
        <v>0.26881720430107525</v>
      </c>
      <c r="M488" s="11">
        <f t="shared" si="113"/>
        <v>0.29325513196480935</v>
      </c>
      <c r="N488" s="11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-0.26950624900328402</v>
      </c>
      <c r="O488" s="11">
        <f>0</f>
        <v>0</v>
      </c>
      <c r="P488" s="11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0.23461014055938598</v>
      </c>
      <c r="Q488" s="11">
        <f>2*'OddsRatio_working_3-way'!K488*'OddsRatio_working_3-way'!L488*'OddsRatio_working_3-way'!M488</f>
        <v>7.5437344231313819E-2</v>
      </c>
      <c r="R488" s="11">
        <f t="shared" si="114"/>
        <v>0</v>
      </c>
      <c r="S488" s="11">
        <f t="shared" si="115"/>
        <v>-0.87051836989697107</v>
      </c>
      <c r="T488" s="11">
        <f t="shared" si="116"/>
        <v>-0.27990944369677523</v>
      </c>
      <c r="U488" s="11">
        <f>'OddsRatio_working_3-way'!S488-'OddsRatio_working_3-way'!R488^2/3</f>
        <v>-0.87051836989697107</v>
      </c>
      <c r="V488" s="11">
        <f>'OddsRatio_working_3-way'!S488*'OddsRatio_working_3-way'!R488/3-2*'OddsRatio_working_3-way'!R488^3/27-'OddsRatio_working_3-way'!T488</f>
        <v>0.27990944369677523</v>
      </c>
      <c r="W488" s="11">
        <f>'OddsRatio_working_3-way'!V488^2+4*'OddsRatio_working_3-way'!U488^3/27</f>
        <v>-1.9381186883513785E-2</v>
      </c>
      <c r="X488" s="11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0.15630937556185806</v>
      </c>
      <c r="Y488" s="11">
        <f>IF('OddsRatio_working_3-way'!W488&gt;=0,IF('OddsRatio_working_3-way'!V488+SQRT('OddsRatio_working_3-way'!W488)&gt;0,0,PI()),ACOS('OddsRatio_working_3-way'!V488/(2*'OddsRatio_working_3-way'!X488)))</f>
        <v>0.46153501297791522</v>
      </c>
      <c r="Z488" s="11">
        <f>'OddsRatio_working_3-way'!X488^(1/3)*COS('OddsRatio_working_3-way'!Y488/3)</f>
        <v>0.53231467255103515</v>
      </c>
      <c r="AA488" s="11">
        <f>'OddsRatio_working_3-way'!X488^(1/3)*COS(('OddsRatio_working_3-way'!Y488+2*PI())/3)</f>
        <v>-0.33764446458828484</v>
      </c>
      <c r="AB488" s="11">
        <f>'OddsRatio_working_3-way'!X488^(1/3)*COS(('OddsRatio_working_3-way'!Y488+4*PI())/3)</f>
        <v>-0.19467020796275036</v>
      </c>
      <c r="AC488" s="11">
        <f>'OddsRatio_working_3-way'!X488^(1/3)*SIN('OddsRatio_working_3-way'!Y488/3)</f>
        <v>8.2546225549939012E-2</v>
      </c>
      <c r="AD488" s="11">
        <f>'OddsRatio_working_3-way'!X488^(1/3)*SIN(('OddsRatio_working_3-way'!Y488+2*PI())/3)</f>
        <v>0.41972491646142185</v>
      </c>
      <c r="AE488" s="11">
        <f>'OddsRatio_working_3-way'!X488^(1/3)*SIN(('OddsRatio_working_3-way'!Y488+4*PI())/3)</f>
        <v>-0.50227114201136092</v>
      </c>
      <c r="AF488" s="11">
        <f>-'OddsRatio_working_3-way'!U488/(3*'OddsRatio_working_3-way'!X488^(1/3))*COS(('OddsRatio_working_3-way'!Y488)/3)</f>
        <v>0.53231467255103504</v>
      </c>
      <c r="AG488" s="11">
        <f>-'OddsRatio_working_3-way'!U488/(3*'OddsRatio_working_3-way'!X488^(1/3))*COS(('OddsRatio_working_3-way'!Y488+2*PI())/3)</f>
        <v>-0.33764446458828479</v>
      </c>
      <c r="AH488" s="11">
        <f>-'OddsRatio_working_3-way'!U488/(3*'OddsRatio_working_3-way'!X488^(1/3))*COS(('OddsRatio_working_3-way'!Y488+4*PI())/3)</f>
        <v>-0.19467020796275031</v>
      </c>
      <c r="AI488" s="11">
        <f>'OddsRatio_working_3-way'!U488/(3*'OddsRatio_working_3-way'!X488^(1/3))*SIN(('OddsRatio_working_3-way'!Y488)/3)</f>
        <v>-8.2546225549938984E-2</v>
      </c>
      <c r="AJ488" s="11">
        <f>'OddsRatio_working_3-way'!U488/(3*'OddsRatio_working_3-way'!X488^(1/3))*SIN(('OddsRatio_working_3-way'!Y488+2*PI())/3)</f>
        <v>-0.41972491646142174</v>
      </c>
      <c r="AK488" s="11">
        <f>'OddsRatio_working_3-way'!U488/(3*'OddsRatio_working_3-way'!X488^(1/3))*SIN(('OddsRatio_working_3-way'!Y488+4*PI())/3)</f>
        <v>0.5022711420113608</v>
      </c>
      <c r="AL488" s="11">
        <f>'OddsRatio_working_3-way'!Z488+'OddsRatio_working_3-way'!AF488</f>
        <v>1.0646293451020701</v>
      </c>
      <c r="AM488" s="11">
        <f>'OddsRatio_working_3-way'!AA488+'OddsRatio_working_3-way'!AG488</f>
        <v>-0.67528892917656957</v>
      </c>
      <c r="AN488" s="11">
        <f>'OddsRatio_working_3-way'!AB488+'OddsRatio_working_3-way'!AH488</f>
        <v>-0.38934041592550067</v>
      </c>
      <c r="AO488" s="11">
        <f>'OddsRatio_working_3-way'!AC488+'OddsRatio_working_3-way'!AI488</f>
        <v>0</v>
      </c>
      <c r="AP488" s="11">
        <f>'OddsRatio_working_3-way'!AD488+'OddsRatio_working_3-way'!AJ488</f>
        <v>0</v>
      </c>
      <c r="AQ488" s="11">
        <f>'OddsRatio_working_3-way'!AE488+'OddsRatio_working_3-way'!AK488</f>
        <v>0</v>
      </c>
      <c r="AR488" s="10">
        <f>IF(A488="","",IF(('OddsRatio_working_3-way'!X488=0),IF(Q488&gt;0,-Q488^(1/3),(-Q488)^(1/3)),'OddsRatio_working_3-way'!AL488-'OddsRatio_working_3-way'!R488/3))</f>
        <v>1.0646293451020701</v>
      </c>
      <c r="AS488" s="11">
        <f>IF(('OddsRatio_working_3-way'!X488=0),IF(Q488&gt;0,-Q488^(1/3),(-Q488)^(1/3)),'OddsRatio_working_3-way'!AM488-'OddsRatio_working_3-way'!R488/3)</f>
        <v>-0.67528892917656957</v>
      </c>
      <c r="AT488" s="11">
        <f>IF(('OddsRatio_working_3-way'!X488=0),IF(Q488&gt;0,-Q488^(1/3),(-Q488)^(1/3)),'OddsRatio_working_3-way'!AN488-'OddsRatio_working_3-way'!R488/3)</f>
        <v>-0.38934041592550067</v>
      </c>
      <c r="AU488" s="11">
        <f>IF(('OddsRatio_working_3-way'!X488=0),0,'OddsRatio_working_3-way'!AO488)</f>
        <v>0</v>
      </c>
      <c r="AV488" s="11">
        <f>IF(('OddsRatio_working_3-way'!X488=0),0,'OddsRatio_working_3-way'!AP488)</f>
        <v>0</v>
      </c>
      <c r="AW488" s="11">
        <f>IF(('OddsRatio_working_3-way'!X488=0),0,'OddsRatio_working_3-way'!AQ488)</f>
        <v>0</v>
      </c>
    </row>
    <row r="489" spans="1:49" x14ac:dyDescent="0.2">
      <c r="A489" s="4">
        <f>IF('True_Odds_Calculator_3-way'!A490="","",'True_Odds_Calculator_3-way'!A490)</f>
        <v>4.3899999999999997</v>
      </c>
      <c r="B489" s="4">
        <f>IF('True_Odds_Calculator_3-way'!B490="","",'True_Odds_Calculator_3-way'!B490)</f>
        <v>3.85</v>
      </c>
      <c r="C489" s="4">
        <f>IF('True_Odds_Calculator_3-way'!C490="","",'True_Odds_Calculator_3-way'!C490)</f>
        <v>1.81</v>
      </c>
      <c r="D489" s="9">
        <f t="shared" si="104"/>
        <v>0.21645727168733245</v>
      </c>
      <c r="E489" s="9">
        <f t="shared" si="105"/>
        <v>0.24732663197025664</v>
      </c>
      <c r="F489" s="9">
        <f t="shared" si="106"/>
        <v>0.53621609634241107</v>
      </c>
      <c r="G489" s="9">
        <f t="shared" si="107"/>
        <v>1.0678021873466803</v>
      </c>
      <c r="H489" s="9">
        <f t="shared" si="108"/>
        <v>4.6198494151052456</v>
      </c>
      <c r="I489" s="9">
        <f t="shared" si="109"/>
        <v>4.0432362339380399</v>
      </c>
      <c r="J489" s="9">
        <f t="shared" si="110"/>
        <v>1.8649197717508108</v>
      </c>
      <c r="K489" s="11">
        <f t="shared" si="111"/>
        <v>0.22779043280182235</v>
      </c>
      <c r="L489" s="11">
        <f t="shared" si="112"/>
        <v>0.25974025974025972</v>
      </c>
      <c r="M489" s="11">
        <f t="shared" si="113"/>
        <v>0.5524861878453039</v>
      </c>
      <c r="N489" s="11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-0.25581485052407171</v>
      </c>
      <c r="O489" s="11">
        <f>0</f>
        <v>0</v>
      </c>
      <c r="P489" s="11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0.23045455280947796</v>
      </c>
      <c r="Q489" s="11">
        <f>2*'OddsRatio_working_3-way'!K489*'OddsRatio_working_3-way'!L489*'OddsRatio_working_3-way'!M489</f>
        <v>6.5377178101979572E-2</v>
      </c>
      <c r="R489" s="11">
        <f t="shared" si="114"/>
        <v>0</v>
      </c>
      <c r="S489" s="11">
        <f t="shared" si="115"/>
        <v>-0.90086463837951658</v>
      </c>
      <c r="T489" s="11">
        <f t="shared" si="116"/>
        <v>-0.25556443641972104</v>
      </c>
      <c r="U489" s="11">
        <f>'OddsRatio_working_3-way'!S489-'OddsRatio_working_3-way'!R489^2/3</f>
        <v>-0.90086463837951658</v>
      </c>
      <c r="V489" s="11">
        <f>'OddsRatio_working_3-way'!S489*'OddsRatio_working_3-way'!R489/3-2*'OddsRatio_working_3-way'!R489^3/27-'OddsRatio_working_3-way'!T489</f>
        <v>0.25556443641972104</v>
      </c>
      <c r="W489" s="11">
        <f>'OddsRatio_working_3-way'!V489^2+4*'OddsRatio_working_3-way'!U489^3/27</f>
        <v>-4.2998387789670703E-2</v>
      </c>
      <c r="X489" s="11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0.16455361508654279</v>
      </c>
      <c r="Y489" s="11">
        <f>IF('OddsRatio_working_3-way'!W489&gt;=0,IF('OddsRatio_working_3-way'!V489+SQRT('OddsRatio_working_3-way'!W489)&gt;0,0,PI()),ACOS('OddsRatio_working_3-way'!V489/(2*'OddsRatio_working_3-way'!X489)))</f>
        <v>0.68164309208902274</v>
      </c>
      <c r="Z489" s="11">
        <f>'OddsRatio_working_3-way'!X489^(1/3)*COS('OddsRatio_working_3-way'!Y489/3)</f>
        <v>0.53390109367334015</v>
      </c>
      <c r="AA489" s="11">
        <f>'OddsRatio_working_3-way'!X489^(1/3)*COS(('OddsRatio_working_3-way'!Y489+2*PI())/3)</f>
        <v>-0.37385413061985118</v>
      </c>
      <c r="AB489" s="11">
        <f>'OddsRatio_working_3-way'!X489^(1/3)*COS(('OddsRatio_working_3-way'!Y489+4*PI())/3)</f>
        <v>-0.16004696305348931</v>
      </c>
      <c r="AC489" s="11">
        <f>'OddsRatio_working_3-way'!X489^(1/3)*SIN('OddsRatio_working_3-way'!Y489/3)</f>
        <v>0.12344162574911066</v>
      </c>
      <c r="AD489" s="11">
        <f>'OddsRatio_working_3-way'!X489^(1/3)*SIN(('OddsRatio_working_3-way'!Y489+2*PI())/3)</f>
        <v>0.40065109735485249</v>
      </c>
      <c r="AE489" s="11">
        <f>'OddsRatio_working_3-way'!X489^(1/3)*SIN(('OddsRatio_working_3-way'!Y489+4*PI())/3)</f>
        <v>-0.52409272310396304</v>
      </c>
      <c r="AF489" s="11">
        <f>-'OddsRatio_working_3-way'!U489/(3*'OddsRatio_working_3-way'!X489^(1/3))*COS(('OddsRatio_working_3-way'!Y489)/3)</f>
        <v>0.53390109367334015</v>
      </c>
      <c r="AG489" s="11">
        <f>-'OddsRatio_working_3-way'!U489/(3*'OddsRatio_working_3-way'!X489^(1/3))*COS(('OddsRatio_working_3-way'!Y489+2*PI())/3)</f>
        <v>-0.37385413061985118</v>
      </c>
      <c r="AH489" s="11">
        <f>-'OddsRatio_working_3-way'!U489/(3*'OddsRatio_working_3-way'!X489^(1/3))*COS(('OddsRatio_working_3-way'!Y489+4*PI())/3)</f>
        <v>-0.16004696305348931</v>
      </c>
      <c r="AI489" s="11">
        <f>'OddsRatio_working_3-way'!U489/(3*'OddsRatio_working_3-way'!X489^(1/3))*SIN(('OddsRatio_working_3-way'!Y489)/3)</f>
        <v>-0.12344162574911066</v>
      </c>
      <c r="AJ489" s="11">
        <f>'OddsRatio_working_3-way'!U489/(3*'OddsRatio_working_3-way'!X489^(1/3))*SIN(('OddsRatio_working_3-way'!Y489+2*PI())/3)</f>
        <v>-0.40065109735485249</v>
      </c>
      <c r="AK489" s="11">
        <f>'OddsRatio_working_3-way'!U489/(3*'OddsRatio_working_3-way'!X489^(1/3))*SIN(('OddsRatio_working_3-way'!Y489+4*PI())/3)</f>
        <v>0.52409272310396304</v>
      </c>
      <c r="AL489" s="11">
        <f>'OddsRatio_working_3-way'!Z489+'OddsRatio_working_3-way'!AF489</f>
        <v>1.0678021873466803</v>
      </c>
      <c r="AM489" s="11">
        <f>'OddsRatio_working_3-way'!AA489+'OddsRatio_working_3-way'!AG489</f>
        <v>-0.74770826123970235</v>
      </c>
      <c r="AN489" s="11">
        <f>'OddsRatio_working_3-way'!AB489+'OddsRatio_working_3-way'!AH489</f>
        <v>-0.32009392610697862</v>
      </c>
      <c r="AO489" s="11">
        <f>'OddsRatio_working_3-way'!AC489+'OddsRatio_working_3-way'!AI489</f>
        <v>0</v>
      </c>
      <c r="AP489" s="11">
        <f>'OddsRatio_working_3-way'!AD489+'OddsRatio_working_3-way'!AJ489</f>
        <v>0</v>
      </c>
      <c r="AQ489" s="11">
        <f>'OddsRatio_working_3-way'!AE489+'OddsRatio_working_3-way'!AK489</f>
        <v>0</v>
      </c>
      <c r="AR489" s="10">
        <f>IF(A489="","",IF(('OddsRatio_working_3-way'!X489=0),IF(Q489&gt;0,-Q489^(1/3),(-Q489)^(1/3)),'OddsRatio_working_3-way'!AL489-'OddsRatio_working_3-way'!R489/3))</f>
        <v>1.0678021873466803</v>
      </c>
      <c r="AS489" s="11">
        <f>IF(('OddsRatio_working_3-way'!X489=0),IF(Q489&gt;0,-Q489^(1/3),(-Q489)^(1/3)),'OddsRatio_working_3-way'!AM489-'OddsRatio_working_3-way'!R489/3)</f>
        <v>-0.74770826123970235</v>
      </c>
      <c r="AT489" s="11">
        <f>IF(('OddsRatio_working_3-way'!X489=0),IF(Q489&gt;0,-Q489^(1/3),(-Q489)^(1/3)),'OddsRatio_working_3-way'!AN489-'OddsRatio_working_3-way'!R489/3)</f>
        <v>-0.32009392610697862</v>
      </c>
      <c r="AU489" s="11">
        <f>IF(('OddsRatio_working_3-way'!X489=0),0,'OddsRatio_working_3-way'!AO489)</f>
        <v>0</v>
      </c>
      <c r="AV489" s="11">
        <f>IF(('OddsRatio_working_3-way'!X489=0),0,'OddsRatio_working_3-way'!AP489)</f>
        <v>0</v>
      </c>
      <c r="AW489" s="11">
        <f>IF(('OddsRatio_working_3-way'!X489=0),0,'OddsRatio_working_3-way'!AQ489)</f>
        <v>0</v>
      </c>
    </row>
    <row r="490" spans="1:49" x14ac:dyDescent="0.2">
      <c r="A490" s="4">
        <f>IF('True_Odds_Calculator_3-way'!A491="","",'True_Odds_Calculator_3-way'!A491)</f>
        <v>6.04</v>
      </c>
      <c r="B490" s="4">
        <f>IF('True_Odds_Calculator_3-way'!B491="","",'True_Odds_Calculator_3-way'!B491)</f>
        <v>4.5599999999999996</v>
      </c>
      <c r="C490" s="4">
        <f>IF('True_Odds_Calculator_3-way'!C491="","",'True_Odds_Calculator_3-way'!C491)</f>
        <v>1.52</v>
      </c>
      <c r="D490" s="9">
        <f t="shared" si="104"/>
        <v>0.15470899454855097</v>
      </c>
      <c r="E490" s="9">
        <f t="shared" si="105"/>
        <v>0.20579035308341931</v>
      </c>
      <c r="F490" s="9">
        <f t="shared" si="106"/>
        <v>0.63950065236802967</v>
      </c>
      <c r="G490" s="9">
        <f t="shared" si="107"/>
        <v>1.0840770429994102</v>
      </c>
      <c r="H490" s="9">
        <f t="shared" si="108"/>
        <v>6.4637482967170259</v>
      </c>
      <c r="I490" s="9">
        <f t="shared" si="109"/>
        <v>4.8593142730778993</v>
      </c>
      <c r="J490" s="9">
        <f t="shared" si="110"/>
        <v>1.5637200623596934</v>
      </c>
      <c r="K490" s="11">
        <f t="shared" si="111"/>
        <v>0.16556291390728478</v>
      </c>
      <c r="L490" s="11">
        <f t="shared" si="112"/>
        <v>0.2192982456140351</v>
      </c>
      <c r="M490" s="11">
        <f t="shared" si="113"/>
        <v>0.65789473684210531</v>
      </c>
      <c r="N490" s="11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-0.2228632753022326</v>
      </c>
      <c r="O490" s="11">
        <f>0</f>
        <v>0</v>
      </c>
      <c r="P490" s="11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0.21784593935169053</v>
      </c>
      <c r="Q490" s="11">
        <f>2*'OddsRatio_working_3-way'!K490*'OddsRatio_working_3-way'!L490*'OddsRatio_working_3-way'!M490</f>
        <v>4.7773232313967219E-2</v>
      </c>
      <c r="R490" s="11">
        <f t="shared" si="114"/>
        <v>0</v>
      </c>
      <c r="S490" s="11">
        <f t="shared" si="115"/>
        <v>-0.97748693254311236</v>
      </c>
      <c r="T490" s="11">
        <f t="shared" si="116"/>
        <v>-0.2143611694173492</v>
      </c>
      <c r="U490" s="11">
        <f>'OddsRatio_working_3-way'!S490-'OddsRatio_working_3-way'!R490^2/3</f>
        <v>-0.97748693254311236</v>
      </c>
      <c r="V490" s="11">
        <f>'OddsRatio_working_3-way'!S490*'OddsRatio_working_3-way'!R490/3-2*'OddsRatio_working_3-way'!R490^3/27-'OddsRatio_working_3-way'!T490</f>
        <v>0.2143611694173492</v>
      </c>
      <c r="W490" s="11">
        <f>'OddsRatio_working_3-way'!V490^2+4*'OddsRatio_working_3-way'!U490^3/27</f>
        <v>-9.2415200418702603E-2</v>
      </c>
      <c r="X490" s="11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0.18598784326715825</v>
      </c>
      <c r="Y490" s="11">
        <f>IF('OddsRatio_working_3-way'!W490&gt;=0,IF('OddsRatio_working_3-way'!V490+SQRT('OddsRatio_working_3-way'!W490)&gt;0,0,PI()),ACOS('OddsRatio_working_3-way'!V490/(2*'OddsRatio_working_3-way'!X490)))</f>
        <v>0.95663003941361868</v>
      </c>
      <c r="Z490" s="11">
        <f>'OddsRatio_working_3-way'!X490^(1/3)*COS('OddsRatio_working_3-way'!Y490/3)</f>
        <v>0.54203852149970511</v>
      </c>
      <c r="AA490" s="11">
        <f>'OddsRatio_working_3-way'!X490^(1/3)*COS(('OddsRatio_working_3-way'!Y490+2*PI())/3)</f>
        <v>-0.42599478799073148</v>
      </c>
      <c r="AB490" s="11">
        <f>'OddsRatio_working_3-way'!X490^(1/3)*COS(('OddsRatio_working_3-way'!Y490+4*PI())/3)</f>
        <v>-0.11604373350897398</v>
      </c>
      <c r="AC490" s="11">
        <f>'OddsRatio_working_3-way'!X490^(1/3)*SIN('OddsRatio_working_3-way'!Y490/3)</f>
        <v>0.17895032474065128</v>
      </c>
      <c r="AD490" s="11">
        <f>'OddsRatio_working_3-way'!X490^(1/3)*SIN(('OddsRatio_working_3-way'!Y490+2*PI())/3)</f>
        <v>0.37994396707817657</v>
      </c>
      <c r="AE490" s="11">
        <f>'OddsRatio_working_3-way'!X490^(1/3)*SIN(('OddsRatio_working_3-way'!Y490+4*PI())/3)</f>
        <v>-0.55889429181882777</v>
      </c>
      <c r="AF490" s="11">
        <f>-'OddsRatio_working_3-way'!U490/(3*'OddsRatio_working_3-way'!X490^(1/3))*COS(('OddsRatio_working_3-way'!Y490)/3)</f>
        <v>0.54203852149970511</v>
      </c>
      <c r="AG490" s="11">
        <f>-'OddsRatio_working_3-way'!U490/(3*'OddsRatio_working_3-way'!X490^(1/3))*COS(('OddsRatio_working_3-way'!Y490+2*PI())/3)</f>
        <v>-0.42599478799073148</v>
      </c>
      <c r="AH490" s="11">
        <f>-'OddsRatio_working_3-way'!U490/(3*'OddsRatio_working_3-way'!X490^(1/3))*COS(('OddsRatio_working_3-way'!Y490+4*PI())/3)</f>
        <v>-0.11604373350897398</v>
      </c>
      <c r="AI490" s="11">
        <f>'OddsRatio_working_3-way'!U490/(3*'OddsRatio_working_3-way'!X490^(1/3))*SIN(('OddsRatio_working_3-way'!Y490)/3)</f>
        <v>-0.17895032474065128</v>
      </c>
      <c r="AJ490" s="11">
        <f>'OddsRatio_working_3-way'!U490/(3*'OddsRatio_working_3-way'!X490^(1/3))*SIN(('OddsRatio_working_3-way'!Y490+2*PI())/3)</f>
        <v>-0.37994396707817657</v>
      </c>
      <c r="AK490" s="11">
        <f>'OddsRatio_working_3-way'!U490/(3*'OddsRatio_working_3-way'!X490^(1/3))*SIN(('OddsRatio_working_3-way'!Y490+4*PI())/3)</f>
        <v>0.55889429181882777</v>
      </c>
      <c r="AL490" s="11">
        <f>'OddsRatio_working_3-way'!Z490+'OddsRatio_working_3-way'!AF490</f>
        <v>1.0840770429994102</v>
      </c>
      <c r="AM490" s="11">
        <f>'OddsRatio_working_3-way'!AA490+'OddsRatio_working_3-way'!AG490</f>
        <v>-0.85198957598146297</v>
      </c>
      <c r="AN490" s="11">
        <f>'OddsRatio_working_3-way'!AB490+'OddsRatio_working_3-way'!AH490</f>
        <v>-0.23208746701794797</v>
      </c>
      <c r="AO490" s="11">
        <f>'OddsRatio_working_3-way'!AC490+'OddsRatio_working_3-way'!AI490</f>
        <v>0</v>
      </c>
      <c r="AP490" s="11">
        <f>'OddsRatio_working_3-way'!AD490+'OddsRatio_working_3-way'!AJ490</f>
        <v>0</v>
      </c>
      <c r="AQ490" s="11">
        <f>'OddsRatio_working_3-way'!AE490+'OddsRatio_working_3-way'!AK490</f>
        <v>0</v>
      </c>
      <c r="AR490" s="10">
        <f>IF(A490="","",IF(('OddsRatio_working_3-way'!X490=0),IF(Q490&gt;0,-Q490^(1/3),(-Q490)^(1/3)),'OddsRatio_working_3-way'!AL490-'OddsRatio_working_3-way'!R490/3))</f>
        <v>1.0840770429994102</v>
      </c>
      <c r="AS490" s="11">
        <f>IF(('OddsRatio_working_3-way'!X490=0),IF(Q490&gt;0,-Q490^(1/3),(-Q490)^(1/3)),'OddsRatio_working_3-way'!AM490-'OddsRatio_working_3-way'!R490/3)</f>
        <v>-0.85198957598146297</v>
      </c>
      <c r="AT490" s="11">
        <f>IF(('OddsRatio_working_3-way'!X490=0),IF(Q490&gt;0,-Q490^(1/3),(-Q490)^(1/3)),'OddsRatio_working_3-way'!AN490-'OddsRatio_working_3-way'!R490/3)</f>
        <v>-0.23208746701794797</v>
      </c>
      <c r="AU490" s="11">
        <f>IF(('OddsRatio_working_3-way'!X490=0),0,'OddsRatio_working_3-way'!AO490)</f>
        <v>0</v>
      </c>
      <c r="AV490" s="11">
        <f>IF(('OddsRatio_working_3-way'!X490=0),0,'OddsRatio_working_3-way'!AP490)</f>
        <v>0</v>
      </c>
      <c r="AW490" s="11">
        <f>IF(('OddsRatio_working_3-way'!X490=0),0,'OddsRatio_working_3-way'!AQ490)</f>
        <v>0</v>
      </c>
    </row>
    <row r="491" spans="1:49" x14ac:dyDescent="0.2">
      <c r="A491" s="4">
        <f>IF('True_Odds_Calculator_3-way'!A492="","",'True_Odds_Calculator_3-way'!A492)</f>
        <v>1.67</v>
      </c>
      <c r="B491" s="4">
        <f>IF('True_Odds_Calculator_3-way'!B492="","",'True_Odds_Calculator_3-way'!B492)</f>
        <v>4.21</v>
      </c>
      <c r="C491" s="4">
        <f>IF('True_Odds_Calculator_3-way'!C492="","",'True_Odds_Calculator_3-way'!C492)</f>
        <v>5.08</v>
      </c>
      <c r="D491" s="9">
        <f t="shared" si="104"/>
        <v>0.58486900821634602</v>
      </c>
      <c r="E491" s="9">
        <f t="shared" si="105"/>
        <v>0.2272412435450322</v>
      </c>
      <c r="F491" s="9">
        <f t="shared" si="106"/>
        <v>0.18788974823862178</v>
      </c>
      <c r="G491" s="9">
        <f t="shared" si="107"/>
        <v>1.0593799406281603</v>
      </c>
      <c r="H491" s="9">
        <f t="shared" si="108"/>
        <v>1.7097845602208672</v>
      </c>
      <c r="I491" s="9">
        <f t="shared" si="109"/>
        <v>4.4006096094163949</v>
      </c>
      <c r="J491" s="9">
        <f t="shared" si="110"/>
        <v>5.3222701577628939</v>
      </c>
      <c r="K491" s="11">
        <f t="shared" si="111"/>
        <v>0.5988023952095809</v>
      </c>
      <c r="L491" s="11">
        <f t="shared" si="112"/>
        <v>0.23752969121140144</v>
      </c>
      <c r="M491" s="11">
        <f t="shared" si="113"/>
        <v>0.19685039370078738</v>
      </c>
      <c r="N491" s="11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-0.24568447782834091</v>
      </c>
      <c r="O491" s="11">
        <f>0</f>
        <v>0</v>
      </c>
      <c r="P491" s="11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0.22286957683563058</v>
      </c>
      <c r="Q491" s="11">
        <f>2*'OddsRatio_working_3-way'!K491*'OddsRatio_working_3-way'!L491*'OddsRatio_working_3-way'!M491</f>
        <v>5.5997381114480035E-2</v>
      </c>
      <c r="R491" s="11">
        <f t="shared" si="114"/>
        <v>0</v>
      </c>
      <c r="S491" s="11">
        <f t="shared" si="115"/>
        <v>-0.90713739347973366</v>
      </c>
      <c r="T491" s="11">
        <f t="shared" si="116"/>
        <v>-0.22792396821098831</v>
      </c>
      <c r="U491" s="11">
        <f>'OddsRatio_working_3-way'!S491-'OddsRatio_working_3-way'!R491^2/3</f>
        <v>-0.90713739347973366</v>
      </c>
      <c r="V491" s="11">
        <f>'OddsRatio_working_3-way'!S491*'OddsRatio_working_3-way'!R491/3-2*'OddsRatio_working_3-way'!R491^3/27-'OddsRatio_working_3-way'!T491</f>
        <v>0.22792396821098831</v>
      </c>
      <c r="W491" s="11">
        <f>'OddsRatio_working_3-way'!V491^2+4*'OddsRatio_working_3-way'!U491^3/27</f>
        <v>-5.8640557187986386E-2</v>
      </c>
      <c r="X491" s="11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0.16627529316846054</v>
      </c>
      <c r="Y491" s="11">
        <f>IF('OddsRatio_working_3-way'!W491&gt;=0,IF('OddsRatio_working_3-way'!V491+SQRT('OddsRatio_working_3-way'!W491)&gt;0,0,PI()),ACOS('OddsRatio_working_3-way'!V491/(2*'OddsRatio_working_3-way'!X491)))</f>
        <v>0.81566906369623626</v>
      </c>
      <c r="Z491" s="11">
        <f>'OddsRatio_working_3-way'!X491^(1/3)*COS('OddsRatio_working_3-way'!Y491/3)</f>
        <v>0.52968997031408027</v>
      </c>
      <c r="AA491" s="11">
        <f>'OddsRatio_working_3-way'!X491^(1/3)*COS(('OddsRatio_working_3-way'!Y491+2*PI())/3)</f>
        <v>-0.39273458552171048</v>
      </c>
      <c r="AB491" s="11">
        <f>'OddsRatio_working_3-way'!X491^(1/3)*COS(('OddsRatio_working_3-way'!Y491+4*PI())/3)</f>
        <v>-0.13695538479236993</v>
      </c>
      <c r="AC491" s="11">
        <f>'OddsRatio_working_3-way'!X491^(1/3)*SIN('OddsRatio_working_3-way'!Y491/3)</f>
        <v>0.14767419039419205</v>
      </c>
      <c r="AD491" s="11">
        <f>'OddsRatio_working_3-way'!X491^(1/3)*SIN(('OddsRatio_working_3-way'!Y491+2*PI())/3)</f>
        <v>0.38488787522472262</v>
      </c>
      <c r="AE491" s="11">
        <f>'OddsRatio_working_3-way'!X491^(1/3)*SIN(('OddsRatio_working_3-way'!Y491+4*PI())/3)</f>
        <v>-0.53256206561891473</v>
      </c>
      <c r="AF491" s="11">
        <f>-'OddsRatio_working_3-way'!U491/(3*'OddsRatio_working_3-way'!X491^(1/3))*COS(('OddsRatio_working_3-way'!Y491)/3)</f>
        <v>0.52968997031408005</v>
      </c>
      <c r="AG491" s="11">
        <f>-'OddsRatio_working_3-way'!U491/(3*'OddsRatio_working_3-way'!X491^(1/3))*COS(('OddsRatio_working_3-way'!Y491+2*PI())/3)</f>
        <v>-0.39273458552171031</v>
      </c>
      <c r="AH491" s="11">
        <f>-'OddsRatio_working_3-way'!U491/(3*'OddsRatio_working_3-way'!X491^(1/3))*COS(('OddsRatio_working_3-way'!Y491+4*PI())/3)</f>
        <v>-0.13695538479236988</v>
      </c>
      <c r="AI491" s="11">
        <f>'OddsRatio_working_3-way'!U491/(3*'OddsRatio_working_3-way'!X491^(1/3))*SIN(('OddsRatio_working_3-way'!Y491)/3)</f>
        <v>-0.147674190394192</v>
      </c>
      <c r="AJ491" s="11">
        <f>'OddsRatio_working_3-way'!U491/(3*'OddsRatio_working_3-way'!X491^(1/3))*SIN(('OddsRatio_working_3-way'!Y491+2*PI())/3)</f>
        <v>-0.38488787522472245</v>
      </c>
      <c r="AK491" s="11">
        <f>'OddsRatio_working_3-way'!U491/(3*'OddsRatio_working_3-way'!X491^(1/3))*SIN(('OddsRatio_working_3-way'!Y491+4*PI())/3)</f>
        <v>0.5325620656189145</v>
      </c>
      <c r="AL491" s="11">
        <f>'OddsRatio_working_3-way'!Z491+'OddsRatio_working_3-way'!AF491</f>
        <v>1.0593799406281603</v>
      </c>
      <c r="AM491" s="11">
        <f>'OddsRatio_working_3-way'!AA491+'OddsRatio_working_3-way'!AG491</f>
        <v>-0.78546917104342073</v>
      </c>
      <c r="AN491" s="11">
        <f>'OddsRatio_working_3-way'!AB491+'OddsRatio_working_3-way'!AH491</f>
        <v>-0.27391076958473981</v>
      </c>
      <c r="AO491" s="11">
        <f>'OddsRatio_working_3-way'!AC491+'OddsRatio_working_3-way'!AI491</f>
        <v>0</v>
      </c>
      <c r="AP491" s="11">
        <f>'OddsRatio_working_3-way'!AD491+'OddsRatio_working_3-way'!AJ491</f>
        <v>0</v>
      </c>
      <c r="AQ491" s="11">
        <f>'OddsRatio_working_3-way'!AE491+'OddsRatio_working_3-way'!AK491</f>
        <v>0</v>
      </c>
      <c r="AR491" s="10">
        <f>IF(A491="","",IF(('OddsRatio_working_3-way'!X491=0),IF(Q491&gt;0,-Q491^(1/3),(-Q491)^(1/3)),'OddsRatio_working_3-way'!AL491-'OddsRatio_working_3-way'!R491/3))</f>
        <v>1.0593799406281603</v>
      </c>
      <c r="AS491" s="11">
        <f>IF(('OddsRatio_working_3-way'!X491=0),IF(Q491&gt;0,-Q491^(1/3),(-Q491)^(1/3)),'OddsRatio_working_3-way'!AM491-'OddsRatio_working_3-way'!R491/3)</f>
        <v>-0.78546917104342073</v>
      </c>
      <c r="AT491" s="11">
        <f>IF(('OddsRatio_working_3-way'!X491=0),IF(Q491&gt;0,-Q491^(1/3),(-Q491)^(1/3)),'OddsRatio_working_3-way'!AN491-'OddsRatio_working_3-way'!R491/3)</f>
        <v>-0.27391076958473981</v>
      </c>
      <c r="AU491" s="11">
        <f>IF(('OddsRatio_working_3-way'!X491=0),0,'OddsRatio_working_3-way'!AO491)</f>
        <v>0</v>
      </c>
      <c r="AV491" s="11">
        <f>IF(('OddsRatio_working_3-way'!X491=0),0,'OddsRatio_working_3-way'!AP491)</f>
        <v>0</v>
      </c>
      <c r="AW491" s="11">
        <f>IF(('OddsRatio_working_3-way'!X491=0),0,'OddsRatio_working_3-way'!AQ491)</f>
        <v>0</v>
      </c>
    </row>
    <row r="492" spans="1:49" x14ac:dyDescent="0.2">
      <c r="A492" s="4">
        <f>IF('True_Odds_Calculator_3-way'!A493="","",'True_Odds_Calculator_3-way'!A493)</f>
        <v>2.62</v>
      </c>
      <c r="B492" s="4">
        <f>IF('True_Odds_Calculator_3-way'!B493="","",'True_Odds_Calculator_3-way'!B493)</f>
        <v>3.67</v>
      </c>
      <c r="C492" s="4">
        <f>IF('True_Odds_Calculator_3-way'!C493="","",'True_Odds_Calculator_3-way'!C493)</f>
        <v>2.63</v>
      </c>
      <c r="D492" s="9">
        <f t="shared" si="104"/>
        <v>0.36954454078496207</v>
      </c>
      <c r="E492" s="9">
        <f t="shared" si="105"/>
        <v>0.26234349987678646</v>
      </c>
      <c r="F492" s="9">
        <f t="shared" si="106"/>
        <v>0.3681119593382513</v>
      </c>
      <c r="G492" s="9">
        <f t="shared" si="107"/>
        <v>1.0531072539343791</v>
      </c>
      <c r="H492" s="9">
        <f t="shared" si="108"/>
        <v>2.7060337513736941</v>
      </c>
      <c r="I492" s="9">
        <f t="shared" si="109"/>
        <v>3.8117963680047913</v>
      </c>
      <c r="J492" s="9">
        <f t="shared" si="110"/>
        <v>2.7165648239130378</v>
      </c>
      <c r="K492" s="11">
        <f t="shared" si="111"/>
        <v>0.38167938931297707</v>
      </c>
      <c r="L492" s="11">
        <f t="shared" si="112"/>
        <v>0.27247956403269757</v>
      </c>
      <c r="M492" s="11">
        <f t="shared" si="113"/>
        <v>0.38022813688212931</v>
      </c>
      <c r="N492" s="11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-0.27879872046197096</v>
      </c>
      <c r="O492" s="11">
        <f>0</f>
        <v>0</v>
      </c>
      <c r="P492" s="11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0.23409848475801376</v>
      </c>
      <c r="Q492" s="11">
        <f>2*'OddsRatio_working_3-way'!K492*'OddsRatio_working_3-way'!L492*'OddsRatio_working_3-way'!M492</f>
        <v>7.9087325931761404E-2</v>
      </c>
      <c r="R492" s="11">
        <f t="shared" si="114"/>
        <v>0</v>
      </c>
      <c r="S492" s="11">
        <f t="shared" si="115"/>
        <v>-0.83966843309076644</v>
      </c>
      <c r="T492" s="11">
        <f t="shared" si="116"/>
        <v>-0.28367176793606974</v>
      </c>
      <c r="U492" s="11">
        <f>'OddsRatio_working_3-way'!S492-'OddsRatio_working_3-way'!R492^2/3</f>
        <v>-0.83966843309076644</v>
      </c>
      <c r="V492" s="11">
        <f>'OddsRatio_working_3-way'!S492*'OddsRatio_working_3-way'!R492/3-2*'OddsRatio_working_3-way'!R492^3/27-'OddsRatio_working_3-way'!T492</f>
        <v>0.28367176793606974</v>
      </c>
      <c r="W492" s="11">
        <f>'OddsRatio_working_3-way'!V492^2+4*'OddsRatio_working_3-way'!U492^3/27</f>
        <v>-7.2343897308917854E-3</v>
      </c>
      <c r="X492" s="11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0.14807435771840038</v>
      </c>
      <c r="Y492" s="11">
        <f>IF('OddsRatio_working_3-way'!W492&gt;=0,IF('OddsRatio_working_3-way'!V492+SQRT('OddsRatio_working_3-way'!W492)&gt;0,0,PI()),ACOS('OddsRatio_working_3-way'!V492/(2*'OddsRatio_working_3-way'!X492)))</f>
        <v>0.2913070003282674</v>
      </c>
      <c r="Z492" s="11">
        <f>'OddsRatio_working_3-way'!X492^(1/3)*COS('OddsRatio_working_3-way'!Y492/3)</f>
        <v>0.52655362696718955</v>
      </c>
      <c r="AA492" s="11">
        <f>'OddsRatio_working_3-way'!X492^(1/3)*COS(('OddsRatio_working_3-way'!Y492+2*PI())/3)</f>
        <v>-0.30769602912800842</v>
      </c>
      <c r="AB492" s="11">
        <f>'OddsRatio_working_3-way'!X492^(1/3)*COS(('OddsRatio_working_3-way'!Y492+4*PI())/3)</f>
        <v>-0.21885759783918132</v>
      </c>
      <c r="AC492" s="11">
        <f>'OddsRatio_working_3-way'!X492^(1/3)*SIN('OddsRatio_working_3-way'!Y492/3)</f>
        <v>5.1290892218988679E-2</v>
      </c>
      <c r="AD492" s="11">
        <f>'OddsRatio_working_3-way'!X492^(1/3)*SIN(('OddsRatio_working_3-way'!Y492+2*PI())/3)</f>
        <v>0.43036337129892682</v>
      </c>
      <c r="AE492" s="11">
        <f>'OddsRatio_working_3-way'!X492^(1/3)*SIN(('OddsRatio_working_3-way'!Y492+4*PI())/3)</f>
        <v>-0.48165426351791524</v>
      </c>
      <c r="AF492" s="11">
        <f>-'OddsRatio_working_3-way'!U492/(3*'OddsRatio_working_3-way'!X492^(1/3))*COS(('OddsRatio_working_3-way'!Y492)/3)</f>
        <v>0.52655362696718955</v>
      </c>
      <c r="AG492" s="11">
        <f>-'OddsRatio_working_3-way'!U492/(3*'OddsRatio_working_3-way'!X492^(1/3))*COS(('OddsRatio_working_3-way'!Y492+2*PI())/3)</f>
        <v>-0.30769602912800842</v>
      </c>
      <c r="AH492" s="11">
        <f>-'OddsRatio_working_3-way'!U492/(3*'OddsRatio_working_3-way'!X492^(1/3))*COS(('OddsRatio_working_3-way'!Y492+4*PI())/3)</f>
        <v>-0.21885759783918132</v>
      </c>
      <c r="AI492" s="11">
        <f>'OddsRatio_working_3-way'!U492/(3*'OddsRatio_working_3-way'!X492^(1/3))*SIN(('OddsRatio_working_3-way'!Y492)/3)</f>
        <v>-5.1290892218988679E-2</v>
      </c>
      <c r="AJ492" s="11">
        <f>'OddsRatio_working_3-way'!U492/(3*'OddsRatio_working_3-way'!X492^(1/3))*SIN(('OddsRatio_working_3-way'!Y492+2*PI())/3)</f>
        <v>-0.43036337129892682</v>
      </c>
      <c r="AK492" s="11">
        <f>'OddsRatio_working_3-way'!U492/(3*'OddsRatio_working_3-way'!X492^(1/3))*SIN(('OddsRatio_working_3-way'!Y492+4*PI())/3)</f>
        <v>0.48165426351791524</v>
      </c>
      <c r="AL492" s="11">
        <f>'OddsRatio_working_3-way'!Z492+'OddsRatio_working_3-way'!AF492</f>
        <v>1.0531072539343791</v>
      </c>
      <c r="AM492" s="11">
        <f>'OddsRatio_working_3-way'!AA492+'OddsRatio_working_3-way'!AG492</f>
        <v>-0.61539205825601684</v>
      </c>
      <c r="AN492" s="11">
        <f>'OddsRatio_working_3-way'!AB492+'OddsRatio_working_3-way'!AH492</f>
        <v>-0.43771519567836265</v>
      </c>
      <c r="AO492" s="11">
        <f>'OddsRatio_working_3-way'!AC492+'OddsRatio_working_3-way'!AI492</f>
        <v>0</v>
      </c>
      <c r="AP492" s="11">
        <f>'OddsRatio_working_3-way'!AD492+'OddsRatio_working_3-way'!AJ492</f>
        <v>0</v>
      </c>
      <c r="AQ492" s="11">
        <f>'OddsRatio_working_3-way'!AE492+'OddsRatio_working_3-way'!AK492</f>
        <v>0</v>
      </c>
      <c r="AR492" s="10">
        <f>IF(A492="","",IF(('OddsRatio_working_3-way'!X492=0),IF(Q492&gt;0,-Q492^(1/3),(-Q492)^(1/3)),'OddsRatio_working_3-way'!AL492-'OddsRatio_working_3-way'!R492/3))</f>
        <v>1.0531072539343791</v>
      </c>
      <c r="AS492" s="11">
        <f>IF(('OddsRatio_working_3-way'!X492=0),IF(Q492&gt;0,-Q492^(1/3),(-Q492)^(1/3)),'OddsRatio_working_3-way'!AM492-'OddsRatio_working_3-way'!R492/3)</f>
        <v>-0.61539205825601684</v>
      </c>
      <c r="AT492" s="11">
        <f>IF(('OddsRatio_working_3-way'!X492=0),IF(Q492&gt;0,-Q492^(1/3),(-Q492)^(1/3)),'OddsRatio_working_3-way'!AN492-'OddsRatio_working_3-way'!R492/3)</f>
        <v>-0.43771519567836265</v>
      </c>
      <c r="AU492" s="11">
        <f>IF(('OddsRatio_working_3-way'!X492=0),0,'OddsRatio_working_3-way'!AO492)</f>
        <v>0</v>
      </c>
      <c r="AV492" s="11">
        <f>IF(('OddsRatio_working_3-way'!X492=0),0,'OddsRatio_working_3-way'!AP492)</f>
        <v>0</v>
      </c>
      <c r="AW492" s="11">
        <f>IF(('OddsRatio_working_3-way'!X492=0),0,'OddsRatio_working_3-way'!AQ492)</f>
        <v>0</v>
      </c>
    </row>
    <row r="493" spans="1:49" x14ac:dyDescent="0.2">
      <c r="A493" s="4">
        <f>IF('True_Odds_Calculator_3-way'!A494="","",'True_Odds_Calculator_3-way'!A494)</f>
        <v>2.33</v>
      </c>
      <c r="B493" s="4">
        <f>IF('True_Odds_Calculator_3-way'!B494="","",'True_Odds_Calculator_3-way'!B494)</f>
        <v>3.51</v>
      </c>
      <c r="C493" s="4">
        <f>IF('True_Odds_Calculator_3-way'!C494="","",'True_Odds_Calculator_3-way'!C494)</f>
        <v>3.14</v>
      </c>
      <c r="D493" s="9">
        <f t="shared" si="104"/>
        <v>0.41715758905139289</v>
      </c>
      <c r="E493" s="9">
        <f t="shared" si="105"/>
        <v>0.2749688916919143</v>
      </c>
      <c r="F493" s="9">
        <f t="shared" si="106"/>
        <v>0.30787351925669304</v>
      </c>
      <c r="G493" s="9">
        <f t="shared" si="107"/>
        <v>1.0505079810476599</v>
      </c>
      <c r="H493" s="9">
        <f t="shared" si="108"/>
        <v>2.3971756147933876</v>
      </c>
      <c r="I493" s="9">
        <f t="shared" si="109"/>
        <v>3.6367750324296262</v>
      </c>
      <c r="J493" s="9">
        <f t="shared" si="110"/>
        <v>3.248087079441992</v>
      </c>
      <c r="K493" s="11">
        <f t="shared" si="111"/>
        <v>0.42918454935622319</v>
      </c>
      <c r="L493" s="11">
        <f t="shared" si="112"/>
        <v>0.28490028490028491</v>
      </c>
      <c r="M493" s="11">
        <f t="shared" si="113"/>
        <v>0.31847133757961782</v>
      </c>
      <c r="N493" s="11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-0.27819316162991858</v>
      </c>
      <c r="O493" s="11">
        <f>0</f>
        <v>0</v>
      </c>
      <c r="P493" s="11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0.23286729500337655</v>
      </c>
      <c r="Q493" s="11">
        <f>2*'OddsRatio_working_3-way'!K493*'OddsRatio_working_3-way'!L493*'OddsRatio_working_3-way'!M493</f>
        <v>7.7882038462667752E-2</v>
      </c>
      <c r="R493" s="11">
        <f t="shared" si="114"/>
        <v>0</v>
      </c>
      <c r="S493" s="11">
        <f t="shared" si="115"/>
        <v>-0.83707052193166698</v>
      </c>
      <c r="T493" s="11">
        <f t="shared" si="116"/>
        <v>-0.2799566962982164</v>
      </c>
      <c r="U493" s="11">
        <f>'OddsRatio_working_3-way'!S493-'OddsRatio_working_3-way'!R493^2/3</f>
        <v>-0.83707052193166698</v>
      </c>
      <c r="V493" s="11">
        <f>'OddsRatio_working_3-way'!S493*'OddsRatio_working_3-way'!R493/3-2*'OddsRatio_working_3-way'!R493^3/27-'OddsRatio_working_3-way'!T493</f>
        <v>0.2799566962982164</v>
      </c>
      <c r="W493" s="11">
        <f>'OddsRatio_working_3-way'!V493^2+4*'OddsRatio_working_3-way'!U493^3/27</f>
        <v>-8.5167640386552695E-3</v>
      </c>
      <c r="X493" s="11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0.14738768252542939</v>
      </c>
      <c r="Y493" s="11">
        <f>IF('OddsRatio_working_3-way'!W493&gt;=0,IF('OddsRatio_working_3-way'!V493+SQRT('OddsRatio_working_3-way'!W493)&gt;0,0,PI()),ACOS('OddsRatio_working_3-way'!V493/(2*'OddsRatio_working_3-way'!X493)))</f>
        <v>0.31842735861537763</v>
      </c>
      <c r="Z493" s="11">
        <f>'OddsRatio_working_3-way'!X493^(1/3)*COS('OddsRatio_working_3-way'!Y493/3)</f>
        <v>0.52525399052382993</v>
      </c>
      <c r="AA493" s="11">
        <f>'OddsRatio_working_3-way'!X493^(1/3)*COS(('OddsRatio_working_3-way'!Y493+2*PI())/3)</f>
        <v>-0.31109156543447547</v>
      </c>
      <c r="AB493" s="11">
        <f>'OddsRatio_working_3-way'!X493^(1/3)*COS(('OddsRatio_working_3-way'!Y493+4*PI())/3)</f>
        <v>-0.21416242508935454</v>
      </c>
      <c r="AC493" s="11">
        <f>'OddsRatio_working_3-way'!X493^(1/3)*SIN('OddsRatio_working_3-way'!Y493/3)</f>
        <v>5.5962065270574686E-2</v>
      </c>
      <c r="AD493" s="11">
        <f>'OddsRatio_working_3-way'!X493^(1/3)*SIN(('OddsRatio_working_3-way'!Y493+2*PI())/3)</f>
        <v>0.42690226659750019</v>
      </c>
      <c r="AE493" s="11">
        <f>'OddsRatio_working_3-way'!X493^(1/3)*SIN(('OddsRatio_working_3-way'!Y493+4*PI())/3)</f>
        <v>-0.48286433186807476</v>
      </c>
      <c r="AF493" s="11">
        <f>-'OddsRatio_working_3-way'!U493/(3*'OddsRatio_working_3-way'!X493^(1/3))*COS(('OddsRatio_working_3-way'!Y493)/3)</f>
        <v>0.52525399052382993</v>
      </c>
      <c r="AG493" s="11">
        <f>-'OddsRatio_working_3-way'!U493/(3*'OddsRatio_working_3-way'!X493^(1/3))*COS(('OddsRatio_working_3-way'!Y493+2*PI())/3)</f>
        <v>-0.31109156543447547</v>
      </c>
      <c r="AH493" s="11">
        <f>-'OddsRatio_working_3-way'!U493/(3*'OddsRatio_working_3-way'!X493^(1/3))*COS(('OddsRatio_working_3-way'!Y493+4*PI())/3)</f>
        <v>-0.21416242508935454</v>
      </c>
      <c r="AI493" s="11">
        <f>'OddsRatio_working_3-way'!U493/(3*'OddsRatio_working_3-way'!X493^(1/3))*SIN(('OddsRatio_working_3-way'!Y493)/3)</f>
        <v>-5.5962065270574686E-2</v>
      </c>
      <c r="AJ493" s="11">
        <f>'OddsRatio_working_3-way'!U493/(3*'OddsRatio_working_3-way'!X493^(1/3))*SIN(('OddsRatio_working_3-way'!Y493+2*PI())/3)</f>
        <v>-0.42690226659750019</v>
      </c>
      <c r="AK493" s="11">
        <f>'OddsRatio_working_3-way'!U493/(3*'OddsRatio_working_3-way'!X493^(1/3))*SIN(('OddsRatio_working_3-way'!Y493+4*PI())/3)</f>
        <v>0.48286433186807476</v>
      </c>
      <c r="AL493" s="11">
        <f>'OddsRatio_working_3-way'!Z493+'OddsRatio_working_3-way'!AF493</f>
        <v>1.0505079810476599</v>
      </c>
      <c r="AM493" s="11">
        <f>'OddsRatio_working_3-way'!AA493+'OddsRatio_working_3-way'!AG493</f>
        <v>-0.62218313086895094</v>
      </c>
      <c r="AN493" s="11">
        <f>'OddsRatio_working_3-way'!AB493+'OddsRatio_working_3-way'!AH493</f>
        <v>-0.42832485017870908</v>
      </c>
      <c r="AO493" s="11">
        <f>'OddsRatio_working_3-way'!AC493+'OddsRatio_working_3-way'!AI493</f>
        <v>0</v>
      </c>
      <c r="AP493" s="11">
        <f>'OddsRatio_working_3-way'!AD493+'OddsRatio_working_3-way'!AJ493</f>
        <v>0</v>
      </c>
      <c r="AQ493" s="11">
        <f>'OddsRatio_working_3-way'!AE493+'OddsRatio_working_3-way'!AK493</f>
        <v>0</v>
      </c>
      <c r="AR493" s="10">
        <f>IF(A493="","",IF(('OddsRatio_working_3-way'!X493=0),IF(Q493&gt;0,-Q493^(1/3),(-Q493)^(1/3)),'OddsRatio_working_3-way'!AL493-'OddsRatio_working_3-way'!R493/3))</f>
        <v>1.0505079810476599</v>
      </c>
      <c r="AS493" s="11">
        <f>IF(('OddsRatio_working_3-way'!X493=0),IF(Q493&gt;0,-Q493^(1/3),(-Q493)^(1/3)),'OddsRatio_working_3-way'!AM493-'OddsRatio_working_3-way'!R493/3)</f>
        <v>-0.62218313086895094</v>
      </c>
      <c r="AT493" s="11">
        <f>IF(('OddsRatio_working_3-way'!X493=0),IF(Q493&gt;0,-Q493^(1/3),(-Q493)^(1/3)),'OddsRatio_working_3-way'!AN493-'OddsRatio_working_3-way'!R493/3)</f>
        <v>-0.42832485017870908</v>
      </c>
      <c r="AU493" s="11">
        <f>IF(('OddsRatio_working_3-way'!X493=0),0,'OddsRatio_working_3-way'!AO493)</f>
        <v>0</v>
      </c>
      <c r="AV493" s="11">
        <f>IF(('OddsRatio_working_3-way'!X493=0),0,'OddsRatio_working_3-way'!AP493)</f>
        <v>0</v>
      </c>
      <c r="AW493" s="11">
        <f>IF(('OddsRatio_working_3-way'!X493=0),0,'OddsRatio_working_3-way'!AQ493)</f>
        <v>0</v>
      </c>
    </row>
    <row r="494" spans="1:49" x14ac:dyDescent="0.2">
      <c r="A494" s="4">
        <f>IF('True_Odds_Calculator_3-way'!A495="","",'True_Odds_Calculator_3-way'!A495)</f>
        <v>2.37</v>
      </c>
      <c r="B494" s="4">
        <f>IF('True_Odds_Calculator_3-way'!B495="","",'True_Odds_Calculator_3-way'!B495)</f>
        <v>3.25</v>
      </c>
      <c r="C494" s="4">
        <f>IF('True_Odds_Calculator_3-way'!C495="","",'True_Odds_Calculator_3-way'!C495)</f>
        <v>3.29</v>
      </c>
      <c r="D494" s="9">
        <f t="shared" si="104"/>
        <v>0.40964169164121833</v>
      </c>
      <c r="E494" s="9">
        <f t="shared" si="105"/>
        <v>0.29701220952044122</v>
      </c>
      <c r="F494" s="9">
        <f t="shared" si="106"/>
        <v>0.29334609883834062</v>
      </c>
      <c r="G494" s="9">
        <f t="shared" si="107"/>
        <v>1.0519399808357441</v>
      </c>
      <c r="H494" s="9">
        <f t="shared" si="108"/>
        <v>2.4411577737449699</v>
      </c>
      <c r="I494" s="9">
        <f t="shared" si="109"/>
        <v>3.3668649568804248</v>
      </c>
      <c r="J494" s="9">
        <f t="shared" si="110"/>
        <v>3.4089425561138538</v>
      </c>
      <c r="K494" s="11">
        <f t="shared" si="111"/>
        <v>0.42194092827004215</v>
      </c>
      <c r="L494" s="11">
        <f t="shared" si="112"/>
        <v>0.30769230769230771</v>
      </c>
      <c r="M494" s="11">
        <f t="shared" si="113"/>
        <v>0.303951367781155</v>
      </c>
      <c r="N494" s="11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-0.27855500276723022</v>
      </c>
      <c r="O494" s="11">
        <f>0</f>
        <v>0</v>
      </c>
      <c r="P494" s="11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0.23321682357502446</v>
      </c>
      <c r="Q494" s="11">
        <f>2*'OddsRatio_working_3-way'!K494*'OddsRatio_working_3-way'!L494*'OddsRatio_working_3-way'!M494</f>
        <v>7.8922782935710478E-2</v>
      </c>
      <c r="R494" s="11">
        <f t="shared" si="114"/>
        <v>0</v>
      </c>
      <c r="S494" s="11">
        <f t="shared" si="115"/>
        <v>-0.83723796470425682</v>
      </c>
      <c r="T494" s="11">
        <f t="shared" si="116"/>
        <v>-0.28332926047521384</v>
      </c>
      <c r="U494" s="11">
        <f>'OddsRatio_working_3-way'!S494-'OddsRatio_working_3-way'!R494^2/3</f>
        <v>-0.83723796470425682</v>
      </c>
      <c r="V494" s="11">
        <f>'OddsRatio_working_3-way'!S494*'OddsRatio_working_3-way'!R494/3-2*'OddsRatio_working_3-way'!R494^3/27-'OddsRatio_working_3-way'!T494</f>
        <v>0.28332926047521384</v>
      </c>
      <c r="W494" s="11">
        <f>'OddsRatio_working_3-way'!V494^2+4*'OddsRatio_working_3-way'!U494^3/27</f>
        <v>-6.6692008680595688E-3</v>
      </c>
      <c r="X494" s="11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0.14743190861334185</v>
      </c>
      <c r="Y494" s="11">
        <f>IF('OddsRatio_working_3-way'!W494&gt;=0,IF('OddsRatio_working_3-way'!V494+SQRT('OddsRatio_working_3-way'!W494)&gt;0,0,PI()),ACOS('OddsRatio_working_3-way'!V494/(2*'OddsRatio_working_3-way'!X494)))</f>
        <v>0.28062781316175989</v>
      </c>
      <c r="Z494" s="11">
        <f>'OddsRatio_working_3-way'!X494^(1/3)*COS('OddsRatio_working_3-way'!Y494/3)</f>
        <v>0.52596999041787218</v>
      </c>
      <c r="AA494" s="11">
        <f>'OddsRatio_working_3-way'!X494^(1/3)*COS(('OddsRatio_working_3-way'!Y494+2*PI())/3)</f>
        <v>-0.30571868286787607</v>
      </c>
      <c r="AB494" s="11">
        <f>'OddsRatio_working_3-way'!X494^(1/3)*COS(('OddsRatio_working_3-way'!Y494+4*PI())/3)</f>
        <v>-0.22025130754999622</v>
      </c>
      <c r="AC494" s="11">
        <f>'OddsRatio_working_3-way'!X494^(1/3)*SIN('OddsRatio_working_3-way'!Y494/3)</f>
        <v>4.9344612146708863E-2</v>
      </c>
      <c r="AD494" s="11">
        <f>'OddsRatio_working_3-way'!X494^(1/3)*SIN(('OddsRatio_working_3-way'!Y494+2*PI())/3)</f>
        <v>0.43083106725678072</v>
      </c>
      <c r="AE494" s="11">
        <f>'OddsRatio_working_3-way'!X494^(1/3)*SIN(('OddsRatio_working_3-way'!Y494+4*PI())/3)</f>
        <v>-0.48017567940348949</v>
      </c>
      <c r="AF494" s="11">
        <f>-'OddsRatio_working_3-way'!U494/(3*'OddsRatio_working_3-way'!X494^(1/3))*COS(('OddsRatio_working_3-way'!Y494)/3)</f>
        <v>0.52596999041787207</v>
      </c>
      <c r="AG494" s="11">
        <f>-'OddsRatio_working_3-way'!U494/(3*'OddsRatio_working_3-way'!X494^(1/3))*COS(('OddsRatio_working_3-way'!Y494+2*PI())/3)</f>
        <v>-0.30571868286787601</v>
      </c>
      <c r="AH494" s="11">
        <f>-'OddsRatio_working_3-way'!U494/(3*'OddsRatio_working_3-way'!X494^(1/3))*COS(('OddsRatio_working_3-way'!Y494+4*PI())/3)</f>
        <v>-0.22025130754999617</v>
      </c>
      <c r="AI494" s="11">
        <f>'OddsRatio_working_3-way'!U494/(3*'OddsRatio_working_3-way'!X494^(1/3))*SIN(('OddsRatio_working_3-way'!Y494)/3)</f>
        <v>-4.9344612146708849E-2</v>
      </c>
      <c r="AJ494" s="11">
        <f>'OddsRatio_working_3-way'!U494/(3*'OddsRatio_working_3-way'!X494^(1/3))*SIN(('OddsRatio_working_3-way'!Y494+2*PI())/3)</f>
        <v>-0.43083106725678061</v>
      </c>
      <c r="AK494" s="11">
        <f>'OddsRatio_working_3-way'!U494/(3*'OddsRatio_working_3-way'!X494^(1/3))*SIN(('OddsRatio_working_3-way'!Y494+4*PI())/3)</f>
        <v>0.48017567940348937</v>
      </c>
      <c r="AL494" s="11">
        <f>'OddsRatio_working_3-way'!Z494+'OddsRatio_working_3-way'!AF494</f>
        <v>1.0519399808357441</v>
      </c>
      <c r="AM494" s="11">
        <f>'OddsRatio_working_3-way'!AA494+'OddsRatio_working_3-way'!AG494</f>
        <v>-0.61143736573575214</v>
      </c>
      <c r="AN494" s="11">
        <f>'OddsRatio_working_3-way'!AB494+'OddsRatio_working_3-way'!AH494</f>
        <v>-0.44050261509999239</v>
      </c>
      <c r="AO494" s="11">
        <f>'OddsRatio_working_3-way'!AC494+'OddsRatio_working_3-way'!AI494</f>
        <v>0</v>
      </c>
      <c r="AP494" s="11">
        <f>'OddsRatio_working_3-way'!AD494+'OddsRatio_working_3-way'!AJ494</f>
        <v>0</v>
      </c>
      <c r="AQ494" s="11">
        <f>'OddsRatio_working_3-way'!AE494+'OddsRatio_working_3-way'!AK494</f>
        <v>0</v>
      </c>
      <c r="AR494" s="10">
        <f>IF(A494="","",IF(('OddsRatio_working_3-way'!X494=0),IF(Q494&gt;0,-Q494^(1/3),(-Q494)^(1/3)),'OddsRatio_working_3-way'!AL494-'OddsRatio_working_3-way'!R494/3))</f>
        <v>1.0519399808357441</v>
      </c>
      <c r="AS494" s="11">
        <f>IF(('OddsRatio_working_3-way'!X494=0),IF(Q494&gt;0,-Q494^(1/3),(-Q494)^(1/3)),'OddsRatio_working_3-way'!AM494-'OddsRatio_working_3-way'!R494/3)</f>
        <v>-0.61143736573575214</v>
      </c>
      <c r="AT494" s="11">
        <f>IF(('OddsRatio_working_3-way'!X494=0),IF(Q494&gt;0,-Q494^(1/3),(-Q494)^(1/3)),'OddsRatio_working_3-way'!AN494-'OddsRatio_working_3-way'!R494/3)</f>
        <v>-0.44050261509999239</v>
      </c>
      <c r="AU494" s="11">
        <f>IF(('OddsRatio_working_3-way'!X494=0),0,'OddsRatio_working_3-way'!AO494)</f>
        <v>0</v>
      </c>
      <c r="AV494" s="11">
        <f>IF(('OddsRatio_working_3-way'!X494=0),0,'OddsRatio_working_3-way'!AP494)</f>
        <v>0</v>
      </c>
      <c r="AW494" s="11">
        <f>IF(('OddsRatio_working_3-way'!X494=0),0,'OddsRatio_working_3-way'!AQ494)</f>
        <v>0</v>
      </c>
    </row>
    <row r="495" spans="1:49" x14ac:dyDescent="0.2">
      <c r="A495" s="4">
        <f>IF('True_Odds_Calculator_3-way'!A496="","",'True_Odds_Calculator_3-way'!A496)</f>
        <v>2.64</v>
      </c>
      <c r="B495" s="4">
        <f>IF('True_Odds_Calculator_3-way'!B496="","",'True_Odds_Calculator_3-way'!B496)</f>
        <v>3.5</v>
      </c>
      <c r="C495" s="4">
        <f>IF('True_Odds_Calculator_3-way'!C496="","",'True_Odds_Calculator_3-way'!C496)</f>
        <v>2.72</v>
      </c>
      <c r="D495" s="9">
        <f t="shared" si="104"/>
        <v>0.36751106355389274</v>
      </c>
      <c r="E495" s="9">
        <f t="shared" si="105"/>
        <v>0.27597736672459922</v>
      </c>
      <c r="F495" s="9">
        <f t="shared" si="106"/>
        <v>0.35651156972150794</v>
      </c>
      <c r="G495" s="9">
        <f t="shared" si="107"/>
        <v>1.0493942193425028</v>
      </c>
      <c r="H495" s="9">
        <f t="shared" si="108"/>
        <v>2.7210065197217048</v>
      </c>
      <c r="I495" s="9">
        <f t="shared" si="109"/>
        <v>3.623485548356256</v>
      </c>
      <c r="J495" s="9">
        <f t="shared" si="110"/>
        <v>2.8049580572691051</v>
      </c>
      <c r="K495" s="11">
        <f t="shared" si="111"/>
        <v>0.37878787878787878</v>
      </c>
      <c r="L495" s="11">
        <f t="shared" si="112"/>
        <v>0.2857142857142857</v>
      </c>
      <c r="M495" s="11">
        <f t="shared" si="113"/>
        <v>0.36764705882352938</v>
      </c>
      <c r="N495" s="11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-0.28058950853068498</v>
      </c>
      <c r="O495" s="11">
        <f>0</f>
        <v>0</v>
      </c>
      <c r="P495" s="11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0.23316144639674052</v>
      </c>
      <c r="Q495" s="11">
        <f>2*'OddsRatio_working_3-way'!K495*'OddsRatio_working_3-way'!L495*'OddsRatio_working_3-way'!M495</f>
        <v>7.9577285459638394E-2</v>
      </c>
      <c r="R495" s="11">
        <f t="shared" si="114"/>
        <v>0</v>
      </c>
      <c r="S495" s="11">
        <f t="shared" si="115"/>
        <v>-0.83096993760635285</v>
      </c>
      <c r="T495" s="11">
        <f t="shared" si="116"/>
        <v>-0.28360748723766305</v>
      </c>
      <c r="U495" s="11">
        <f>'OddsRatio_working_3-way'!S495-'OddsRatio_working_3-way'!R495^2/3</f>
        <v>-0.83096993760635285</v>
      </c>
      <c r="V495" s="11">
        <f>'OddsRatio_working_3-way'!S495*'OddsRatio_working_3-way'!R495/3-2*'OddsRatio_working_3-way'!R495^3/27-'OddsRatio_working_3-way'!T495</f>
        <v>0.28360748723766305</v>
      </c>
      <c r="W495" s="11">
        <f>'OddsRatio_working_3-way'!V495^2+4*'OddsRatio_working_3-way'!U495^3/27</f>
        <v>-4.5732988869102431E-3</v>
      </c>
      <c r="X495" s="11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0.14577937585969719</v>
      </c>
      <c r="Y495" s="11">
        <f>IF('OddsRatio_working_3-way'!W495&gt;=0,IF('OddsRatio_working_3-way'!V495+SQRT('OddsRatio_working_3-way'!W495)&gt;0,0,PI()),ACOS('OddsRatio_working_3-way'!V495/(2*'OddsRatio_working_3-way'!X495)))</f>
        <v>0.23407876620277701</v>
      </c>
      <c r="Z495" s="11">
        <f>'OddsRatio_working_3-way'!X495^(1/3)*COS('OddsRatio_working_3-way'!Y495/3)</f>
        <v>0.52469710967125138</v>
      </c>
      <c r="AA495" s="11">
        <f>'OddsRatio_working_3-way'!X495^(1/3)*COS(('OddsRatio_working_3-way'!Y495+2*PI())/3)</f>
        <v>-0.29787589259916136</v>
      </c>
      <c r="AB495" s="11">
        <f>'OddsRatio_working_3-way'!X495^(1/3)*COS(('OddsRatio_working_3-way'!Y495+4*PI())/3)</f>
        <v>-0.22682121707208966</v>
      </c>
      <c r="AC495" s="11">
        <f>'OddsRatio_working_3-way'!X495^(1/3)*SIN('OddsRatio_working_3-way'!Y495/3)</f>
        <v>4.1023436042736318E-2</v>
      </c>
      <c r="AD495" s="11">
        <f>'OddsRatio_working_3-way'!X495^(1/3)*SIN(('OddsRatio_working_3-way'!Y495+2*PI())/3)</f>
        <v>0.43388930824620525</v>
      </c>
      <c r="AE495" s="11">
        <f>'OddsRatio_working_3-way'!X495^(1/3)*SIN(('OddsRatio_working_3-way'!Y495+4*PI())/3)</f>
        <v>-0.47491274428894159</v>
      </c>
      <c r="AF495" s="11">
        <f>-'OddsRatio_working_3-way'!U495/(3*'OddsRatio_working_3-way'!X495^(1/3))*COS(('OddsRatio_working_3-way'!Y495)/3)</f>
        <v>0.52469710967125138</v>
      </c>
      <c r="AG495" s="11">
        <f>-'OddsRatio_working_3-way'!U495/(3*'OddsRatio_working_3-way'!X495^(1/3))*COS(('OddsRatio_working_3-way'!Y495+2*PI())/3)</f>
        <v>-0.29787589259916136</v>
      </c>
      <c r="AH495" s="11">
        <f>-'OddsRatio_working_3-way'!U495/(3*'OddsRatio_working_3-way'!X495^(1/3))*COS(('OddsRatio_working_3-way'!Y495+4*PI())/3)</f>
        <v>-0.22682121707208966</v>
      </c>
      <c r="AI495" s="11">
        <f>'OddsRatio_working_3-way'!U495/(3*'OddsRatio_working_3-way'!X495^(1/3))*SIN(('OddsRatio_working_3-way'!Y495)/3)</f>
        <v>-4.1023436042736318E-2</v>
      </c>
      <c r="AJ495" s="11">
        <f>'OddsRatio_working_3-way'!U495/(3*'OddsRatio_working_3-way'!X495^(1/3))*SIN(('OddsRatio_working_3-way'!Y495+2*PI())/3)</f>
        <v>-0.43388930824620525</v>
      </c>
      <c r="AK495" s="11">
        <f>'OddsRatio_working_3-way'!U495/(3*'OddsRatio_working_3-way'!X495^(1/3))*SIN(('OddsRatio_working_3-way'!Y495+4*PI())/3)</f>
        <v>0.47491274428894159</v>
      </c>
      <c r="AL495" s="11">
        <f>'OddsRatio_working_3-way'!Z495+'OddsRatio_working_3-way'!AF495</f>
        <v>1.0493942193425028</v>
      </c>
      <c r="AM495" s="11">
        <f>'OddsRatio_working_3-way'!AA495+'OddsRatio_working_3-way'!AG495</f>
        <v>-0.59575178519832273</v>
      </c>
      <c r="AN495" s="11">
        <f>'OddsRatio_working_3-way'!AB495+'OddsRatio_working_3-way'!AH495</f>
        <v>-0.45364243414417932</v>
      </c>
      <c r="AO495" s="11">
        <f>'OddsRatio_working_3-way'!AC495+'OddsRatio_working_3-way'!AI495</f>
        <v>0</v>
      </c>
      <c r="AP495" s="11">
        <f>'OddsRatio_working_3-way'!AD495+'OddsRatio_working_3-way'!AJ495</f>
        <v>0</v>
      </c>
      <c r="AQ495" s="11">
        <f>'OddsRatio_working_3-way'!AE495+'OddsRatio_working_3-way'!AK495</f>
        <v>0</v>
      </c>
      <c r="AR495" s="10">
        <f>IF(A495="","",IF(('OddsRatio_working_3-way'!X495=0),IF(Q495&gt;0,-Q495^(1/3),(-Q495)^(1/3)),'OddsRatio_working_3-way'!AL495-'OddsRatio_working_3-way'!R495/3))</f>
        <v>1.0493942193425028</v>
      </c>
      <c r="AS495" s="11">
        <f>IF(('OddsRatio_working_3-way'!X495=0),IF(Q495&gt;0,-Q495^(1/3),(-Q495)^(1/3)),'OddsRatio_working_3-way'!AM495-'OddsRatio_working_3-way'!R495/3)</f>
        <v>-0.59575178519832273</v>
      </c>
      <c r="AT495" s="11">
        <f>IF(('OddsRatio_working_3-way'!X495=0),IF(Q495&gt;0,-Q495^(1/3),(-Q495)^(1/3)),'OddsRatio_working_3-way'!AN495-'OddsRatio_working_3-way'!R495/3)</f>
        <v>-0.45364243414417932</v>
      </c>
      <c r="AU495" s="11">
        <f>IF(('OddsRatio_working_3-way'!X495=0),0,'OddsRatio_working_3-way'!AO495)</f>
        <v>0</v>
      </c>
      <c r="AV495" s="11">
        <f>IF(('OddsRatio_working_3-way'!X495=0),0,'OddsRatio_working_3-way'!AP495)</f>
        <v>0</v>
      </c>
      <c r="AW495" s="11">
        <f>IF(('OddsRatio_working_3-way'!X495=0),0,'OddsRatio_working_3-way'!AQ495)</f>
        <v>0</v>
      </c>
    </row>
    <row r="496" spans="1:49" x14ac:dyDescent="0.2">
      <c r="A496" s="4">
        <f>IF('True_Odds_Calculator_3-way'!A497="","",'True_Odds_Calculator_3-way'!A497)</f>
        <v>1.64</v>
      </c>
      <c r="B496" s="4">
        <f>IF('True_Odds_Calculator_3-way'!B497="","",'True_Odds_Calculator_3-way'!B497)</f>
        <v>4.42</v>
      </c>
      <c r="C496" s="4">
        <f>IF('True_Odds_Calculator_3-way'!C497="","",'True_Odds_Calculator_3-way'!C497)</f>
        <v>5.03</v>
      </c>
      <c r="D496" s="9">
        <f t="shared" si="104"/>
        <v>0.59507874754044077</v>
      </c>
      <c r="E496" s="9">
        <f t="shared" si="105"/>
        <v>0.21569602933590054</v>
      </c>
      <c r="F496" s="9">
        <f t="shared" si="106"/>
        <v>0.18922522312365844</v>
      </c>
      <c r="G496" s="9">
        <f t="shared" si="107"/>
        <v>1.0632029115189741</v>
      </c>
      <c r="H496" s="9">
        <f t="shared" si="108"/>
        <v>1.6804498633721436</v>
      </c>
      <c r="I496" s="9">
        <f t="shared" si="109"/>
        <v>4.6361539573948916</v>
      </c>
      <c r="J496" s="9">
        <f t="shared" si="110"/>
        <v>5.2847077334214649</v>
      </c>
      <c r="K496" s="11">
        <f t="shared" si="111"/>
        <v>0.6097560975609756</v>
      </c>
      <c r="L496" s="11">
        <f t="shared" si="112"/>
        <v>0.22624434389140272</v>
      </c>
      <c r="M496" s="11">
        <f t="shared" si="113"/>
        <v>0.19880715705765406</v>
      </c>
      <c r="N496" s="11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-0.24192292443331398</v>
      </c>
      <c r="O496" s="11">
        <f>0</f>
        <v>0</v>
      </c>
      <c r="P496" s="11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0.22187809024892693</v>
      </c>
      <c r="Q496" s="11">
        <f>2*'OddsRatio_working_3-way'!K496*'OddsRatio_working_3-way'!L496*'OddsRatio_working_3-way'!M496</f>
        <v>5.4852432694419508E-2</v>
      </c>
      <c r="R496" s="11">
        <f t="shared" si="114"/>
        <v>0</v>
      </c>
      <c r="S496" s="11">
        <f t="shared" si="115"/>
        <v>-0.91714371744083145</v>
      </c>
      <c r="T496" s="11">
        <f t="shared" si="116"/>
        <v>-0.22673515882344408</v>
      </c>
      <c r="U496" s="11">
        <f>'OddsRatio_working_3-way'!S496-'OddsRatio_working_3-way'!R496^2/3</f>
        <v>-0.91714371744083145</v>
      </c>
      <c r="V496" s="11">
        <f>'OddsRatio_working_3-way'!S496*'OddsRatio_working_3-way'!R496/3-2*'OddsRatio_working_3-way'!R496^3/27-'OddsRatio_working_3-way'!T496</f>
        <v>0.22673515882344408</v>
      </c>
      <c r="W496" s="11">
        <f>'OddsRatio_working_3-way'!V496^2+4*'OddsRatio_working_3-way'!U496^3/27</f>
        <v>-6.2881215319139566E-2</v>
      </c>
      <c r="X496" s="11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0.16903405541919059</v>
      </c>
      <c r="Y496" s="11">
        <f>IF('OddsRatio_working_3-way'!W496&gt;=0,IF('OddsRatio_working_3-way'!V496+SQRT('OddsRatio_working_3-way'!W496)&gt;0,0,PI()),ACOS('OddsRatio_working_3-way'!V496/(2*'OddsRatio_working_3-way'!X496)))</f>
        <v>0.83567260661650589</v>
      </c>
      <c r="Z496" s="11">
        <f>'OddsRatio_working_3-way'!X496^(1/3)*COS('OddsRatio_working_3-way'!Y496/3)</f>
        <v>0.53160145575948703</v>
      </c>
      <c r="AA496" s="11">
        <f>'OddsRatio_working_3-way'!X496^(1/3)*COS(('OddsRatio_working_3-way'!Y496+2*PI())/3)</f>
        <v>-0.39746639742197298</v>
      </c>
      <c r="AB496" s="11">
        <f>'OddsRatio_working_3-way'!X496^(1/3)*COS(('OddsRatio_working_3-way'!Y496+4*PI())/3)</f>
        <v>-0.1341350583375141</v>
      </c>
      <c r="AC496" s="11">
        <f>'OddsRatio_working_3-way'!X496^(1/3)*SIN('OddsRatio_working_3-way'!Y496/3)</f>
        <v>0.15203441950647695</v>
      </c>
      <c r="AD496" s="11">
        <f>'OddsRatio_working_3-way'!X496^(1/3)*SIN(('OddsRatio_working_3-way'!Y496+2*PI())/3)</f>
        <v>0.38436315562326656</v>
      </c>
      <c r="AE496" s="11">
        <f>'OddsRatio_working_3-way'!X496^(1/3)*SIN(('OddsRatio_working_3-way'!Y496+4*PI())/3)</f>
        <v>-0.53639757512974362</v>
      </c>
      <c r="AF496" s="11">
        <f>-'OddsRatio_working_3-way'!U496/(3*'OddsRatio_working_3-way'!X496^(1/3))*COS(('OddsRatio_working_3-way'!Y496)/3)</f>
        <v>0.53160145575948692</v>
      </c>
      <c r="AG496" s="11">
        <f>-'OddsRatio_working_3-way'!U496/(3*'OddsRatio_working_3-way'!X496^(1/3))*COS(('OddsRatio_working_3-way'!Y496+2*PI())/3)</f>
        <v>-0.39746639742197287</v>
      </c>
      <c r="AH496" s="11">
        <f>-'OddsRatio_working_3-way'!U496/(3*'OddsRatio_working_3-way'!X496^(1/3))*COS(('OddsRatio_working_3-way'!Y496+4*PI())/3)</f>
        <v>-0.13413505833751407</v>
      </c>
      <c r="AI496" s="11">
        <f>'OddsRatio_working_3-way'!U496/(3*'OddsRatio_working_3-way'!X496^(1/3))*SIN(('OddsRatio_working_3-way'!Y496)/3)</f>
        <v>-0.15203441950647692</v>
      </c>
      <c r="AJ496" s="11">
        <f>'OddsRatio_working_3-way'!U496/(3*'OddsRatio_working_3-way'!X496^(1/3))*SIN(('OddsRatio_working_3-way'!Y496+2*PI())/3)</f>
        <v>-0.38436315562326651</v>
      </c>
      <c r="AK496" s="11">
        <f>'OddsRatio_working_3-way'!U496/(3*'OddsRatio_working_3-way'!X496^(1/3))*SIN(('OddsRatio_working_3-way'!Y496+4*PI())/3)</f>
        <v>0.53639757512974351</v>
      </c>
      <c r="AL496" s="11">
        <f>'OddsRatio_working_3-way'!Z496+'OddsRatio_working_3-way'!AF496</f>
        <v>1.0632029115189741</v>
      </c>
      <c r="AM496" s="11">
        <f>'OddsRatio_working_3-way'!AA496+'OddsRatio_working_3-way'!AG496</f>
        <v>-0.79493279484394586</v>
      </c>
      <c r="AN496" s="11">
        <f>'OddsRatio_working_3-way'!AB496+'OddsRatio_working_3-way'!AH496</f>
        <v>-0.2682701166750282</v>
      </c>
      <c r="AO496" s="11">
        <f>'OddsRatio_working_3-way'!AC496+'OddsRatio_working_3-way'!AI496</f>
        <v>0</v>
      </c>
      <c r="AP496" s="11">
        <f>'OddsRatio_working_3-way'!AD496+'OddsRatio_working_3-way'!AJ496</f>
        <v>0</v>
      </c>
      <c r="AQ496" s="11">
        <f>'OddsRatio_working_3-way'!AE496+'OddsRatio_working_3-way'!AK496</f>
        <v>0</v>
      </c>
      <c r="AR496" s="10">
        <f>IF(A496="","",IF(('OddsRatio_working_3-way'!X496=0),IF(Q496&gt;0,-Q496^(1/3),(-Q496)^(1/3)),'OddsRatio_working_3-way'!AL496-'OddsRatio_working_3-way'!R496/3))</f>
        <v>1.0632029115189741</v>
      </c>
      <c r="AS496" s="11">
        <f>IF(('OddsRatio_working_3-way'!X496=0),IF(Q496&gt;0,-Q496^(1/3),(-Q496)^(1/3)),'OddsRatio_working_3-way'!AM496-'OddsRatio_working_3-way'!R496/3)</f>
        <v>-0.79493279484394586</v>
      </c>
      <c r="AT496" s="11">
        <f>IF(('OddsRatio_working_3-way'!X496=0),IF(Q496&gt;0,-Q496^(1/3),(-Q496)^(1/3)),'OddsRatio_working_3-way'!AN496-'OddsRatio_working_3-way'!R496/3)</f>
        <v>-0.2682701166750282</v>
      </c>
      <c r="AU496" s="11">
        <f>IF(('OddsRatio_working_3-way'!X496=0),0,'OddsRatio_working_3-way'!AO496)</f>
        <v>0</v>
      </c>
      <c r="AV496" s="11">
        <f>IF(('OddsRatio_working_3-way'!X496=0),0,'OddsRatio_working_3-way'!AP496)</f>
        <v>0</v>
      </c>
      <c r="AW496" s="11">
        <f>IF(('OddsRatio_working_3-way'!X496=0),0,'OddsRatio_working_3-way'!AQ496)</f>
        <v>0</v>
      </c>
    </row>
    <row r="497" spans="1:49" x14ac:dyDescent="0.2">
      <c r="A497" s="4">
        <f>IF('True_Odds_Calculator_3-way'!A498="","",'True_Odds_Calculator_3-way'!A498)</f>
        <v>1.66</v>
      </c>
      <c r="B497" s="4">
        <f>IF('True_Odds_Calculator_3-way'!B498="","",'True_Odds_Calculator_3-way'!B498)</f>
        <v>4.04</v>
      </c>
      <c r="C497" s="4">
        <f>IF('True_Odds_Calculator_3-way'!C498="","",'True_Odds_Calculator_3-way'!C498)</f>
        <v>5.25</v>
      </c>
      <c r="D497" s="9">
        <f t="shared" si="104"/>
        <v>0.58545994475908436</v>
      </c>
      <c r="E497" s="9">
        <f t="shared" si="105"/>
        <v>0.23466677542896236</v>
      </c>
      <c r="F497" s="9">
        <f t="shared" si="106"/>
        <v>0.17987327981195333</v>
      </c>
      <c r="G497" s="9">
        <f t="shared" si="107"/>
        <v>1.0728163359625302</v>
      </c>
      <c r="H497" s="9">
        <f t="shared" si="108"/>
        <v>1.7080587817352699</v>
      </c>
      <c r="I497" s="9">
        <f t="shared" si="109"/>
        <v>4.2613616613260916</v>
      </c>
      <c r="J497" s="9">
        <f t="shared" si="110"/>
        <v>5.5594694278407539</v>
      </c>
      <c r="K497" s="11">
        <f t="shared" si="111"/>
        <v>0.60240963855421692</v>
      </c>
      <c r="L497" s="11">
        <f t="shared" si="112"/>
        <v>0.24752475247524752</v>
      </c>
      <c r="M497" s="11">
        <f t="shared" si="113"/>
        <v>0.19047619047619047</v>
      </c>
      <c r="N497" s="11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-0.242190828377158</v>
      </c>
      <c r="O497" s="11">
        <f>0</f>
        <v>0</v>
      </c>
      <c r="P497" s="11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0.22579710638878003</v>
      </c>
      <c r="Q497" s="11">
        <f>2*'OddsRatio_working_3-way'!K497*'OddsRatio_working_3-way'!L497*'OddsRatio_working_3-way'!M497</f>
        <v>5.6804303494032711E-2</v>
      </c>
      <c r="R497" s="11">
        <f t="shared" si="114"/>
        <v>0</v>
      </c>
      <c r="S497" s="11">
        <f t="shared" si="115"/>
        <v>-0.93231072333239473</v>
      </c>
      <c r="T497" s="11">
        <f t="shared" si="116"/>
        <v>-0.23454357819682883</v>
      </c>
      <c r="U497" s="11">
        <f>'OddsRatio_working_3-way'!S497-'OddsRatio_working_3-way'!R497^2/3</f>
        <v>-0.93231072333239473</v>
      </c>
      <c r="V497" s="11">
        <f>'OddsRatio_working_3-way'!S497*'OddsRatio_working_3-way'!R497/3-2*'OddsRatio_working_3-way'!R497^3/27-'OddsRatio_working_3-way'!T497</f>
        <v>0.23454357819682883</v>
      </c>
      <c r="W497" s="11">
        <f>'OddsRatio_working_3-way'!V497^2+4*'OddsRatio_working_3-way'!U497^3/27</f>
        <v>-6.5043760772940357E-2</v>
      </c>
      <c r="X497" s="11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0.17324437281360131</v>
      </c>
      <c r="Y497" s="11">
        <f>IF('OddsRatio_working_3-way'!W497&gt;=0,IF('OddsRatio_working_3-way'!V497+SQRT('OddsRatio_working_3-way'!W497)&gt;0,0,PI()),ACOS('OddsRatio_working_3-way'!V497/(2*'OddsRatio_working_3-way'!X497)))</f>
        <v>0.82723245678895452</v>
      </c>
      <c r="Z497" s="11">
        <f>'OddsRatio_working_3-way'!X497^(1/3)*COS('OddsRatio_working_3-way'!Y497/3)</f>
        <v>0.53640816798126512</v>
      </c>
      <c r="AA497" s="11">
        <f>'OddsRatio_working_3-way'!X497^(1/3)*COS(('OddsRatio_working_3-way'!Y497+2*PI())/3)</f>
        <v>-0.39964756547730002</v>
      </c>
      <c r="AB497" s="11">
        <f>'OddsRatio_working_3-way'!X497^(1/3)*COS(('OddsRatio_working_3-way'!Y497+4*PI())/3)</f>
        <v>-0.13676060250396527</v>
      </c>
      <c r="AC497" s="11">
        <f>'OddsRatio_working_3-way'!X497^(1/3)*SIN('OddsRatio_working_3-way'!Y497/3)</f>
        <v>0.15177785883909817</v>
      </c>
      <c r="AD497" s="11">
        <f>'OddsRatio_working_3-way'!X497^(1/3)*SIN(('OddsRatio_working_3-way'!Y497+2*PI())/3)</f>
        <v>0.38865417084969711</v>
      </c>
      <c r="AE497" s="11">
        <f>'OddsRatio_working_3-way'!X497^(1/3)*SIN(('OddsRatio_working_3-way'!Y497+4*PI())/3)</f>
        <v>-0.54043202968879511</v>
      </c>
      <c r="AF497" s="11">
        <f>-'OddsRatio_working_3-way'!U497/(3*'OddsRatio_working_3-way'!X497^(1/3))*COS(('OddsRatio_working_3-way'!Y497)/3)</f>
        <v>0.536408167981265</v>
      </c>
      <c r="AG497" s="11">
        <f>-'OddsRatio_working_3-way'!U497/(3*'OddsRatio_working_3-way'!X497^(1/3))*COS(('OddsRatio_working_3-way'!Y497+2*PI())/3)</f>
        <v>-0.39964756547729996</v>
      </c>
      <c r="AH497" s="11">
        <f>-'OddsRatio_working_3-way'!U497/(3*'OddsRatio_working_3-way'!X497^(1/3))*COS(('OddsRatio_working_3-way'!Y497+4*PI())/3)</f>
        <v>-0.13676060250396524</v>
      </c>
      <c r="AI497" s="11">
        <f>'OddsRatio_working_3-way'!U497/(3*'OddsRatio_working_3-way'!X497^(1/3))*SIN(('OddsRatio_working_3-way'!Y497)/3)</f>
        <v>-0.15177785883909814</v>
      </c>
      <c r="AJ497" s="11">
        <f>'OddsRatio_working_3-way'!U497/(3*'OddsRatio_working_3-way'!X497^(1/3))*SIN(('OddsRatio_working_3-way'!Y497+2*PI())/3)</f>
        <v>-0.38865417084969706</v>
      </c>
      <c r="AK497" s="11">
        <f>'OddsRatio_working_3-way'!U497/(3*'OddsRatio_working_3-way'!X497^(1/3))*SIN(('OddsRatio_working_3-way'!Y497+4*PI())/3)</f>
        <v>0.540432029688795</v>
      </c>
      <c r="AL497" s="11">
        <f>'OddsRatio_working_3-way'!Z497+'OddsRatio_working_3-way'!AF497</f>
        <v>1.0728163359625302</v>
      </c>
      <c r="AM497" s="11">
        <f>'OddsRatio_working_3-way'!AA497+'OddsRatio_working_3-way'!AG497</f>
        <v>-0.79929513095459992</v>
      </c>
      <c r="AN497" s="11">
        <f>'OddsRatio_working_3-way'!AB497+'OddsRatio_working_3-way'!AH497</f>
        <v>-0.27352120500793053</v>
      </c>
      <c r="AO497" s="11">
        <f>'OddsRatio_working_3-way'!AC497+'OddsRatio_working_3-way'!AI497</f>
        <v>0</v>
      </c>
      <c r="AP497" s="11">
        <f>'OddsRatio_working_3-way'!AD497+'OddsRatio_working_3-way'!AJ497</f>
        <v>0</v>
      </c>
      <c r="AQ497" s="11">
        <f>'OddsRatio_working_3-way'!AE497+'OddsRatio_working_3-way'!AK497</f>
        <v>0</v>
      </c>
      <c r="AR497" s="10">
        <f>IF(A497="","",IF(('OddsRatio_working_3-way'!X497=0),IF(Q497&gt;0,-Q497^(1/3),(-Q497)^(1/3)),'OddsRatio_working_3-way'!AL497-'OddsRatio_working_3-way'!R497/3))</f>
        <v>1.0728163359625302</v>
      </c>
      <c r="AS497" s="11">
        <f>IF(('OddsRatio_working_3-way'!X497=0),IF(Q497&gt;0,-Q497^(1/3),(-Q497)^(1/3)),'OddsRatio_working_3-way'!AM497-'OddsRatio_working_3-way'!R497/3)</f>
        <v>-0.79929513095459992</v>
      </c>
      <c r="AT497" s="11">
        <f>IF(('OddsRatio_working_3-way'!X497=0),IF(Q497&gt;0,-Q497^(1/3),(-Q497)^(1/3)),'OddsRatio_working_3-way'!AN497-'OddsRatio_working_3-way'!R497/3)</f>
        <v>-0.27352120500793053</v>
      </c>
      <c r="AU497" s="11">
        <f>IF(('OddsRatio_working_3-way'!X497=0),0,'OddsRatio_working_3-way'!AO497)</f>
        <v>0</v>
      </c>
      <c r="AV497" s="11">
        <f>IF(('OddsRatio_working_3-way'!X497=0),0,'OddsRatio_working_3-way'!AP497)</f>
        <v>0</v>
      </c>
      <c r="AW497" s="11">
        <f>IF(('OddsRatio_working_3-way'!X497=0),0,'OddsRatio_working_3-way'!AQ497)</f>
        <v>0</v>
      </c>
    </row>
    <row r="498" spans="1:49" x14ac:dyDescent="0.2">
      <c r="A498" s="4">
        <f>IF('True_Odds_Calculator_3-way'!A499="","",'True_Odds_Calculator_3-way'!A499)</f>
        <v>2.46</v>
      </c>
      <c r="B498" s="4">
        <f>IF('True_Odds_Calculator_3-way'!B499="","",'True_Odds_Calculator_3-way'!B499)</f>
        <v>3.25</v>
      </c>
      <c r="C498" s="4">
        <f>IF('True_Odds_Calculator_3-way'!C499="","",'True_Odds_Calculator_3-way'!C499)</f>
        <v>3.06</v>
      </c>
      <c r="D498" s="9">
        <f t="shared" si="104"/>
        <v>0.39178526344563008</v>
      </c>
      <c r="E498" s="9">
        <f t="shared" si="105"/>
        <v>0.29477430452916403</v>
      </c>
      <c r="F498" s="9">
        <f t="shared" si="106"/>
        <v>0.31344043202520605</v>
      </c>
      <c r="G498" s="9">
        <f t="shared" si="107"/>
        <v>1.0633004221047107</v>
      </c>
      <c r="H498" s="9">
        <f t="shared" si="108"/>
        <v>2.5524186162728779</v>
      </c>
      <c r="I498" s="9">
        <f t="shared" si="109"/>
        <v>3.3924259497355993</v>
      </c>
      <c r="J498" s="9">
        <f t="shared" si="110"/>
        <v>3.190398869535704</v>
      </c>
      <c r="K498" s="11">
        <f t="shared" si="111"/>
        <v>0.4065040650406504</v>
      </c>
      <c r="L498" s="11">
        <f t="shared" si="112"/>
        <v>0.30769230769230771</v>
      </c>
      <c r="M498" s="11">
        <f t="shared" si="113"/>
        <v>0.32679738562091504</v>
      </c>
      <c r="N498" s="11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-0.27660670271861099</v>
      </c>
      <c r="O498" s="11">
        <f>0</f>
        <v>0</v>
      </c>
      <c r="P498" s="11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0.23585002064198612</v>
      </c>
      <c r="Q498" s="11">
        <f>2*'OddsRatio_working_3-way'!K498*'OddsRatio_working_3-way'!L498*'OddsRatio_working_3-way'!M498</f>
        <v>8.1750440430497812E-2</v>
      </c>
      <c r="R498" s="11">
        <f t="shared" si="114"/>
        <v>0</v>
      </c>
      <c r="S498" s="11">
        <f t="shared" si="115"/>
        <v>-0.85265475609936248</v>
      </c>
      <c r="T498" s="11">
        <f t="shared" si="116"/>
        <v>-0.2955475757710096</v>
      </c>
      <c r="U498" s="11">
        <f>'OddsRatio_working_3-way'!S498-'OddsRatio_working_3-way'!R498^2/3</f>
        <v>-0.85265475609936248</v>
      </c>
      <c r="V498" s="11">
        <f>'OddsRatio_working_3-way'!S498*'OddsRatio_working_3-way'!R498/3-2*'OddsRatio_working_3-way'!R498^3/27-'OddsRatio_working_3-way'!T498</f>
        <v>0.2955475757710096</v>
      </c>
      <c r="W498" s="11">
        <f>'OddsRatio_working_3-way'!V498^2+4*'OddsRatio_working_3-way'!U498^3/27</f>
        <v>-4.4882488657663477E-3</v>
      </c>
      <c r="X498" s="11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0.15152278575340328</v>
      </c>
      <c r="Y498" s="11">
        <f>IF('OddsRatio_working_3-way'!W498&gt;=0,IF('OddsRatio_working_3-way'!V498+SQRT('OddsRatio_working_3-way'!W498)&gt;0,0,PI()),ACOS('OddsRatio_working_3-way'!V498/(2*'OddsRatio_working_3-way'!X498)))</f>
        <v>0.22291185145165926</v>
      </c>
      <c r="Z498" s="11">
        <f>'OddsRatio_working_3-way'!X498^(1/3)*COS('OddsRatio_working_3-way'!Y498/3)</f>
        <v>0.53165021105235533</v>
      </c>
      <c r="AA498" s="11">
        <f>'OddsRatio_working_3-way'!X498^(1/3)*COS(('OddsRatio_working_3-way'!Y498+2*PI())/3)</f>
        <v>-0.30009942303696335</v>
      </c>
      <c r="AB498" s="11">
        <f>'OddsRatio_working_3-way'!X498^(1/3)*COS(('OddsRatio_working_3-way'!Y498+4*PI())/3)</f>
        <v>-0.23155078801539208</v>
      </c>
      <c r="AC498" s="11">
        <f>'OddsRatio_working_3-way'!X498^(1/3)*SIN('OddsRatio_working_3-way'!Y498/3)</f>
        <v>3.9576572882285624E-2</v>
      </c>
      <c r="AD498" s="11">
        <f>'OddsRatio_working_3-way'!X498^(1/3)*SIN(('OddsRatio_working_3-way'!Y498+2*PI())/3)</f>
        <v>0.44063430225755523</v>
      </c>
      <c r="AE498" s="11">
        <f>'OddsRatio_working_3-way'!X498^(1/3)*SIN(('OddsRatio_working_3-way'!Y498+4*PI())/3)</f>
        <v>-0.48021087513984084</v>
      </c>
      <c r="AF498" s="11">
        <f>-'OddsRatio_working_3-way'!U498/(3*'OddsRatio_working_3-way'!X498^(1/3))*COS(('OddsRatio_working_3-way'!Y498)/3)</f>
        <v>0.53165021105235533</v>
      </c>
      <c r="AG498" s="11">
        <f>-'OddsRatio_working_3-way'!U498/(3*'OddsRatio_working_3-way'!X498^(1/3))*COS(('OddsRatio_working_3-way'!Y498+2*PI())/3)</f>
        <v>-0.30009942303696335</v>
      </c>
      <c r="AH498" s="11">
        <f>-'OddsRatio_working_3-way'!U498/(3*'OddsRatio_working_3-way'!X498^(1/3))*COS(('OddsRatio_working_3-way'!Y498+4*PI())/3)</f>
        <v>-0.23155078801539208</v>
      </c>
      <c r="AI498" s="11">
        <f>'OddsRatio_working_3-way'!U498/(3*'OddsRatio_working_3-way'!X498^(1/3))*SIN(('OddsRatio_working_3-way'!Y498)/3)</f>
        <v>-3.9576572882285624E-2</v>
      </c>
      <c r="AJ498" s="11">
        <f>'OddsRatio_working_3-way'!U498/(3*'OddsRatio_working_3-way'!X498^(1/3))*SIN(('OddsRatio_working_3-way'!Y498+2*PI())/3)</f>
        <v>-0.44063430225755523</v>
      </c>
      <c r="AK498" s="11">
        <f>'OddsRatio_working_3-way'!U498/(3*'OddsRatio_working_3-way'!X498^(1/3))*SIN(('OddsRatio_working_3-way'!Y498+4*PI())/3)</f>
        <v>0.48021087513984084</v>
      </c>
      <c r="AL498" s="11">
        <f>'OddsRatio_working_3-way'!Z498+'OddsRatio_working_3-way'!AF498</f>
        <v>1.0633004221047107</v>
      </c>
      <c r="AM498" s="11">
        <f>'OddsRatio_working_3-way'!AA498+'OddsRatio_working_3-way'!AG498</f>
        <v>-0.60019884607392671</v>
      </c>
      <c r="AN498" s="11">
        <f>'OddsRatio_working_3-way'!AB498+'OddsRatio_working_3-way'!AH498</f>
        <v>-0.46310157603078417</v>
      </c>
      <c r="AO498" s="11">
        <f>'OddsRatio_working_3-way'!AC498+'OddsRatio_working_3-way'!AI498</f>
        <v>0</v>
      </c>
      <c r="AP498" s="11">
        <f>'OddsRatio_working_3-way'!AD498+'OddsRatio_working_3-way'!AJ498</f>
        <v>0</v>
      </c>
      <c r="AQ498" s="11">
        <f>'OddsRatio_working_3-way'!AE498+'OddsRatio_working_3-way'!AK498</f>
        <v>0</v>
      </c>
      <c r="AR498" s="10">
        <f>IF(A498="","",IF(('OddsRatio_working_3-way'!X498=0),IF(Q498&gt;0,-Q498^(1/3),(-Q498)^(1/3)),'OddsRatio_working_3-way'!AL498-'OddsRatio_working_3-way'!R498/3))</f>
        <v>1.0633004221047107</v>
      </c>
      <c r="AS498" s="11">
        <f>IF(('OddsRatio_working_3-way'!X498=0),IF(Q498&gt;0,-Q498^(1/3),(-Q498)^(1/3)),'OddsRatio_working_3-way'!AM498-'OddsRatio_working_3-way'!R498/3)</f>
        <v>-0.60019884607392671</v>
      </c>
      <c r="AT498" s="11">
        <f>IF(('OddsRatio_working_3-way'!X498=0),IF(Q498&gt;0,-Q498^(1/3),(-Q498)^(1/3)),'OddsRatio_working_3-way'!AN498-'OddsRatio_working_3-way'!R498/3)</f>
        <v>-0.46310157603078417</v>
      </c>
      <c r="AU498" s="11">
        <f>IF(('OddsRatio_working_3-way'!X498=0),0,'OddsRatio_working_3-way'!AO498)</f>
        <v>0</v>
      </c>
      <c r="AV498" s="11">
        <f>IF(('OddsRatio_working_3-way'!X498=0),0,'OddsRatio_working_3-way'!AP498)</f>
        <v>0</v>
      </c>
      <c r="AW498" s="11">
        <f>IF(('OddsRatio_working_3-way'!X498=0),0,'OddsRatio_working_3-way'!AQ498)</f>
        <v>0</v>
      </c>
    </row>
    <row r="499" spans="1:49" x14ac:dyDescent="0.2">
      <c r="A499" s="4">
        <f>IF('True_Odds_Calculator_3-way'!A500="","",'True_Odds_Calculator_3-way'!A500)</f>
        <v>2.27</v>
      </c>
      <c r="B499" s="4">
        <f>IF('True_Odds_Calculator_3-way'!B500="","",'True_Odds_Calculator_3-way'!B500)</f>
        <v>3.35</v>
      </c>
      <c r="C499" s="4">
        <f>IF('True_Odds_Calculator_3-way'!C500="","",'True_Odds_Calculator_3-way'!C500)</f>
        <v>3.34</v>
      </c>
      <c r="D499" s="9">
        <f t="shared" si="104"/>
        <v>0.42622288426383237</v>
      </c>
      <c r="E499" s="9">
        <f t="shared" si="105"/>
        <v>0.28645234528063412</v>
      </c>
      <c r="F499" s="9">
        <f t="shared" si="106"/>
        <v>0.28732477045553351</v>
      </c>
      <c r="G499" s="9">
        <f t="shared" si="107"/>
        <v>1.0599923683051404</v>
      </c>
      <c r="H499" s="9">
        <f t="shared" si="108"/>
        <v>2.3461903077475283</v>
      </c>
      <c r="I499" s="9">
        <f t="shared" si="109"/>
        <v>3.4909820655170805</v>
      </c>
      <c r="J499" s="9">
        <f t="shared" si="110"/>
        <v>3.4803821418340273</v>
      </c>
      <c r="K499" s="11">
        <f t="shared" si="111"/>
        <v>0.44052863436123346</v>
      </c>
      <c r="L499" s="11">
        <f t="shared" si="112"/>
        <v>0.29850746268656714</v>
      </c>
      <c r="M499" s="11">
        <f t="shared" si="113"/>
        <v>0.29940119760479045</v>
      </c>
      <c r="N499" s="11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-0.27496050046005693</v>
      </c>
      <c r="O499" s="11">
        <f>0</f>
        <v>0</v>
      </c>
      <c r="P499" s="11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0.23465463051148017</v>
      </c>
      <c r="Q499" s="11">
        <f>2*'OddsRatio_working_3-way'!K499*'OddsRatio_working_3-way'!L499*'OddsRatio_working_3-way'!M499</f>
        <v>7.8743164601167828E-2</v>
      </c>
      <c r="R499" s="11">
        <f t="shared" si="114"/>
        <v>0</v>
      </c>
      <c r="S499" s="11">
        <f t="shared" si="115"/>
        <v>-0.85341214508579233</v>
      </c>
      <c r="T499" s="11">
        <f t="shared" si="116"/>
        <v>-0.28637991445831951</v>
      </c>
      <c r="U499" s="11">
        <f>'OddsRatio_working_3-way'!S499-'OddsRatio_working_3-way'!R499^2/3</f>
        <v>-0.85341214508579233</v>
      </c>
      <c r="V499" s="11">
        <f>'OddsRatio_working_3-way'!S499*'OddsRatio_working_3-way'!R499/3-2*'OddsRatio_working_3-way'!R499^3/27-'OddsRatio_working_3-way'!T499</f>
        <v>0.28637991445831951</v>
      </c>
      <c r="W499" s="11">
        <f>'OddsRatio_working_3-way'!V499^2+4*'OddsRatio_working_3-way'!U499^3/27</f>
        <v>-1.0068108027745354E-2</v>
      </c>
      <c r="X499" s="11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0.15172472065627585</v>
      </c>
      <c r="Y499" s="11">
        <f>IF('OddsRatio_working_3-way'!W499&gt;=0,IF('OddsRatio_working_3-way'!V499+SQRT('OddsRatio_working_3-way'!W499)&gt;0,0,PI()),ACOS('OddsRatio_working_3-way'!V499/(2*'OddsRatio_working_3-way'!X499)))</f>
        <v>0.33700761120104938</v>
      </c>
      <c r="Z499" s="11">
        <f>'OddsRatio_working_3-way'!X499^(1/3)*COS('OddsRatio_working_3-way'!Y499/3)</f>
        <v>0.52999618415257022</v>
      </c>
      <c r="AA499" s="11">
        <f>'OddsRatio_working_3-way'!X499^(1/3)*COS(('OddsRatio_working_3-way'!Y499+2*PI())/3)</f>
        <v>-0.31677714053446243</v>
      </c>
      <c r="AB499" s="11">
        <f>'OddsRatio_working_3-way'!X499^(1/3)*COS(('OddsRatio_working_3-way'!Y499+4*PI())/3)</f>
        <v>-0.21321904361810784</v>
      </c>
      <c r="AC499" s="11">
        <f>'OddsRatio_working_3-way'!X499^(1/3)*SIN('OddsRatio_working_3-way'!Y499/3)</f>
        <v>5.9789295131422844E-2</v>
      </c>
      <c r="AD499" s="11">
        <f>'OddsRatio_working_3-way'!X499^(1/3)*SIN(('OddsRatio_working_3-way'!Y499+2*PI())/3)</f>
        <v>0.42909551181922995</v>
      </c>
      <c r="AE499" s="11">
        <f>'OddsRatio_working_3-way'!X499^(1/3)*SIN(('OddsRatio_working_3-way'!Y499+4*PI())/3)</f>
        <v>-0.48888480695065262</v>
      </c>
      <c r="AF499" s="11">
        <f>-'OddsRatio_working_3-way'!U499/(3*'OddsRatio_working_3-way'!X499^(1/3))*COS(('OddsRatio_working_3-way'!Y499)/3)</f>
        <v>0.5299961841525701</v>
      </c>
      <c r="AG499" s="11">
        <f>-'OddsRatio_working_3-way'!U499/(3*'OddsRatio_working_3-way'!X499^(1/3))*COS(('OddsRatio_working_3-way'!Y499+2*PI())/3)</f>
        <v>-0.31677714053446238</v>
      </c>
      <c r="AH499" s="11">
        <f>-'OddsRatio_working_3-way'!U499/(3*'OddsRatio_working_3-way'!X499^(1/3))*COS(('OddsRatio_working_3-way'!Y499+4*PI())/3)</f>
        <v>-0.21321904361810781</v>
      </c>
      <c r="AI499" s="11">
        <f>'OddsRatio_working_3-way'!U499/(3*'OddsRatio_working_3-way'!X499^(1/3))*SIN(('OddsRatio_working_3-way'!Y499)/3)</f>
        <v>-5.978929513142283E-2</v>
      </c>
      <c r="AJ499" s="11">
        <f>'OddsRatio_working_3-way'!U499/(3*'OddsRatio_working_3-way'!X499^(1/3))*SIN(('OddsRatio_working_3-way'!Y499+2*PI())/3)</f>
        <v>-0.42909551181922984</v>
      </c>
      <c r="AK499" s="11">
        <f>'OddsRatio_working_3-way'!U499/(3*'OddsRatio_working_3-way'!X499^(1/3))*SIN(('OddsRatio_working_3-way'!Y499+4*PI())/3)</f>
        <v>0.48888480695065256</v>
      </c>
      <c r="AL499" s="11">
        <f>'OddsRatio_working_3-way'!Z499+'OddsRatio_working_3-way'!AF499</f>
        <v>1.0599923683051404</v>
      </c>
      <c r="AM499" s="11">
        <f>'OddsRatio_working_3-way'!AA499+'OddsRatio_working_3-way'!AG499</f>
        <v>-0.63355428106892475</v>
      </c>
      <c r="AN499" s="11">
        <f>'OddsRatio_working_3-way'!AB499+'OddsRatio_working_3-way'!AH499</f>
        <v>-0.42643808723621568</v>
      </c>
      <c r="AO499" s="11">
        <f>'OddsRatio_working_3-way'!AC499+'OddsRatio_working_3-way'!AI499</f>
        <v>0</v>
      </c>
      <c r="AP499" s="11">
        <f>'OddsRatio_working_3-way'!AD499+'OddsRatio_working_3-way'!AJ499</f>
        <v>0</v>
      </c>
      <c r="AQ499" s="11">
        <f>'OddsRatio_working_3-way'!AE499+'OddsRatio_working_3-way'!AK499</f>
        <v>0</v>
      </c>
      <c r="AR499" s="10">
        <f>IF(A499="","",IF(('OddsRatio_working_3-way'!X499=0),IF(Q499&gt;0,-Q499^(1/3),(-Q499)^(1/3)),'OddsRatio_working_3-way'!AL499-'OddsRatio_working_3-way'!R499/3))</f>
        <v>1.0599923683051404</v>
      </c>
      <c r="AS499" s="11">
        <f>IF(('OddsRatio_working_3-way'!X499=0),IF(Q499&gt;0,-Q499^(1/3),(-Q499)^(1/3)),'OddsRatio_working_3-way'!AM499-'OddsRatio_working_3-way'!R499/3)</f>
        <v>-0.63355428106892475</v>
      </c>
      <c r="AT499" s="11">
        <f>IF(('OddsRatio_working_3-way'!X499=0),IF(Q499&gt;0,-Q499^(1/3),(-Q499)^(1/3)),'OddsRatio_working_3-way'!AN499-'OddsRatio_working_3-way'!R499/3)</f>
        <v>-0.42643808723621568</v>
      </c>
      <c r="AU499" s="11">
        <f>IF(('OddsRatio_working_3-way'!X499=0),0,'OddsRatio_working_3-way'!AO499)</f>
        <v>0</v>
      </c>
      <c r="AV499" s="11">
        <f>IF(('OddsRatio_working_3-way'!X499=0),0,'OddsRatio_working_3-way'!AP499)</f>
        <v>0</v>
      </c>
      <c r="AW499" s="11">
        <f>IF(('OddsRatio_working_3-way'!X499=0),0,'OddsRatio_working_3-way'!AQ499)</f>
        <v>0</v>
      </c>
    </row>
    <row r="500" spans="1:49" x14ac:dyDescent="0.2">
      <c r="A500" s="4">
        <f>IF('True_Odds_Calculator_3-way'!A501="","",'True_Odds_Calculator_3-way'!A501)</f>
        <v>1.55</v>
      </c>
      <c r="B500" s="4">
        <f>IF('True_Odds_Calculator_3-way'!B501="","",'True_Odds_Calculator_3-way'!B501)</f>
        <v>4.33</v>
      </c>
      <c r="C500" s="4">
        <f>IF('True_Odds_Calculator_3-way'!C501="","",'True_Odds_Calculator_3-way'!C501)</f>
        <v>6.46</v>
      </c>
      <c r="D500" s="9">
        <f t="shared" si="104"/>
        <v>0.631799798782535</v>
      </c>
      <c r="E500" s="9">
        <f t="shared" si="105"/>
        <v>0.22082527269016181</v>
      </c>
      <c r="F500" s="9">
        <f t="shared" si="106"/>
        <v>0.14737492852730297</v>
      </c>
      <c r="G500" s="9">
        <f t="shared" si="107"/>
        <v>1.0595997539006934</v>
      </c>
      <c r="H500" s="9">
        <f t="shared" si="108"/>
        <v>1.5827798646453815</v>
      </c>
      <c r="I500" s="9">
        <f t="shared" si="109"/>
        <v>4.5284671804893097</v>
      </c>
      <c r="J500" s="9">
        <f t="shared" si="110"/>
        <v>6.7854146562977844</v>
      </c>
      <c r="K500" s="11">
        <f t="shared" si="111"/>
        <v>0.64516129032258063</v>
      </c>
      <c r="L500" s="11">
        <f t="shared" si="112"/>
        <v>0.23094688221709006</v>
      </c>
      <c r="M500" s="11">
        <f t="shared" si="113"/>
        <v>0.15479876160990713</v>
      </c>
      <c r="N500" s="11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-0.23064681041666613</v>
      </c>
      <c r="O500" s="11">
        <f>0</f>
        <v>0</v>
      </c>
      <c r="P500" s="11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0.21542433635350258</v>
      </c>
      <c r="Q500" s="11">
        <f>2*'OddsRatio_working_3-way'!K500*'OddsRatio_working_3-way'!L500*'OddsRatio_working_3-way'!M500</f>
        <v>4.6129408212741453E-2</v>
      </c>
      <c r="R500" s="11">
        <f t="shared" si="114"/>
        <v>0</v>
      </c>
      <c r="S500" s="11">
        <f t="shared" si="115"/>
        <v>-0.93400093400093431</v>
      </c>
      <c r="T500" s="11">
        <f t="shared" si="116"/>
        <v>-0.20000020000020008</v>
      </c>
      <c r="U500" s="11">
        <f>'OddsRatio_working_3-way'!S500-'OddsRatio_working_3-way'!R500^2/3</f>
        <v>-0.93400093400093431</v>
      </c>
      <c r="V500" s="11">
        <f>'OddsRatio_working_3-way'!S500*'OddsRatio_working_3-way'!R500/3-2*'OddsRatio_working_3-way'!R500^3/27-'OddsRatio_working_3-way'!T500</f>
        <v>0.20000020000020008</v>
      </c>
      <c r="W500" s="11">
        <f>'OddsRatio_working_3-way'!V500^2+4*'OddsRatio_working_3-way'!U500^3/27</f>
        <v>-8.0708504940087605E-2</v>
      </c>
      <c r="X500" s="11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0.17371570520552224</v>
      </c>
      <c r="Y500" s="11">
        <f>IF('OddsRatio_working_3-way'!W500&gt;=0,IF('OddsRatio_working_3-way'!V500+SQRT('OddsRatio_working_3-way'!W500)&gt;0,0,PI()),ACOS('OddsRatio_working_3-way'!V500/(2*'OddsRatio_working_3-way'!X500)))</f>
        <v>0.95739287847881283</v>
      </c>
      <c r="Z500" s="11">
        <f>'OddsRatio_working_3-way'!X500^(1/3)*COS('OddsRatio_working_3-way'!Y500/3)</f>
        <v>0.52979987695034669</v>
      </c>
      <c r="AA500" s="11">
        <f>'OddsRatio_working_3-way'!X500^(1/3)*COS(('OddsRatio_working_3-way'!Y500+2*PI())/3)</f>
        <v>-0.4165056813999774</v>
      </c>
      <c r="AB500" s="11">
        <f>'OddsRatio_working_3-way'!X500^(1/3)*COS(('OddsRatio_working_3-way'!Y500+4*PI())/3)</f>
        <v>-0.11329419555036932</v>
      </c>
      <c r="AC500" s="11">
        <f>'OddsRatio_working_3-way'!X500^(1/3)*SIN('OddsRatio_working_3-way'!Y500/3)</f>
        <v>0.17505923297665771</v>
      </c>
      <c r="AD500" s="11">
        <f>'OddsRatio_working_3-way'!X500^(1/3)*SIN(('OddsRatio_working_3-way'!Y500+2*PI())/3)</f>
        <v>0.37129053587254102</v>
      </c>
      <c r="AE500" s="11">
        <f>'OddsRatio_working_3-way'!X500^(1/3)*SIN(('OddsRatio_working_3-way'!Y500+4*PI())/3)</f>
        <v>-0.54634976884919872</v>
      </c>
      <c r="AF500" s="11">
        <f>-'OddsRatio_working_3-way'!U500/(3*'OddsRatio_working_3-way'!X500^(1/3))*COS(('OddsRatio_working_3-way'!Y500)/3)</f>
        <v>0.52979987695034658</v>
      </c>
      <c r="AG500" s="11">
        <f>-'OddsRatio_working_3-way'!U500/(3*'OddsRatio_working_3-way'!X500^(1/3))*COS(('OddsRatio_working_3-way'!Y500+2*PI())/3)</f>
        <v>-0.41650568139997735</v>
      </c>
      <c r="AH500" s="11">
        <f>-'OddsRatio_working_3-way'!U500/(3*'OddsRatio_working_3-way'!X500^(1/3))*COS(('OddsRatio_working_3-way'!Y500+4*PI())/3)</f>
        <v>-0.11329419555036931</v>
      </c>
      <c r="AI500" s="11">
        <f>'OddsRatio_working_3-way'!U500/(3*'OddsRatio_working_3-way'!X500^(1/3))*SIN(('OddsRatio_working_3-way'!Y500)/3)</f>
        <v>-0.17505923297665768</v>
      </c>
      <c r="AJ500" s="11">
        <f>'OddsRatio_working_3-way'!U500/(3*'OddsRatio_working_3-way'!X500^(1/3))*SIN(('OddsRatio_working_3-way'!Y500+2*PI())/3)</f>
        <v>-0.37129053587254096</v>
      </c>
      <c r="AK500" s="11">
        <f>'OddsRatio_working_3-way'!U500/(3*'OddsRatio_working_3-way'!X500^(1/3))*SIN(('OddsRatio_working_3-way'!Y500+4*PI())/3)</f>
        <v>0.54634976884919861</v>
      </c>
      <c r="AL500" s="11">
        <f>'OddsRatio_working_3-way'!Z500+'OddsRatio_working_3-way'!AF500</f>
        <v>1.0595997539006934</v>
      </c>
      <c r="AM500" s="11">
        <f>'OddsRatio_working_3-way'!AA500+'OddsRatio_working_3-way'!AG500</f>
        <v>-0.83301136279995469</v>
      </c>
      <c r="AN500" s="11">
        <f>'OddsRatio_working_3-way'!AB500+'OddsRatio_working_3-way'!AH500</f>
        <v>-0.22658839110073864</v>
      </c>
      <c r="AO500" s="11">
        <f>'OddsRatio_working_3-way'!AC500+'OddsRatio_working_3-way'!AI500</f>
        <v>0</v>
      </c>
      <c r="AP500" s="11">
        <f>'OddsRatio_working_3-way'!AD500+'OddsRatio_working_3-way'!AJ500</f>
        <v>0</v>
      </c>
      <c r="AQ500" s="11">
        <f>'OddsRatio_working_3-way'!AE500+'OddsRatio_working_3-way'!AK500</f>
        <v>0</v>
      </c>
      <c r="AR500" s="10">
        <f>IF(A500="","",IF(('OddsRatio_working_3-way'!X500=0),IF(Q500&gt;0,-Q500^(1/3),(-Q500)^(1/3)),'OddsRatio_working_3-way'!AL500-'OddsRatio_working_3-way'!R500/3))</f>
        <v>1.0595997539006934</v>
      </c>
      <c r="AS500" s="11">
        <f>IF(('OddsRatio_working_3-way'!X500=0),IF(Q500&gt;0,-Q500^(1/3),(-Q500)^(1/3)),'OddsRatio_working_3-way'!AM500-'OddsRatio_working_3-way'!R500/3)</f>
        <v>-0.83301136279995469</v>
      </c>
      <c r="AT500" s="11">
        <f>IF(('OddsRatio_working_3-way'!X500=0),IF(Q500&gt;0,-Q500^(1/3),(-Q500)^(1/3)),'OddsRatio_working_3-way'!AN500-'OddsRatio_working_3-way'!R500/3)</f>
        <v>-0.22658839110073864</v>
      </c>
      <c r="AU500" s="11">
        <f>IF(('OddsRatio_working_3-way'!X500=0),0,'OddsRatio_working_3-way'!AO500)</f>
        <v>0</v>
      </c>
      <c r="AV500" s="11">
        <f>IF(('OddsRatio_working_3-way'!X500=0),0,'OddsRatio_working_3-way'!AP500)</f>
        <v>0</v>
      </c>
      <c r="AW500" s="11">
        <f>IF(('OddsRatio_working_3-way'!X500=0),0,'OddsRatio_working_3-way'!AQ500)</f>
        <v>0</v>
      </c>
    </row>
    <row r="501" spans="1:49" x14ac:dyDescent="0.2">
      <c r="A501" s="4">
        <f>IF('True_Odds_Calculator_3-way'!A502="","",'True_Odds_Calculator_3-way'!A502)</f>
        <v>1.65</v>
      </c>
      <c r="B501" s="4">
        <f>IF('True_Odds_Calculator_3-way'!B502="","",'True_Odds_Calculator_3-way'!B502)</f>
        <v>4.05</v>
      </c>
      <c r="C501" s="4">
        <f>IF('True_Odds_Calculator_3-way'!C502="","",'True_Odds_Calculator_3-way'!C502)</f>
        <v>5.61</v>
      </c>
      <c r="D501" s="9">
        <f t="shared" si="104"/>
        <v>0.5928453925577386</v>
      </c>
      <c r="E501" s="9">
        <f t="shared" si="105"/>
        <v>0.2368217547262613</v>
      </c>
      <c r="F501" s="9">
        <f t="shared" si="106"/>
        <v>0.17033285271600004</v>
      </c>
      <c r="G501" s="9">
        <f t="shared" si="107"/>
        <v>1.0565852608803392</v>
      </c>
      <c r="H501" s="9">
        <f t="shared" si="108"/>
        <v>1.6867804195722202</v>
      </c>
      <c r="I501" s="9">
        <f t="shared" si="109"/>
        <v>4.222585045685034</v>
      </c>
      <c r="J501" s="9">
        <f t="shared" si="110"/>
        <v>5.870858052658364</v>
      </c>
      <c r="K501" s="11">
        <f t="shared" si="111"/>
        <v>0.60606060606060608</v>
      </c>
      <c r="L501" s="11">
        <f t="shared" si="112"/>
        <v>0.24691358024691359</v>
      </c>
      <c r="M501" s="11">
        <f t="shared" si="113"/>
        <v>0.17825311942959002</v>
      </c>
      <c r="N501" s="11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-0.24378798215201458</v>
      </c>
      <c r="O501" s="11">
        <f>0</f>
        <v>0</v>
      </c>
      <c r="P501" s="11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0.22166605648483251</v>
      </c>
      <c r="Q501" s="11">
        <f>2*'OddsRatio_working_3-way'!K501*'OddsRatio_working_3-way'!L501*'OddsRatio_working_3-way'!M501</f>
        <v>5.3349231404291819E-2</v>
      </c>
      <c r="R501" s="11">
        <f t="shared" si="114"/>
        <v>0</v>
      </c>
      <c r="S501" s="11">
        <f t="shared" si="115"/>
        <v>-0.90925752175352148</v>
      </c>
      <c r="T501" s="11">
        <f t="shared" si="116"/>
        <v>-0.21883454193827231</v>
      </c>
      <c r="U501" s="11">
        <f>'OddsRatio_working_3-way'!S501-'OddsRatio_working_3-way'!R501^2/3</f>
        <v>-0.90925752175352148</v>
      </c>
      <c r="V501" s="11">
        <f>'OddsRatio_working_3-way'!S501*'OddsRatio_working_3-way'!R501/3-2*'OddsRatio_working_3-way'!R501^3/27-'OddsRatio_working_3-way'!T501</f>
        <v>0.21883454193827231</v>
      </c>
      <c r="W501" s="11">
        <f>'OddsRatio_working_3-way'!V501^2+4*'OddsRatio_working_3-way'!U501^3/27</f>
        <v>-6.3478549308124077E-2</v>
      </c>
      <c r="X501" s="11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0.16685855241300754</v>
      </c>
      <c r="Y501" s="11">
        <f>IF('OddsRatio_working_3-way'!W501&gt;=0,IF('OddsRatio_working_3-way'!V501+SQRT('OddsRatio_working_3-way'!W501)&gt;0,0,PI()),ACOS('OddsRatio_working_3-way'!V501/(2*'OddsRatio_working_3-way'!X501)))</f>
        <v>0.85562251236150688</v>
      </c>
      <c r="Z501" s="11">
        <f>'OddsRatio_working_3-way'!X501^(1/3)*COS('OddsRatio_working_3-way'!Y501/3)</f>
        <v>0.52829263044016961</v>
      </c>
      <c r="AA501" s="11">
        <f>'OddsRatio_working_3-way'!X501^(1/3)*COS(('OddsRatio_working_3-way'!Y501+2*PI())/3)</f>
        <v>-0.39829009221080158</v>
      </c>
      <c r="AB501" s="11">
        <f>'OddsRatio_working_3-way'!X501^(1/3)*COS(('OddsRatio_working_3-way'!Y501+4*PI())/3)</f>
        <v>-0.13000253822936811</v>
      </c>
      <c r="AC501" s="11">
        <f>'OddsRatio_working_3-way'!X501^(1/3)*SIN('OddsRatio_working_3-way'!Y501/3)</f>
        <v>0.15489589151140701</v>
      </c>
      <c r="AD501" s="11">
        <f>'OddsRatio_working_3-way'!X501^(1/3)*SIN(('OddsRatio_working_3-way'!Y501+2*PI())/3)</f>
        <v>0.3800668928375876</v>
      </c>
      <c r="AE501" s="11">
        <f>'OddsRatio_working_3-way'!X501^(1/3)*SIN(('OddsRatio_working_3-way'!Y501+4*PI())/3)</f>
        <v>-0.53496278434899447</v>
      </c>
      <c r="AF501" s="11">
        <f>-'OddsRatio_working_3-way'!U501/(3*'OddsRatio_working_3-way'!X501^(1/3))*COS(('OddsRatio_working_3-way'!Y501)/3)</f>
        <v>0.52829263044016961</v>
      </c>
      <c r="AG501" s="11">
        <f>-'OddsRatio_working_3-way'!U501/(3*'OddsRatio_working_3-way'!X501^(1/3))*COS(('OddsRatio_working_3-way'!Y501+2*PI())/3)</f>
        <v>-0.39829009221080158</v>
      </c>
      <c r="AH501" s="11">
        <f>-'OddsRatio_working_3-way'!U501/(3*'OddsRatio_working_3-way'!X501^(1/3))*COS(('OddsRatio_working_3-way'!Y501+4*PI())/3)</f>
        <v>-0.13000253822936811</v>
      </c>
      <c r="AI501" s="11">
        <f>'OddsRatio_working_3-way'!U501/(3*'OddsRatio_working_3-way'!X501^(1/3))*SIN(('OddsRatio_working_3-way'!Y501)/3)</f>
        <v>-0.15489589151140701</v>
      </c>
      <c r="AJ501" s="11">
        <f>'OddsRatio_working_3-way'!U501/(3*'OddsRatio_working_3-way'!X501^(1/3))*SIN(('OddsRatio_working_3-way'!Y501+2*PI())/3)</f>
        <v>-0.3800668928375876</v>
      </c>
      <c r="AK501" s="11">
        <f>'OddsRatio_working_3-way'!U501/(3*'OddsRatio_working_3-way'!X501^(1/3))*SIN(('OddsRatio_working_3-way'!Y501+4*PI())/3)</f>
        <v>0.53496278434899447</v>
      </c>
      <c r="AL501" s="11">
        <f>'OddsRatio_working_3-way'!Z501+'OddsRatio_working_3-way'!AF501</f>
        <v>1.0565852608803392</v>
      </c>
      <c r="AM501" s="11">
        <f>'OddsRatio_working_3-way'!AA501+'OddsRatio_working_3-way'!AG501</f>
        <v>-0.79658018442160317</v>
      </c>
      <c r="AN501" s="11">
        <f>'OddsRatio_working_3-way'!AB501+'OddsRatio_working_3-way'!AH501</f>
        <v>-0.26000507645873622</v>
      </c>
      <c r="AO501" s="11">
        <f>'OddsRatio_working_3-way'!AC501+'OddsRatio_working_3-way'!AI501</f>
        <v>0</v>
      </c>
      <c r="AP501" s="11">
        <f>'OddsRatio_working_3-way'!AD501+'OddsRatio_working_3-way'!AJ501</f>
        <v>0</v>
      </c>
      <c r="AQ501" s="11">
        <f>'OddsRatio_working_3-way'!AE501+'OddsRatio_working_3-way'!AK501</f>
        <v>0</v>
      </c>
      <c r="AR501" s="10">
        <f>IF(A501="","",IF(('OddsRatio_working_3-way'!X501=0),IF(Q501&gt;0,-Q501^(1/3),(-Q501)^(1/3)),'OddsRatio_working_3-way'!AL501-'OddsRatio_working_3-way'!R501/3))</f>
        <v>1.0565852608803392</v>
      </c>
      <c r="AS501" s="11">
        <f>IF(('OddsRatio_working_3-way'!X501=0),IF(Q501&gt;0,-Q501^(1/3),(-Q501)^(1/3)),'OddsRatio_working_3-way'!AM501-'OddsRatio_working_3-way'!R501/3)</f>
        <v>-0.79658018442160317</v>
      </c>
      <c r="AT501" s="11">
        <f>IF(('OddsRatio_working_3-way'!X501=0),IF(Q501&gt;0,-Q501^(1/3),(-Q501)^(1/3)),'OddsRatio_working_3-way'!AN501-'OddsRatio_working_3-way'!R501/3)</f>
        <v>-0.26000507645873622</v>
      </c>
      <c r="AU501" s="11">
        <f>IF(('OddsRatio_working_3-way'!X501=0),0,'OddsRatio_working_3-way'!AO501)</f>
        <v>0</v>
      </c>
      <c r="AV501" s="11">
        <f>IF(('OddsRatio_working_3-way'!X501=0),0,'OddsRatio_working_3-way'!AP501)</f>
        <v>0</v>
      </c>
      <c r="AW501" s="11">
        <f>IF(('OddsRatio_working_3-way'!X501=0),0,'OddsRatio_working_3-way'!AQ501)</f>
        <v>0</v>
      </c>
    </row>
    <row r="502" spans="1:49" x14ac:dyDescent="0.2">
      <c r="A502" s="4">
        <f>IF('True_Odds_Calculator_3-way'!A503="","",'True_Odds_Calculator_3-way'!A503)</f>
        <v>1.3</v>
      </c>
      <c r="B502" s="4">
        <f>IF('True_Odds_Calculator_3-way'!B503="","",'True_Odds_Calculator_3-way'!B503)</f>
        <v>5.88</v>
      </c>
      <c r="C502" s="4">
        <f>IF('True_Odds_Calculator_3-way'!C503="","",'True_Odds_Calculator_3-way'!C503)</f>
        <v>9.8000000000000007</v>
      </c>
      <c r="D502" s="9">
        <f t="shared" si="104"/>
        <v>0.75070010993480862</v>
      </c>
      <c r="E502" s="9">
        <f t="shared" si="105"/>
        <v>0.15620131005401922</v>
      </c>
      <c r="F502" s="9">
        <f t="shared" si="106"/>
        <v>9.3098580011172355E-2</v>
      </c>
      <c r="G502" s="9">
        <f t="shared" si="107"/>
        <v>1.1069661807067039</v>
      </c>
      <c r="H502" s="9">
        <f t="shared" si="108"/>
        <v>1.3320898542120112</v>
      </c>
      <c r="I502" s="9">
        <f t="shared" si="109"/>
        <v>6.4019949618487146</v>
      </c>
      <c r="J502" s="9">
        <f t="shared" si="110"/>
        <v>10.741302390218996</v>
      </c>
      <c r="K502" s="11">
        <f t="shared" si="111"/>
        <v>0.76923076923076916</v>
      </c>
      <c r="L502" s="11">
        <f t="shared" si="112"/>
        <v>0.17006802721088435</v>
      </c>
      <c r="M502" s="11">
        <f t="shared" si="113"/>
        <v>0.1020408163265306</v>
      </c>
      <c r="N502" s="11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-0.17197962387466781</v>
      </c>
      <c r="O502" s="11">
        <f>0</f>
        <v>0</v>
      </c>
      <c r="P502" s="11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0.1866209592157114</v>
      </c>
      <c r="Q502" s="11">
        <f>2*'OddsRatio_working_3-way'!K502*'OddsRatio_working_3-way'!L502*'OddsRatio_working_3-way'!M502</f>
        <v>2.6698277427140395E-2</v>
      </c>
      <c r="R502" s="11">
        <f t="shared" si="114"/>
        <v>0</v>
      </c>
      <c r="S502" s="11">
        <f t="shared" si="115"/>
        <v>-1.0851341281669138</v>
      </c>
      <c r="T502" s="11">
        <f t="shared" si="116"/>
        <v>-0.15524093392945831</v>
      </c>
      <c r="U502" s="11">
        <f>'OddsRatio_working_3-way'!S502-'OddsRatio_working_3-way'!R502^2/3</f>
        <v>-1.0851341281669138</v>
      </c>
      <c r="V502" s="11">
        <f>'OddsRatio_working_3-way'!S502*'OddsRatio_working_3-way'!R502/3-2*'OddsRatio_working_3-way'!R502^3/27-'OddsRatio_working_3-way'!T502</f>
        <v>0.15524093392945831</v>
      </c>
      <c r="W502" s="11">
        <f>'OddsRatio_working_3-way'!V502^2+4*'OddsRatio_working_3-way'!U502^3/27</f>
        <v>-0.16519845697418167</v>
      </c>
      <c r="X502" s="11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0.2175420675073399</v>
      </c>
      <c r="Y502" s="11">
        <f>IF('OddsRatio_working_3-way'!W502&gt;=0,IF('OddsRatio_working_3-way'!V502+SQRT('OddsRatio_working_3-way'!W502)&gt;0,0,PI()),ACOS('OddsRatio_working_3-way'!V502/(2*'OddsRatio_working_3-way'!X502)))</f>
        <v>1.2059489741111555</v>
      </c>
      <c r="Z502" s="11">
        <f>'OddsRatio_working_3-way'!X502^(1/3)*COS('OddsRatio_working_3-way'!Y502/3)</f>
        <v>0.55348309035335197</v>
      </c>
      <c r="AA502" s="11">
        <f>'OddsRatio_working_3-way'!X502^(1/3)*COS(('OddsRatio_working_3-way'!Y502+2*PI())/3)</f>
        <v>-0.48052055185156839</v>
      </c>
      <c r="AB502" s="11">
        <f>'OddsRatio_working_3-way'!X502^(1/3)*COS(('OddsRatio_working_3-way'!Y502+4*PI())/3)</f>
        <v>-7.2962538501783719E-2</v>
      </c>
      <c r="AC502" s="11">
        <f>'OddsRatio_working_3-way'!X502^(1/3)*SIN('OddsRatio_working_3-way'!Y502/3)</f>
        <v>0.23530372871788749</v>
      </c>
      <c r="AD502" s="11">
        <f>'OddsRatio_working_3-way'!X502^(1/3)*SIN(('OddsRatio_working_3-way'!Y502+2*PI())/3)</f>
        <v>0.36167855245217689</v>
      </c>
      <c r="AE502" s="11">
        <f>'OddsRatio_working_3-way'!X502^(1/3)*SIN(('OddsRatio_working_3-way'!Y502+4*PI())/3)</f>
        <v>-0.59698228117006424</v>
      </c>
      <c r="AF502" s="11">
        <f>-'OddsRatio_working_3-way'!U502/(3*'OddsRatio_working_3-way'!X502^(1/3))*COS(('OddsRatio_working_3-way'!Y502)/3)</f>
        <v>0.55348309035335197</v>
      </c>
      <c r="AG502" s="11">
        <f>-'OddsRatio_working_3-way'!U502/(3*'OddsRatio_working_3-way'!X502^(1/3))*COS(('OddsRatio_working_3-way'!Y502+2*PI())/3)</f>
        <v>-0.48052055185156839</v>
      </c>
      <c r="AH502" s="11">
        <f>-'OddsRatio_working_3-way'!U502/(3*'OddsRatio_working_3-way'!X502^(1/3))*COS(('OddsRatio_working_3-way'!Y502+4*PI())/3)</f>
        <v>-7.2962538501783719E-2</v>
      </c>
      <c r="AI502" s="11">
        <f>'OddsRatio_working_3-way'!U502/(3*'OddsRatio_working_3-way'!X502^(1/3))*SIN(('OddsRatio_working_3-way'!Y502)/3)</f>
        <v>-0.23530372871788749</v>
      </c>
      <c r="AJ502" s="11">
        <f>'OddsRatio_working_3-way'!U502/(3*'OddsRatio_working_3-way'!X502^(1/3))*SIN(('OddsRatio_working_3-way'!Y502+2*PI())/3)</f>
        <v>-0.36167855245217689</v>
      </c>
      <c r="AK502" s="11">
        <f>'OddsRatio_working_3-way'!U502/(3*'OddsRatio_working_3-way'!X502^(1/3))*SIN(('OddsRatio_working_3-way'!Y502+4*PI())/3)</f>
        <v>0.59698228117006424</v>
      </c>
      <c r="AL502" s="11">
        <f>'OddsRatio_working_3-way'!Z502+'OddsRatio_working_3-way'!AF502</f>
        <v>1.1069661807067039</v>
      </c>
      <c r="AM502" s="11">
        <f>'OddsRatio_working_3-way'!AA502+'OddsRatio_working_3-way'!AG502</f>
        <v>-0.96104110370313678</v>
      </c>
      <c r="AN502" s="11">
        <f>'OddsRatio_working_3-way'!AB502+'OddsRatio_working_3-way'!AH502</f>
        <v>-0.14592507700356744</v>
      </c>
      <c r="AO502" s="11">
        <f>'OddsRatio_working_3-way'!AC502+'OddsRatio_working_3-way'!AI502</f>
        <v>0</v>
      </c>
      <c r="AP502" s="11">
        <f>'OddsRatio_working_3-way'!AD502+'OddsRatio_working_3-way'!AJ502</f>
        <v>0</v>
      </c>
      <c r="AQ502" s="11">
        <f>'OddsRatio_working_3-way'!AE502+'OddsRatio_working_3-way'!AK502</f>
        <v>0</v>
      </c>
      <c r="AR502" s="10">
        <f>IF(A502="","",IF(('OddsRatio_working_3-way'!X502=0),IF(Q502&gt;0,-Q502^(1/3),(-Q502)^(1/3)),'OddsRatio_working_3-way'!AL502-'OddsRatio_working_3-way'!R502/3))</f>
        <v>1.1069661807067039</v>
      </c>
      <c r="AS502" s="11">
        <f>IF(('OddsRatio_working_3-way'!X502=0),IF(Q502&gt;0,-Q502^(1/3),(-Q502)^(1/3)),'OddsRatio_working_3-way'!AM502-'OddsRatio_working_3-way'!R502/3)</f>
        <v>-0.96104110370313678</v>
      </c>
      <c r="AT502" s="11">
        <f>IF(('OddsRatio_working_3-way'!X502=0),IF(Q502&gt;0,-Q502^(1/3),(-Q502)^(1/3)),'OddsRatio_working_3-way'!AN502-'OddsRatio_working_3-way'!R502/3)</f>
        <v>-0.14592507700356744</v>
      </c>
      <c r="AU502" s="11">
        <f>IF(('OddsRatio_working_3-way'!X502=0),0,'OddsRatio_working_3-way'!AO502)</f>
        <v>0</v>
      </c>
      <c r="AV502" s="11">
        <f>IF(('OddsRatio_working_3-way'!X502=0),0,'OddsRatio_working_3-way'!AP502)</f>
        <v>0</v>
      </c>
      <c r="AW502" s="11">
        <f>IF(('OddsRatio_working_3-way'!X502=0),0,'OddsRatio_working_3-way'!AQ502)</f>
        <v>0</v>
      </c>
    </row>
    <row r="503" spans="1:49" x14ac:dyDescent="0.2">
      <c r="A503" s="4">
        <f>IF('True_Odds_Calculator_3-way'!A504="","",'True_Odds_Calculator_3-way'!A504)</f>
        <v>1.54</v>
      </c>
      <c r="B503" s="4">
        <f>IF('True_Odds_Calculator_3-way'!B504="","",'True_Odds_Calculator_3-way'!B504)</f>
        <v>4.58</v>
      </c>
      <c r="C503" s="4">
        <f>IF('True_Odds_Calculator_3-way'!C504="","",'True_Odds_Calculator_3-way'!C504)</f>
        <v>6.09</v>
      </c>
      <c r="D503" s="9">
        <f t="shared" si="104"/>
        <v>0.63557950442093225</v>
      </c>
      <c r="E503" s="9">
        <f t="shared" si="105"/>
        <v>0.20828070995855955</v>
      </c>
      <c r="F503" s="9">
        <f t="shared" si="106"/>
        <v>0.15613978562050812</v>
      </c>
      <c r="G503" s="9">
        <f t="shared" si="107"/>
        <v>1.0617912706384625</v>
      </c>
      <c r="H503" s="9">
        <f t="shared" si="108"/>
        <v>1.5733672861447701</v>
      </c>
      <c r="I503" s="9">
        <f t="shared" si="109"/>
        <v>4.8012127488856962</v>
      </c>
      <c r="J503" s="9">
        <f t="shared" si="110"/>
        <v>6.4045175675497754</v>
      </c>
      <c r="K503" s="11">
        <f t="shared" si="111"/>
        <v>0.64935064935064934</v>
      </c>
      <c r="L503" s="11">
        <f t="shared" si="112"/>
        <v>0.2183406113537118</v>
      </c>
      <c r="M503" s="11">
        <f t="shared" si="113"/>
        <v>0.16420361247947454</v>
      </c>
      <c r="N503" s="11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-0.22908205869033627</v>
      </c>
      <c r="O503" s="11">
        <f>0</f>
        <v>0</v>
      </c>
      <c r="P503" s="11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0.21441548104916355</v>
      </c>
      <c r="Q503" s="11">
        <f>2*'OddsRatio_working_3-way'!K503*'OddsRatio_working_3-way'!L503*'OddsRatio_working_3-way'!M503</f>
        <v>4.6561450825008371E-2</v>
      </c>
      <c r="R503" s="11">
        <f t="shared" si="114"/>
        <v>0</v>
      </c>
      <c r="S503" s="11">
        <f t="shared" si="115"/>
        <v>-0.93597675119115986</v>
      </c>
      <c r="T503" s="11">
        <f t="shared" si="116"/>
        <v>-0.20325228038895979</v>
      </c>
      <c r="U503" s="11">
        <f>'OddsRatio_working_3-way'!S503-'OddsRatio_working_3-way'!R503^2/3</f>
        <v>-0.93597675119115986</v>
      </c>
      <c r="V503" s="11">
        <f>'OddsRatio_working_3-way'!S503*'OddsRatio_working_3-way'!R503/3-2*'OddsRatio_working_3-way'!R503^3/27-'OddsRatio_working_3-way'!T503</f>
        <v>0.20325228038895979</v>
      </c>
      <c r="W503" s="11">
        <f>'OddsRatio_working_3-way'!V503^2+4*'OddsRatio_working_3-way'!U503^3/27</f>
        <v>-8.0164770213345837E-2</v>
      </c>
      <c r="X503" s="11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0.17426722274760834</v>
      </c>
      <c r="Y503" s="11">
        <f>IF('OddsRatio_working_3-way'!W503&gt;=0,IF('OddsRatio_working_3-way'!V503+SQRT('OddsRatio_working_3-way'!W503)&gt;0,0,PI()),ACOS('OddsRatio_working_3-way'!V503/(2*'OddsRatio_working_3-way'!X503)))</f>
        <v>0.94817983272952655</v>
      </c>
      <c r="Z503" s="11">
        <f>'OddsRatio_working_3-way'!X503^(1/3)*COS('OddsRatio_working_3-way'!Y503/3)</f>
        <v>0.53089563531923123</v>
      </c>
      <c r="AA503" s="11">
        <f>'OddsRatio_working_3-way'!X503^(1/3)*COS(('OddsRatio_working_3-way'!Y503+2*PI())/3)</f>
        <v>-0.41580258511656171</v>
      </c>
      <c r="AB503" s="11">
        <f>'OddsRatio_working_3-way'!X503^(1/3)*COS(('OddsRatio_working_3-way'!Y503+4*PI())/3)</f>
        <v>-0.11509305020266992</v>
      </c>
      <c r="AC503" s="11">
        <f>'OddsRatio_working_3-way'!X503^(1/3)*SIN('OddsRatio_working_3-way'!Y503/3)</f>
        <v>0.17361473093042279</v>
      </c>
      <c r="AD503" s="11">
        <f>'OddsRatio_working_3-way'!X503^(1/3)*SIN(('OddsRatio_working_3-way'!Y503+2*PI())/3)</f>
        <v>0.37296174147952194</v>
      </c>
      <c r="AE503" s="11">
        <f>'OddsRatio_working_3-way'!X503^(1/3)*SIN(('OddsRatio_working_3-way'!Y503+4*PI())/3)</f>
        <v>-0.54657647240994467</v>
      </c>
      <c r="AF503" s="11">
        <f>-'OddsRatio_working_3-way'!U503/(3*'OddsRatio_working_3-way'!X503^(1/3))*COS(('OddsRatio_working_3-way'!Y503)/3)</f>
        <v>0.53089563531923123</v>
      </c>
      <c r="AG503" s="11">
        <f>-'OddsRatio_working_3-way'!U503/(3*'OddsRatio_working_3-way'!X503^(1/3))*COS(('OddsRatio_working_3-way'!Y503+2*PI())/3)</f>
        <v>-0.41580258511656171</v>
      </c>
      <c r="AH503" s="11">
        <f>-'OddsRatio_working_3-way'!U503/(3*'OddsRatio_working_3-way'!X503^(1/3))*COS(('OddsRatio_working_3-way'!Y503+4*PI())/3)</f>
        <v>-0.11509305020266992</v>
      </c>
      <c r="AI503" s="11">
        <f>'OddsRatio_working_3-way'!U503/(3*'OddsRatio_working_3-way'!X503^(1/3))*SIN(('OddsRatio_working_3-way'!Y503)/3)</f>
        <v>-0.17361473093042279</v>
      </c>
      <c r="AJ503" s="11">
        <f>'OddsRatio_working_3-way'!U503/(3*'OddsRatio_working_3-way'!X503^(1/3))*SIN(('OddsRatio_working_3-way'!Y503+2*PI())/3)</f>
        <v>-0.37296174147952194</v>
      </c>
      <c r="AK503" s="11">
        <f>'OddsRatio_working_3-way'!U503/(3*'OddsRatio_working_3-way'!X503^(1/3))*SIN(('OddsRatio_working_3-way'!Y503+4*PI())/3)</f>
        <v>0.54657647240994467</v>
      </c>
      <c r="AL503" s="11">
        <f>'OddsRatio_working_3-way'!Z503+'OddsRatio_working_3-way'!AF503</f>
        <v>1.0617912706384625</v>
      </c>
      <c r="AM503" s="11">
        <f>'OddsRatio_working_3-way'!AA503+'OddsRatio_working_3-way'!AG503</f>
        <v>-0.83160517023312341</v>
      </c>
      <c r="AN503" s="11">
        <f>'OddsRatio_working_3-way'!AB503+'OddsRatio_working_3-way'!AH503</f>
        <v>-0.23018610040533985</v>
      </c>
      <c r="AO503" s="11">
        <f>'OddsRatio_working_3-way'!AC503+'OddsRatio_working_3-way'!AI503</f>
        <v>0</v>
      </c>
      <c r="AP503" s="11">
        <f>'OddsRatio_working_3-way'!AD503+'OddsRatio_working_3-way'!AJ503</f>
        <v>0</v>
      </c>
      <c r="AQ503" s="11">
        <f>'OddsRatio_working_3-way'!AE503+'OddsRatio_working_3-way'!AK503</f>
        <v>0</v>
      </c>
      <c r="AR503" s="10">
        <f>IF(A503="","",IF(('OddsRatio_working_3-way'!X503=0),IF(Q503&gt;0,-Q503^(1/3),(-Q503)^(1/3)),'OddsRatio_working_3-way'!AL503-'OddsRatio_working_3-way'!R503/3))</f>
        <v>1.0617912706384625</v>
      </c>
      <c r="AS503" s="11">
        <f>IF(('OddsRatio_working_3-way'!X503=0),IF(Q503&gt;0,-Q503^(1/3),(-Q503)^(1/3)),'OddsRatio_working_3-way'!AM503-'OddsRatio_working_3-way'!R503/3)</f>
        <v>-0.83160517023312341</v>
      </c>
      <c r="AT503" s="11">
        <f>IF(('OddsRatio_working_3-way'!X503=0),IF(Q503&gt;0,-Q503^(1/3),(-Q503)^(1/3)),'OddsRatio_working_3-way'!AN503-'OddsRatio_working_3-way'!R503/3)</f>
        <v>-0.23018610040533985</v>
      </c>
      <c r="AU503" s="11">
        <f>IF(('OddsRatio_working_3-way'!X503=0),0,'OddsRatio_working_3-way'!AO503)</f>
        <v>0</v>
      </c>
      <c r="AV503" s="11">
        <f>IF(('OddsRatio_working_3-way'!X503=0),0,'OddsRatio_working_3-way'!AP503)</f>
        <v>0</v>
      </c>
      <c r="AW503" s="11">
        <f>IF(('OddsRatio_working_3-way'!X503=0),0,'OddsRatio_working_3-way'!AQ503)</f>
        <v>0</v>
      </c>
    </row>
    <row r="504" spans="1:49" x14ac:dyDescent="0.2">
      <c r="A504" s="4">
        <f>IF('True_Odds_Calculator_3-way'!A505="","",'True_Odds_Calculator_3-way'!A505)</f>
        <v>2.61</v>
      </c>
      <c r="B504" s="4">
        <f>IF('True_Odds_Calculator_3-way'!B505="","",'True_Odds_Calculator_3-way'!B505)</f>
        <v>3.22</v>
      </c>
      <c r="C504" s="4">
        <f>IF('True_Odds_Calculator_3-way'!C505="","",'True_Odds_Calculator_3-way'!C505)</f>
        <v>2.88</v>
      </c>
      <c r="D504" s="9">
        <f t="shared" si="104"/>
        <v>0.36882755667373474</v>
      </c>
      <c r="E504" s="9">
        <f t="shared" si="105"/>
        <v>0.29764804252794458</v>
      </c>
      <c r="F504" s="9">
        <f t="shared" si="106"/>
        <v>0.3335244007983203</v>
      </c>
      <c r="G504" s="9">
        <f t="shared" si="107"/>
        <v>1.0629156265603199</v>
      </c>
      <c r="H504" s="9">
        <f t="shared" si="108"/>
        <v>2.7112941587621151</v>
      </c>
      <c r="I504" s="9">
        <f t="shared" si="109"/>
        <v>3.3596726909639103</v>
      </c>
      <c r="J504" s="9">
        <f t="shared" si="110"/>
        <v>2.9982813779334019</v>
      </c>
      <c r="K504" s="11">
        <f t="shared" si="111"/>
        <v>0.38314176245210729</v>
      </c>
      <c r="L504" s="11">
        <f t="shared" si="112"/>
        <v>0.3105590062111801</v>
      </c>
      <c r="M504" s="11">
        <f t="shared" si="113"/>
        <v>0.34722222222222221</v>
      </c>
      <c r="N504" s="11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-0.27761813537675584</v>
      </c>
      <c r="O504" s="11">
        <f>0</f>
        <v>0</v>
      </c>
      <c r="P504" s="11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0.23591048391148342</v>
      </c>
      <c r="Q504" s="11">
        <f>2*'OddsRatio_working_3-way'!K504*'OddsRatio_working_3-way'!L504*'OddsRatio_working_3-way'!M504</f>
        <v>8.2630642350782282E-2</v>
      </c>
      <c r="R504" s="11">
        <f t="shared" si="114"/>
        <v>0</v>
      </c>
      <c r="S504" s="11">
        <f t="shared" si="115"/>
        <v>-0.84976611341088748</v>
      </c>
      <c r="T504" s="11">
        <f t="shared" si="116"/>
        <v>-0.29764137072185198</v>
      </c>
      <c r="U504" s="11">
        <f>'OddsRatio_working_3-way'!S504-'OddsRatio_working_3-way'!R504^2/3</f>
        <v>-0.84976611341088748</v>
      </c>
      <c r="V504" s="11">
        <f>'OddsRatio_working_3-way'!S504*'OddsRatio_working_3-way'!R504/3-2*'OddsRatio_working_3-way'!R504^3/27-'OddsRatio_working_3-way'!T504</f>
        <v>0.29764137072185198</v>
      </c>
      <c r="W504" s="11">
        <f>'OddsRatio_working_3-way'!V504^2+4*'OddsRatio_working_3-way'!U504^3/27</f>
        <v>-2.3160129974530014E-3</v>
      </c>
      <c r="X504" s="11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0.15075343989660395</v>
      </c>
      <c r="Y504" s="11">
        <f>IF('OddsRatio_working_3-way'!W504&gt;=0,IF('OddsRatio_working_3-way'!V504+SQRT('OddsRatio_working_3-way'!W504)&gt;0,0,PI()),ACOS('OddsRatio_working_3-way'!V504/(2*'OddsRatio_working_3-way'!X504)))</f>
        <v>0.16030047959686167</v>
      </c>
      <c r="Z504" s="11">
        <f>'OddsRatio_working_3-way'!X504^(1/3)*COS('OddsRatio_working_3-way'!Y504/3)</f>
        <v>0.53145781328015995</v>
      </c>
      <c r="AA504" s="11">
        <f>'OddsRatio_working_3-way'!X504^(1/3)*COS(('OddsRatio_working_3-way'!Y504+2*PI())/3)</f>
        <v>-0.29034542305335143</v>
      </c>
      <c r="AB504" s="11">
        <f>'OddsRatio_working_3-way'!X504^(1/3)*COS(('OddsRatio_working_3-way'!Y504+4*PI())/3)</f>
        <v>-0.24111239022680864</v>
      </c>
      <c r="AC504" s="11">
        <f>'OddsRatio_working_3-way'!X504^(1/3)*SIN('OddsRatio_working_3-way'!Y504/3)</f>
        <v>2.8424704755426453E-2</v>
      </c>
      <c r="AD504" s="11">
        <f>'OddsRatio_working_3-way'!X504^(1/3)*SIN(('OddsRatio_working_3-way'!Y504+2*PI())/3)</f>
        <v>0.44604361496263217</v>
      </c>
      <c r="AE504" s="11">
        <f>'OddsRatio_working_3-way'!X504^(1/3)*SIN(('OddsRatio_working_3-way'!Y504+4*PI())/3)</f>
        <v>-0.47446831971805842</v>
      </c>
      <c r="AF504" s="11">
        <f>-'OddsRatio_working_3-way'!U504/(3*'OddsRatio_working_3-way'!X504^(1/3))*COS(('OddsRatio_working_3-way'!Y504)/3)</f>
        <v>0.53145781328015984</v>
      </c>
      <c r="AG504" s="11">
        <f>-'OddsRatio_working_3-way'!U504/(3*'OddsRatio_working_3-way'!X504^(1/3))*COS(('OddsRatio_working_3-way'!Y504+2*PI())/3)</f>
        <v>-0.29034542305335137</v>
      </c>
      <c r="AH504" s="11">
        <f>-'OddsRatio_working_3-way'!U504/(3*'OddsRatio_working_3-way'!X504^(1/3))*COS(('OddsRatio_working_3-way'!Y504+4*PI())/3)</f>
        <v>-0.24111239022680858</v>
      </c>
      <c r="AI504" s="11">
        <f>'OddsRatio_working_3-way'!U504/(3*'OddsRatio_working_3-way'!X504^(1/3))*SIN(('OddsRatio_working_3-way'!Y504)/3)</f>
        <v>-2.8424704755426446E-2</v>
      </c>
      <c r="AJ504" s="11">
        <f>'OddsRatio_working_3-way'!U504/(3*'OddsRatio_working_3-way'!X504^(1/3))*SIN(('OddsRatio_working_3-way'!Y504+2*PI())/3)</f>
        <v>-0.44604361496263212</v>
      </c>
      <c r="AK504" s="11">
        <f>'OddsRatio_working_3-way'!U504/(3*'OddsRatio_working_3-way'!X504^(1/3))*SIN(('OddsRatio_working_3-way'!Y504+4*PI())/3)</f>
        <v>0.47446831971805831</v>
      </c>
      <c r="AL504" s="11">
        <f>'OddsRatio_working_3-way'!Z504+'OddsRatio_working_3-way'!AF504</f>
        <v>1.0629156265603199</v>
      </c>
      <c r="AM504" s="11">
        <f>'OddsRatio_working_3-way'!AA504+'OddsRatio_working_3-way'!AG504</f>
        <v>-0.58069084610670285</v>
      </c>
      <c r="AN504" s="11">
        <f>'OddsRatio_working_3-way'!AB504+'OddsRatio_working_3-way'!AH504</f>
        <v>-0.48222478045361722</v>
      </c>
      <c r="AO504" s="11">
        <f>'OddsRatio_working_3-way'!AC504+'OddsRatio_working_3-way'!AI504</f>
        <v>0</v>
      </c>
      <c r="AP504" s="11">
        <f>'OddsRatio_working_3-way'!AD504+'OddsRatio_working_3-way'!AJ504</f>
        <v>0</v>
      </c>
      <c r="AQ504" s="11">
        <f>'OddsRatio_working_3-way'!AE504+'OddsRatio_working_3-way'!AK504</f>
        <v>0</v>
      </c>
      <c r="AR504" s="10">
        <f>IF(A504="","",IF(('OddsRatio_working_3-way'!X504=0),IF(Q504&gt;0,-Q504^(1/3),(-Q504)^(1/3)),'OddsRatio_working_3-way'!AL504-'OddsRatio_working_3-way'!R504/3))</f>
        <v>1.0629156265603199</v>
      </c>
      <c r="AS504" s="11">
        <f>IF(('OddsRatio_working_3-way'!X504=0),IF(Q504&gt;0,-Q504^(1/3),(-Q504)^(1/3)),'OddsRatio_working_3-way'!AM504-'OddsRatio_working_3-way'!R504/3)</f>
        <v>-0.58069084610670285</v>
      </c>
      <c r="AT504" s="11">
        <f>IF(('OddsRatio_working_3-way'!X504=0),IF(Q504&gt;0,-Q504^(1/3),(-Q504)^(1/3)),'OddsRatio_working_3-way'!AN504-'OddsRatio_working_3-way'!R504/3)</f>
        <v>-0.48222478045361722</v>
      </c>
      <c r="AU504" s="11">
        <f>IF(('OddsRatio_working_3-way'!X504=0),0,'OddsRatio_working_3-way'!AO504)</f>
        <v>0</v>
      </c>
      <c r="AV504" s="11">
        <f>IF(('OddsRatio_working_3-way'!X504=0),0,'OddsRatio_working_3-way'!AP504)</f>
        <v>0</v>
      </c>
      <c r="AW504" s="11">
        <f>IF(('OddsRatio_working_3-way'!X504=0),0,'OddsRatio_working_3-way'!AQ504)</f>
        <v>0</v>
      </c>
    </row>
    <row r="505" spans="1:49" x14ac:dyDescent="0.2">
      <c r="A505" s="4">
        <f>IF('True_Odds_Calculator_3-way'!A506="","",'True_Odds_Calculator_3-way'!A506)</f>
        <v>1.6</v>
      </c>
      <c r="B505" s="4">
        <f>IF('True_Odds_Calculator_3-way'!B506="","",'True_Odds_Calculator_3-way'!B506)</f>
        <v>3.82</v>
      </c>
      <c r="C505" s="4">
        <f>IF('True_Odds_Calculator_3-way'!C506="","",'True_Odds_Calculator_3-way'!C506)</f>
        <v>6.41</v>
      </c>
      <c r="D505" s="9">
        <f t="shared" si="104"/>
        <v>0.60674520102965113</v>
      </c>
      <c r="E505" s="9">
        <f t="shared" si="105"/>
        <v>0.24714241717370003</v>
      </c>
      <c r="F505" s="9">
        <f t="shared" si="106"/>
        <v>0.1461123817966489</v>
      </c>
      <c r="G505" s="9">
        <f t="shared" si="107"/>
        <v>1.0802304885779415</v>
      </c>
      <c r="H505" s="9">
        <f t="shared" si="108"/>
        <v>1.648138293146765</v>
      </c>
      <c r="I505" s="9">
        <f t="shared" si="109"/>
        <v>4.0462499777897953</v>
      </c>
      <c r="J505" s="9">
        <f t="shared" si="110"/>
        <v>6.8440469432066644</v>
      </c>
      <c r="K505" s="11">
        <f t="shared" si="111"/>
        <v>0.625</v>
      </c>
      <c r="L505" s="11">
        <f t="shared" si="112"/>
        <v>0.26178010471204188</v>
      </c>
      <c r="M505" s="11">
        <f t="shared" si="113"/>
        <v>0.15600624024960999</v>
      </c>
      <c r="N505" s="11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-0.23364486935498374</v>
      </c>
      <c r="O505" s="11">
        <f>0</f>
        <v>0</v>
      </c>
      <c r="P505" s="11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0.2253820519312919</v>
      </c>
      <c r="Q505" s="11">
        <f>2*'OddsRatio_working_3-way'!K505*'OddsRatio_working_3-way'!L505*'OddsRatio_working_3-way'!M505</f>
        <v>5.1049162385343579E-2</v>
      </c>
      <c r="R505" s="11">
        <f t="shared" si="114"/>
        <v>0</v>
      </c>
      <c r="S505" s="11">
        <f t="shared" si="115"/>
        <v>-0.96463514287087604</v>
      </c>
      <c r="T505" s="11">
        <f t="shared" si="116"/>
        <v>-0.21849040608626863</v>
      </c>
      <c r="U505" s="11">
        <f>'OddsRatio_working_3-way'!S505-'OddsRatio_working_3-way'!R505^2/3</f>
        <v>-0.96463514287087604</v>
      </c>
      <c r="V505" s="11">
        <f>'OddsRatio_working_3-way'!S505*'OddsRatio_working_3-way'!R505/3-2*'OddsRatio_working_3-way'!R505^3/27-'OddsRatio_working_3-way'!T505</f>
        <v>0.21849040608626863</v>
      </c>
      <c r="W505" s="11">
        <f>'OddsRatio_working_3-way'!V505^2+4*'OddsRatio_working_3-way'!U505^3/27</f>
        <v>-8.5241678462438547E-2</v>
      </c>
      <c r="X505" s="11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0.18233193358143623</v>
      </c>
      <c r="Y505" s="11">
        <f>IF('OddsRatio_working_3-way'!W505&gt;=0,IF('OddsRatio_working_3-way'!V505+SQRT('OddsRatio_working_3-way'!W505)&gt;0,0,PI()),ACOS('OddsRatio_working_3-way'!V505/(2*'OddsRatio_working_3-way'!X505)))</f>
        <v>0.92835027349063814</v>
      </c>
      <c r="Z505" s="11">
        <f>'OddsRatio_working_3-way'!X505^(1/3)*COS('OddsRatio_working_3-way'!Y505/3)</f>
        <v>0.54011524428897073</v>
      </c>
      <c r="AA505" s="11">
        <f>'OddsRatio_working_3-way'!X505^(1/3)*COS(('OddsRatio_working_3-way'!Y505+2*PI())/3)</f>
        <v>-0.4196083756789229</v>
      </c>
      <c r="AB505" s="11">
        <f>'OddsRatio_working_3-way'!X505^(1/3)*COS(('OddsRatio_working_3-way'!Y505+4*PI())/3)</f>
        <v>-0.12050686861004799</v>
      </c>
      <c r="AC505" s="11">
        <f>'OddsRatio_working_3-way'!X505^(1/3)*SIN('OddsRatio_working_3-way'!Y505/3)</f>
        <v>0.17268633562123789</v>
      </c>
      <c r="AD505" s="11">
        <f>'OddsRatio_working_3-way'!X505^(1/3)*SIN(('OddsRatio_working_3-way'!Y505+2*PI())/3)</f>
        <v>0.38141035471486773</v>
      </c>
      <c r="AE505" s="11">
        <f>'OddsRatio_working_3-way'!X505^(1/3)*SIN(('OddsRatio_working_3-way'!Y505+4*PI())/3)</f>
        <v>-0.55409669033610554</v>
      </c>
      <c r="AF505" s="11">
        <f>-'OddsRatio_working_3-way'!U505/(3*'OddsRatio_working_3-way'!X505^(1/3))*COS(('OddsRatio_working_3-way'!Y505)/3)</f>
        <v>0.54011524428897073</v>
      </c>
      <c r="AG505" s="11">
        <f>-'OddsRatio_working_3-way'!U505/(3*'OddsRatio_working_3-way'!X505^(1/3))*COS(('OddsRatio_working_3-way'!Y505+2*PI())/3)</f>
        <v>-0.4196083756789229</v>
      </c>
      <c r="AH505" s="11">
        <f>-'OddsRatio_working_3-way'!U505/(3*'OddsRatio_working_3-way'!X505^(1/3))*COS(('OddsRatio_working_3-way'!Y505+4*PI())/3)</f>
        <v>-0.12050686861004799</v>
      </c>
      <c r="AI505" s="11">
        <f>'OddsRatio_working_3-way'!U505/(3*'OddsRatio_working_3-way'!X505^(1/3))*SIN(('OddsRatio_working_3-way'!Y505)/3)</f>
        <v>-0.17268633562123789</v>
      </c>
      <c r="AJ505" s="11">
        <f>'OddsRatio_working_3-way'!U505/(3*'OddsRatio_working_3-way'!X505^(1/3))*SIN(('OddsRatio_working_3-way'!Y505+2*PI())/3)</f>
        <v>-0.38141035471486773</v>
      </c>
      <c r="AK505" s="11">
        <f>'OddsRatio_working_3-way'!U505/(3*'OddsRatio_working_3-way'!X505^(1/3))*SIN(('OddsRatio_working_3-way'!Y505+4*PI())/3)</f>
        <v>0.55409669033610554</v>
      </c>
      <c r="AL505" s="11">
        <f>'OddsRatio_working_3-way'!Z505+'OddsRatio_working_3-way'!AF505</f>
        <v>1.0802304885779415</v>
      </c>
      <c r="AM505" s="11">
        <f>'OddsRatio_working_3-way'!AA505+'OddsRatio_working_3-way'!AG505</f>
        <v>-0.83921675135784579</v>
      </c>
      <c r="AN505" s="11">
        <f>'OddsRatio_working_3-way'!AB505+'OddsRatio_working_3-way'!AH505</f>
        <v>-0.24101373722009597</v>
      </c>
      <c r="AO505" s="11">
        <f>'OddsRatio_working_3-way'!AC505+'OddsRatio_working_3-way'!AI505</f>
        <v>0</v>
      </c>
      <c r="AP505" s="11">
        <f>'OddsRatio_working_3-way'!AD505+'OddsRatio_working_3-way'!AJ505</f>
        <v>0</v>
      </c>
      <c r="AQ505" s="11">
        <f>'OddsRatio_working_3-way'!AE505+'OddsRatio_working_3-way'!AK505</f>
        <v>0</v>
      </c>
      <c r="AR505" s="10">
        <f>IF(A505="","",IF(('OddsRatio_working_3-way'!X505=0),IF(Q505&gt;0,-Q505^(1/3),(-Q505)^(1/3)),'OddsRatio_working_3-way'!AL505-'OddsRatio_working_3-way'!R505/3))</f>
        <v>1.0802304885779415</v>
      </c>
      <c r="AS505" s="11">
        <f>IF(('OddsRatio_working_3-way'!X505=0),IF(Q505&gt;0,-Q505^(1/3),(-Q505)^(1/3)),'OddsRatio_working_3-way'!AM505-'OddsRatio_working_3-way'!R505/3)</f>
        <v>-0.83921675135784579</v>
      </c>
      <c r="AT505" s="11">
        <f>IF(('OddsRatio_working_3-way'!X505=0),IF(Q505&gt;0,-Q505^(1/3),(-Q505)^(1/3)),'OddsRatio_working_3-way'!AN505-'OddsRatio_working_3-way'!R505/3)</f>
        <v>-0.24101373722009597</v>
      </c>
      <c r="AU505" s="11">
        <f>IF(('OddsRatio_working_3-way'!X505=0),0,'OddsRatio_working_3-way'!AO505)</f>
        <v>0</v>
      </c>
      <c r="AV505" s="11">
        <f>IF(('OddsRatio_working_3-way'!X505=0),0,'OddsRatio_working_3-way'!AP505)</f>
        <v>0</v>
      </c>
      <c r="AW505" s="11">
        <f>IF(('OddsRatio_working_3-way'!X505=0),0,'OddsRatio_working_3-way'!AQ505)</f>
        <v>0</v>
      </c>
    </row>
    <row r="506" spans="1:49" x14ac:dyDescent="0.2">
      <c r="A506" s="4">
        <f>IF('True_Odds_Calculator_3-way'!A507="","",'True_Odds_Calculator_3-way'!A507)</f>
        <v>1.57</v>
      </c>
      <c r="B506" s="4">
        <f>IF('True_Odds_Calculator_3-way'!B507="","",'True_Odds_Calculator_3-way'!B507)</f>
        <v>3.84</v>
      </c>
      <c r="C506" s="4">
        <f>IF('True_Odds_Calculator_3-way'!C507="","",'True_Odds_Calculator_3-way'!C507)</f>
        <v>6.91</v>
      </c>
      <c r="D506" s="9">
        <f t="shared" si="104"/>
        <v>0.61884046397122616</v>
      </c>
      <c r="E506" s="9">
        <f t="shared" si="105"/>
        <v>0.24577143513241145</v>
      </c>
      <c r="F506" s="9">
        <f t="shared" si="106"/>
        <v>0.1353881008963623</v>
      </c>
      <c r="G506" s="9">
        <f t="shared" si="107"/>
        <v>1.0805708083633803</v>
      </c>
      <c r="H506" s="9">
        <f t="shared" si="108"/>
        <v>1.6159253607671271</v>
      </c>
      <c r="I506" s="9">
        <f t="shared" si="109"/>
        <v>4.0688210957519999</v>
      </c>
      <c r="J506" s="9">
        <f t="shared" si="110"/>
        <v>7.3861734774275769</v>
      </c>
      <c r="K506" s="11">
        <f t="shared" si="111"/>
        <v>0.63694267515923564</v>
      </c>
      <c r="L506" s="11">
        <f t="shared" si="112"/>
        <v>0.26041666666666669</v>
      </c>
      <c r="M506" s="11">
        <f t="shared" si="113"/>
        <v>0.14471780028943559</v>
      </c>
      <c r="N506" s="11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-0.2296528040226018</v>
      </c>
      <c r="O506" s="11">
        <f>0</f>
        <v>0</v>
      </c>
      <c r="P506" s="11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0.22372112173194331</v>
      </c>
      <c r="Q506" s="11">
        <f>2*'OddsRatio_working_3-way'!K506*'OddsRatio_working_3-way'!L506*'OddsRatio_working_3-way'!M506</f>
        <v>4.8008824405996416E-2</v>
      </c>
      <c r="R506" s="11">
        <f t="shared" si="114"/>
        <v>0</v>
      </c>
      <c r="S506" s="11">
        <f t="shared" si="115"/>
        <v>-0.97417108702023636</v>
      </c>
      <c r="T506" s="11">
        <f t="shared" si="116"/>
        <v>-0.20904958948932109</v>
      </c>
      <c r="U506" s="11">
        <f>'OddsRatio_working_3-way'!S506-'OddsRatio_working_3-way'!R506^2/3</f>
        <v>-0.97417108702023636</v>
      </c>
      <c r="V506" s="11">
        <f>'OddsRatio_working_3-way'!S506*'OddsRatio_working_3-way'!R506/3-2*'OddsRatio_working_3-way'!R506^3/27-'OddsRatio_working_3-way'!T506</f>
        <v>0.20904958948932109</v>
      </c>
      <c r="W506" s="11">
        <f>'OddsRatio_working_3-way'!V506^2+4*'OddsRatio_working_3-way'!U506^3/27</f>
        <v>-9.3260851057934871E-2</v>
      </c>
      <c r="X506" s="11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0.18504228025210112</v>
      </c>
      <c r="Y506" s="11">
        <f>IF('OddsRatio_working_3-way'!W506&gt;=0,IF('OddsRatio_working_3-way'!V506+SQRT('OddsRatio_working_3-way'!W506)&gt;0,0,PI()),ACOS('OddsRatio_working_3-way'!V506/(2*'OddsRatio_working_3-way'!X506)))</f>
        <v>0.97052087264181985</v>
      </c>
      <c r="Z506" s="11">
        <f>'OddsRatio_working_3-way'!X506^(1/3)*COS('OddsRatio_working_3-way'!Y506/3)</f>
        <v>0.54028540418169013</v>
      </c>
      <c r="AA506" s="11">
        <f>'OddsRatio_working_3-way'!X506^(1/3)*COS(('OddsRatio_working_3-way'!Y506+2*PI())/3)</f>
        <v>-0.42702333593782388</v>
      </c>
      <c r="AB506" s="11">
        <f>'OddsRatio_working_3-way'!X506^(1/3)*COS(('OddsRatio_working_3-way'!Y506+4*PI())/3)</f>
        <v>-0.11326206824386642</v>
      </c>
      <c r="AC506" s="11">
        <f>'OddsRatio_working_3-way'!X506^(1/3)*SIN('OddsRatio_working_3-way'!Y506/3)</f>
        <v>0.18115015236438461</v>
      </c>
      <c r="AD506" s="11">
        <f>'OddsRatio_working_3-way'!X506^(1/3)*SIN(('OddsRatio_working_3-way'!Y506+2*PI())/3)</f>
        <v>0.37732580913309455</v>
      </c>
      <c r="AE506" s="11">
        <f>'OddsRatio_working_3-way'!X506^(1/3)*SIN(('OddsRatio_working_3-way'!Y506+4*PI())/3)</f>
        <v>-0.55847596149747913</v>
      </c>
      <c r="AF506" s="11">
        <f>-'OddsRatio_working_3-way'!U506/(3*'OddsRatio_working_3-way'!X506^(1/3))*COS(('OddsRatio_working_3-way'!Y506)/3)</f>
        <v>0.54028540418169013</v>
      </c>
      <c r="AG506" s="11">
        <f>-'OddsRatio_working_3-way'!U506/(3*'OddsRatio_working_3-way'!X506^(1/3))*COS(('OddsRatio_working_3-way'!Y506+2*PI())/3)</f>
        <v>-0.42702333593782388</v>
      </c>
      <c r="AH506" s="11">
        <f>-'OddsRatio_working_3-way'!U506/(3*'OddsRatio_working_3-way'!X506^(1/3))*COS(('OddsRatio_working_3-way'!Y506+4*PI())/3)</f>
        <v>-0.11326206824386642</v>
      </c>
      <c r="AI506" s="11">
        <f>'OddsRatio_working_3-way'!U506/(3*'OddsRatio_working_3-way'!X506^(1/3))*SIN(('OddsRatio_working_3-way'!Y506)/3)</f>
        <v>-0.18115015236438461</v>
      </c>
      <c r="AJ506" s="11">
        <f>'OddsRatio_working_3-way'!U506/(3*'OddsRatio_working_3-way'!X506^(1/3))*SIN(('OddsRatio_working_3-way'!Y506+2*PI())/3)</f>
        <v>-0.37732580913309455</v>
      </c>
      <c r="AK506" s="11">
        <f>'OddsRatio_working_3-way'!U506/(3*'OddsRatio_working_3-way'!X506^(1/3))*SIN(('OddsRatio_working_3-way'!Y506+4*PI())/3)</f>
        <v>0.55847596149747913</v>
      </c>
      <c r="AL506" s="11">
        <f>'OddsRatio_working_3-way'!Z506+'OddsRatio_working_3-way'!AF506</f>
        <v>1.0805708083633803</v>
      </c>
      <c r="AM506" s="11">
        <f>'OddsRatio_working_3-way'!AA506+'OddsRatio_working_3-way'!AG506</f>
        <v>-0.85404667187564776</v>
      </c>
      <c r="AN506" s="11">
        <f>'OddsRatio_working_3-way'!AB506+'OddsRatio_working_3-way'!AH506</f>
        <v>-0.22652413648773284</v>
      </c>
      <c r="AO506" s="11">
        <f>'OddsRatio_working_3-way'!AC506+'OddsRatio_working_3-way'!AI506</f>
        <v>0</v>
      </c>
      <c r="AP506" s="11">
        <f>'OddsRatio_working_3-way'!AD506+'OddsRatio_working_3-way'!AJ506</f>
        <v>0</v>
      </c>
      <c r="AQ506" s="11">
        <f>'OddsRatio_working_3-way'!AE506+'OddsRatio_working_3-way'!AK506</f>
        <v>0</v>
      </c>
      <c r="AR506" s="10">
        <f>IF(A506="","",IF(('OddsRatio_working_3-way'!X506=0),IF(Q506&gt;0,-Q506^(1/3),(-Q506)^(1/3)),'OddsRatio_working_3-way'!AL506-'OddsRatio_working_3-way'!R506/3))</f>
        <v>1.0805708083633803</v>
      </c>
      <c r="AS506" s="11">
        <f>IF(('OddsRatio_working_3-way'!X506=0),IF(Q506&gt;0,-Q506^(1/3),(-Q506)^(1/3)),'OddsRatio_working_3-way'!AM506-'OddsRatio_working_3-way'!R506/3)</f>
        <v>-0.85404667187564776</v>
      </c>
      <c r="AT506" s="11">
        <f>IF(('OddsRatio_working_3-way'!X506=0),IF(Q506&gt;0,-Q506^(1/3),(-Q506)^(1/3)),'OddsRatio_working_3-way'!AN506-'OddsRatio_working_3-way'!R506/3)</f>
        <v>-0.22652413648773284</v>
      </c>
      <c r="AU506" s="11">
        <f>IF(('OddsRatio_working_3-way'!X506=0),0,'OddsRatio_working_3-way'!AO506)</f>
        <v>0</v>
      </c>
      <c r="AV506" s="11">
        <f>IF(('OddsRatio_working_3-way'!X506=0),0,'OddsRatio_working_3-way'!AP506)</f>
        <v>0</v>
      </c>
      <c r="AW506" s="11">
        <f>IF(('OddsRatio_working_3-way'!X506=0),0,'OddsRatio_working_3-way'!AQ506)</f>
        <v>0</v>
      </c>
    </row>
    <row r="507" spans="1:49" x14ac:dyDescent="0.2">
      <c r="A507" s="4">
        <f>IF('True_Odds_Calculator_3-way'!A508="","",'True_Odds_Calculator_3-way'!A508)</f>
        <v>2.78</v>
      </c>
      <c r="B507" s="4">
        <f>IF('True_Odds_Calculator_3-way'!B508="","",'True_Odds_Calculator_3-way'!B508)</f>
        <v>3.14</v>
      </c>
      <c r="C507" s="4">
        <f>IF('True_Odds_Calculator_3-way'!C508="","",'True_Odds_Calculator_3-way'!C508)</f>
        <v>2.76</v>
      </c>
      <c r="D507" s="9">
        <f t="shared" si="104"/>
        <v>0.34595163436912807</v>
      </c>
      <c r="E507" s="9">
        <f t="shared" si="105"/>
        <v>0.30553556012870875</v>
      </c>
      <c r="F507" s="9">
        <f t="shared" si="106"/>
        <v>0.34851280550216318</v>
      </c>
      <c r="G507" s="9">
        <f t="shared" si="107"/>
        <v>1.0621221741295683</v>
      </c>
      <c r="H507" s="9">
        <f t="shared" si="108"/>
        <v>2.8905774699506313</v>
      </c>
      <c r="I507" s="9">
        <f t="shared" si="109"/>
        <v>3.2729414526372764</v>
      </c>
      <c r="J507" s="9">
        <f t="shared" si="110"/>
        <v>2.8693350264680393</v>
      </c>
      <c r="K507" s="11">
        <f t="shared" si="111"/>
        <v>0.35971223021582738</v>
      </c>
      <c r="L507" s="11">
        <f t="shared" si="112"/>
        <v>0.31847133757961782</v>
      </c>
      <c r="M507" s="11">
        <f t="shared" si="113"/>
        <v>0.3623188405797102</v>
      </c>
      <c r="N507" s="11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-0.27826777625255084</v>
      </c>
      <c r="O507" s="11">
        <f>0</f>
        <v>0</v>
      </c>
      <c r="P507" s="11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0.23575711571424113</v>
      </c>
      <c r="Q507" s="11">
        <f>2*'OddsRatio_working_3-way'!K507*'OddsRatio_working_3-way'!L507*'OddsRatio_working_3-way'!M507</f>
        <v>8.3013068913465202E-2</v>
      </c>
      <c r="R507" s="11">
        <f t="shared" si="114"/>
        <v>0</v>
      </c>
      <c r="S507" s="11">
        <f t="shared" si="115"/>
        <v>-0.84723110555306336</v>
      </c>
      <c r="T507" s="11">
        <f t="shared" si="116"/>
        <v>-0.29832081181445902</v>
      </c>
      <c r="U507" s="11">
        <f>'OddsRatio_working_3-way'!S507-'OddsRatio_working_3-way'!R507^2/3</f>
        <v>-0.84723110555306336</v>
      </c>
      <c r="V507" s="11">
        <f>'OddsRatio_working_3-way'!S507*'OddsRatio_working_3-way'!R507/3-2*'OddsRatio_working_3-way'!R507^3/27-'OddsRatio_working_3-way'!T507</f>
        <v>0.29832081181445902</v>
      </c>
      <c r="W507" s="11">
        <f>'OddsRatio_working_3-way'!V507^2+4*'OddsRatio_working_3-way'!U507^3/27</f>
        <v>-1.0999451402493449E-3</v>
      </c>
      <c r="X507" s="11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0.15007935559387175</v>
      </c>
      <c r="Y507" s="11">
        <f>IF('OddsRatio_working_3-way'!W507&gt;=0,IF('OddsRatio_working_3-way'!V507+SQRT('OddsRatio_working_3-way'!W507)&gt;0,0,PI()),ACOS('OddsRatio_working_3-way'!V507/(2*'OddsRatio_working_3-way'!X507)))</f>
        <v>0.11071902124351696</v>
      </c>
      <c r="Z507" s="11">
        <f>'OddsRatio_working_3-way'!X507^(1/3)*COS('OddsRatio_working_3-way'!Y507/3)</f>
        <v>0.53106108706478417</v>
      </c>
      <c r="AA507" s="11">
        <f>'OddsRatio_working_3-way'!X507^(1/3)*COS(('OddsRatio_working_3-way'!Y507+2*PI())/3)</f>
        <v>-0.28251193754004417</v>
      </c>
      <c r="AB507" s="11">
        <f>'OddsRatio_working_3-way'!X507^(1/3)*COS(('OddsRatio_working_3-way'!Y507+4*PI())/3)</f>
        <v>-0.24854914952474011</v>
      </c>
      <c r="AC507" s="11">
        <f>'OddsRatio_working_3-way'!X507^(1/3)*SIN('OddsRatio_working_3-way'!Y507/3)</f>
        <v>1.9608424803066231E-2</v>
      </c>
      <c r="AD507" s="11">
        <f>'OddsRatio_working_3-way'!X507^(1/3)*SIN(('OddsRatio_working_3-way'!Y507+2*PI())/3)</f>
        <v>0.45010817995794961</v>
      </c>
      <c r="AE507" s="11">
        <f>'OddsRatio_working_3-way'!X507^(1/3)*SIN(('OddsRatio_working_3-way'!Y507+4*PI())/3)</f>
        <v>-0.46971660476101562</v>
      </c>
      <c r="AF507" s="11">
        <f>-'OddsRatio_working_3-way'!U507/(3*'OddsRatio_working_3-way'!X507^(1/3))*COS(('OddsRatio_working_3-way'!Y507)/3)</f>
        <v>0.53106108706478417</v>
      </c>
      <c r="AG507" s="11">
        <f>-'OddsRatio_working_3-way'!U507/(3*'OddsRatio_working_3-way'!X507^(1/3))*COS(('OddsRatio_working_3-way'!Y507+2*PI())/3)</f>
        <v>-0.28251193754004417</v>
      </c>
      <c r="AH507" s="11">
        <f>-'OddsRatio_working_3-way'!U507/(3*'OddsRatio_working_3-way'!X507^(1/3))*COS(('OddsRatio_working_3-way'!Y507+4*PI())/3)</f>
        <v>-0.24854914952474011</v>
      </c>
      <c r="AI507" s="11">
        <f>'OddsRatio_working_3-way'!U507/(3*'OddsRatio_working_3-way'!X507^(1/3))*SIN(('OddsRatio_working_3-way'!Y507)/3)</f>
        <v>-1.9608424803066231E-2</v>
      </c>
      <c r="AJ507" s="11">
        <f>'OddsRatio_working_3-way'!U507/(3*'OddsRatio_working_3-way'!X507^(1/3))*SIN(('OddsRatio_working_3-way'!Y507+2*PI())/3)</f>
        <v>-0.45010817995794961</v>
      </c>
      <c r="AK507" s="11">
        <f>'OddsRatio_working_3-way'!U507/(3*'OddsRatio_working_3-way'!X507^(1/3))*SIN(('OddsRatio_working_3-way'!Y507+4*PI())/3)</f>
        <v>0.46971660476101562</v>
      </c>
      <c r="AL507" s="11">
        <f>'OddsRatio_working_3-way'!Z507+'OddsRatio_working_3-way'!AF507</f>
        <v>1.0621221741295683</v>
      </c>
      <c r="AM507" s="11">
        <f>'OddsRatio_working_3-way'!AA507+'OddsRatio_working_3-way'!AG507</f>
        <v>-0.56502387508008833</v>
      </c>
      <c r="AN507" s="11">
        <f>'OddsRatio_working_3-way'!AB507+'OddsRatio_working_3-way'!AH507</f>
        <v>-0.49709829904948022</v>
      </c>
      <c r="AO507" s="11">
        <f>'OddsRatio_working_3-way'!AC507+'OddsRatio_working_3-way'!AI507</f>
        <v>0</v>
      </c>
      <c r="AP507" s="11">
        <f>'OddsRatio_working_3-way'!AD507+'OddsRatio_working_3-way'!AJ507</f>
        <v>0</v>
      </c>
      <c r="AQ507" s="11">
        <f>'OddsRatio_working_3-way'!AE507+'OddsRatio_working_3-way'!AK507</f>
        <v>0</v>
      </c>
      <c r="AR507" s="10">
        <f>IF(A507="","",IF(('OddsRatio_working_3-way'!X507=0),IF(Q507&gt;0,-Q507^(1/3),(-Q507)^(1/3)),'OddsRatio_working_3-way'!AL507-'OddsRatio_working_3-way'!R507/3))</f>
        <v>1.0621221741295683</v>
      </c>
      <c r="AS507" s="11">
        <f>IF(('OddsRatio_working_3-way'!X507=0),IF(Q507&gt;0,-Q507^(1/3),(-Q507)^(1/3)),'OddsRatio_working_3-way'!AM507-'OddsRatio_working_3-way'!R507/3)</f>
        <v>-0.56502387508008833</v>
      </c>
      <c r="AT507" s="11">
        <f>IF(('OddsRatio_working_3-way'!X507=0),IF(Q507&gt;0,-Q507^(1/3),(-Q507)^(1/3)),'OddsRatio_working_3-way'!AN507-'OddsRatio_working_3-way'!R507/3)</f>
        <v>-0.49709829904948022</v>
      </c>
      <c r="AU507" s="11">
        <f>IF(('OddsRatio_working_3-way'!X507=0),0,'OddsRatio_working_3-way'!AO507)</f>
        <v>0</v>
      </c>
      <c r="AV507" s="11">
        <f>IF(('OddsRatio_working_3-way'!X507=0),0,'OddsRatio_working_3-way'!AP507)</f>
        <v>0</v>
      </c>
      <c r="AW507" s="11">
        <f>IF(('OddsRatio_working_3-way'!X507=0),0,'OddsRatio_working_3-way'!AQ507)</f>
        <v>0</v>
      </c>
    </row>
    <row r="508" spans="1:49" x14ac:dyDescent="0.2">
      <c r="A508" s="4">
        <f>IF('True_Odds_Calculator_3-way'!A509="","",'True_Odds_Calculator_3-way'!A509)</f>
        <v>2.88</v>
      </c>
      <c r="B508" s="4">
        <f>IF('True_Odds_Calculator_3-way'!B509="","",'True_Odds_Calculator_3-way'!B509)</f>
        <v>3.24</v>
      </c>
      <c r="C508" s="4">
        <f>IF('True_Odds_Calculator_3-way'!C509="","",'True_Odds_Calculator_3-way'!C509)</f>
        <v>2.6</v>
      </c>
      <c r="D508" s="9">
        <f t="shared" si="104"/>
        <v>0.33366502581242519</v>
      </c>
      <c r="E508" s="9">
        <f t="shared" si="105"/>
        <v>0.29590829373931676</v>
      </c>
      <c r="F508" s="9">
        <f t="shared" si="106"/>
        <v>0.37042668044825816</v>
      </c>
      <c r="G508" s="9">
        <f t="shared" si="107"/>
        <v>1.0622434762087851</v>
      </c>
      <c r="H508" s="9">
        <f t="shared" si="108"/>
        <v>2.9970177352725158</v>
      </c>
      <c r="I508" s="9">
        <f t="shared" si="109"/>
        <v>3.3794253867076791</v>
      </c>
      <c r="J508" s="9">
        <f t="shared" si="110"/>
        <v>2.6995895619340566</v>
      </c>
      <c r="K508" s="11">
        <f t="shared" si="111"/>
        <v>0.34722222222222221</v>
      </c>
      <c r="L508" s="11">
        <f t="shared" si="112"/>
        <v>0.30864197530864196</v>
      </c>
      <c r="M508" s="11">
        <f t="shared" si="113"/>
        <v>0.38461538461538458</v>
      </c>
      <c r="N508" s="11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-0.27772501846575925</v>
      </c>
      <c r="O508" s="11">
        <f>0</f>
        <v>0</v>
      </c>
      <c r="P508" s="11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0.2357681755829904</v>
      </c>
      <c r="Q508" s="11">
        <f>2*'OddsRatio_working_3-way'!K508*'OddsRatio_working_3-way'!L508*'OddsRatio_working_3-way'!M508</f>
        <v>8.2436425029017615E-2</v>
      </c>
      <c r="R508" s="11">
        <f t="shared" si="114"/>
        <v>0</v>
      </c>
      <c r="S508" s="11">
        <f t="shared" si="115"/>
        <v>-0.84892667173252268</v>
      </c>
      <c r="T508" s="11">
        <f t="shared" si="116"/>
        <v>-0.29682750759878412</v>
      </c>
      <c r="U508" s="11">
        <f>'OddsRatio_working_3-way'!S508-'OddsRatio_working_3-way'!R508^2/3</f>
        <v>-0.84892667173252268</v>
      </c>
      <c r="V508" s="11">
        <f>'OddsRatio_working_3-way'!S508*'OddsRatio_working_3-way'!R508/3-2*'OddsRatio_working_3-way'!R508^3/27-'OddsRatio_working_3-way'!T508</f>
        <v>0.29682750759878412</v>
      </c>
      <c r="W508" s="11">
        <f>'OddsRatio_working_3-way'!V508^2+4*'OddsRatio_working_3-way'!U508^3/27</f>
        <v>-2.5306896111138566E-3</v>
      </c>
      <c r="X508" s="11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0.15053011233505748</v>
      </c>
      <c r="Y508" s="11">
        <f>IF('OddsRatio_working_3-way'!W508&gt;=0,IF('OddsRatio_working_3-way'!V508+SQRT('OddsRatio_working_3-way'!W508)&gt;0,0,PI()),ACOS('OddsRatio_working_3-way'!V508/(2*'OddsRatio_working_3-way'!X508)))</f>
        <v>0.1678835210698908</v>
      </c>
      <c r="Z508" s="11">
        <f>'OddsRatio_working_3-way'!X508^(1/3)*COS('OddsRatio_working_3-way'!Y508/3)</f>
        <v>0.53112173810439256</v>
      </c>
      <c r="AA508" s="11">
        <f>'OddsRatio_working_3-way'!X508^(1/3)*COS(('OddsRatio_working_3-way'!Y508+2*PI())/3)</f>
        <v>-0.29132794917116572</v>
      </c>
      <c r="AB508" s="11">
        <f>'OddsRatio_working_3-way'!X508^(1/3)*COS(('OddsRatio_working_3-way'!Y508+4*PI())/3)</f>
        <v>-0.23979378893322698</v>
      </c>
      <c r="AC508" s="11">
        <f>'OddsRatio_working_3-way'!X508^(1/3)*SIN('OddsRatio_working_3-way'!Y508/3)</f>
        <v>2.975326128583541E-2</v>
      </c>
      <c r="AD508" s="11">
        <f>'OddsRatio_working_3-way'!X508^(1/3)*SIN(('OddsRatio_working_3-way'!Y508+2*PI())/3)</f>
        <v>0.44508828705763182</v>
      </c>
      <c r="AE508" s="11">
        <f>'OddsRatio_working_3-way'!X508^(1/3)*SIN(('OddsRatio_working_3-way'!Y508+4*PI())/3)</f>
        <v>-0.47484154834346709</v>
      </c>
      <c r="AF508" s="11">
        <f>-'OddsRatio_working_3-way'!U508/(3*'OddsRatio_working_3-way'!X508^(1/3))*COS(('OddsRatio_working_3-way'!Y508)/3)</f>
        <v>0.53112173810439256</v>
      </c>
      <c r="AG508" s="11">
        <f>-'OddsRatio_working_3-way'!U508/(3*'OddsRatio_working_3-way'!X508^(1/3))*COS(('OddsRatio_working_3-way'!Y508+2*PI())/3)</f>
        <v>-0.29132794917116572</v>
      </c>
      <c r="AH508" s="11">
        <f>-'OddsRatio_working_3-way'!U508/(3*'OddsRatio_working_3-way'!X508^(1/3))*COS(('OddsRatio_working_3-way'!Y508+4*PI())/3)</f>
        <v>-0.23979378893322698</v>
      </c>
      <c r="AI508" s="11">
        <f>'OddsRatio_working_3-way'!U508/(3*'OddsRatio_working_3-way'!X508^(1/3))*SIN(('OddsRatio_working_3-way'!Y508)/3)</f>
        <v>-2.975326128583541E-2</v>
      </c>
      <c r="AJ508" s="11">
        <f>'OddsRatio_working_3-way'!U508/(3*'OddsRatio_working_3-way'!X508^(1/3))*SIN(('OddsRatio_working_3-way'!Y508+2*PI())/3)</f>
        <v>-0.44508828705763182</v>
      </c>
      <c r="AK508" s="11">
        <f>'OddsRatio_working_3-way'!U508/(3*'OddsRatio_working_3-way'!X508^(1/3))*SIN(('OddsRatio_working_3-way'!Y508+4*PI())/3)</f>
        <v>0.47484154834346709</v>
      </c>
      <c r="AL508" s="11">
        <f>'OddsRatio_working_3-way'!Z508+'OddsRatio_working_3-way'!AF508</f>
        <v>1.0622434762087851</v>
      </c>
      <c r="AM508" s="11">
        <f>'OddsRatio_working_3-way'!AA508+'OddsRatio_working_3-way'!AG508</f>
        <v>-0.58265589834233145</v>
      </c>
      <c r="AN508" s="11">
        <f>'OddsRatio_working_3-way'!AB508+'OddsRatio_working_3-way'!AH508</f>
        <v>-0.47958757786645395</v>
      </c>
      <c r="AO508" s="11">
        <f>'OddsRatio_working_3-way'!AC508+'OddsRatio_working_3-way'!AI508</f>
        <v>0</v>
      </c>
      <c r="AP508" s="11">
        <f>'OddsRatio_working_3-way'!AD508+'OddsRatio_working_3-way'!AJ508</f>
        <v>0</v>
      </c>
      <c r="AQ508" s="11">
        <f>'OddsRatio_working_3-way'!AE508+'OddsRatio_working_3-way'!AK508</f>
        <v>0</v>
      </c>
      <c r="AR508" s="10">
        <f>IF(A508="","",IF(('OddsRatio_working_3-way'!X508=0),IF(Q508&gt;0,-Q508^(1/3),(-Q508)^(1/3)),'OddsRatio_working_3-way'!AL508-'OddsRatio_working_3-way'!R508/3))</f>
        <v>1.0622434762087851</v>
      </c>
      <c r="AS508" s="11">
        <f>IF(('OddsRatio_working_3-way'!X508=0),IF(Q508&gt;0,-Q508^(1/3),(-Q508)^(1/3)),'OddsRatio_working_3-way'!AM508-'OddsRatio_working_3-way'!R508/3)</f>
        <v>-0.58265589834233145</v>
      </c>
      <c r="AT508" s="11">
        <f>IF(('OddsRatio_working_3-way'!X508=0),IF(Q508&gt;0,-Q508^(1/3),(-Q508)^(1/3)),'OddsRatio_working_3-way'!AN508-'OddsRatio_working_3-way'!R508/3)</f>
        <v>-0.47958757786645395</v>
      </c>
      <c r="AU508" s="11">
        <f>IF(('OddsRatio_working_3-way'!X508=0),0,'OddsRatio_working_3-way'!AO508)</f>
        <v>0</v>
      </c>
      <c r="AV508" s="11">
        <f>IF(('OddsRatio_working_3-way'!X508=0),0,'OddsRatio_working_3-way'!AP508)</f>
        <v>0</v>
      </c>
      <c r="AW508" s="11">
        <f>IF(('OddsRatio_working_3-way'!X508=0),0,'OddsRatio_working_3-way'!AQ508)</f>
        <v>0</v>
      </c>
    </row>
    <row r="509" spans="1:49" x14ac:dyDescent="0.2">
      <c r="A509" s="4">
        <f>IF('True_Odds_Calculator_3-way'!A510="","",'True_Odds_Calculator_3-way'!A510)</f>
        <v>1.85</v>
      </c>
      <c r="B509" s="4">
        <f>IF('True_Odds_Calculator_3-way'!B510="","",'True_Odds_Calculator_3-way'!B510)</f>
        <v>3.64</v>
      </c>
      <c r="C509" s="4">
        <f>IF('True_Odds_Calculator_3-way'!C510="","",'True_Odds_Calculator_3-way'!C510)</f>
        <v>4.4800000000000004</v>
      </c>
      <c r="D509" s="9">
        <f t="shared" si="104"/>
        <v>0.52498475033686853</v>
      </c>
      <c r="E509" s="9">
        <f t="shared" si="105"/>
        <v>0.26244956549188647</v>
      </c>
      <c r="F509" s="9">
        <f t="shared" si="106"/>
        <v>0.212565684171245</v>
      </c>
      <c r="G509" s="9">
        <f t="shared" si="107"/>
        <v>1.0644908634647496</v>
      </c>
      <c r="H509" s="9">
        <f t="shared" si="108"/>
        <v>1.9048172339450375</v>
      </c>
      <c r="I509" s="9">
        <f t="shared" si="109"/>
        <v>3.8102558795469395</v>
      </c>
      <c r="J509" s="9">
        <f t="shared" si="110"/>
        <v>4.7044282048573285</v>
      </c>
      <c r="K509" s="11">
        <f t="shared" si="111"/>
        <v>0.54054054054054046</v>
      </c>
      <c r="L509" s="11">
        <f t="shared" si="112"/>
        <v>0.27472527472527469</v>
      </c>
      <c r="M509" s="11">
        <f t="shared" si="113"/>
        <v>0.2232142857142857</v>
      </c>
      <c r="N509" s="11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-0.25885166956595518</v>
      </c>
      <c r="O509" s="11">
        <f>0</f>
        <v>0</v>
      </c>
      <c r="P509" s="11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0.23103706139420416</v>
      </c>
      <c r="Q509" s="11">
        <f>2*'OddsRatio_working_3-way'!K509*'OddsRatio_working_3-way'!L509*'OddsRatio_working_3-way'!M509</f>
        <v>6.6294709151851983E-2</v>
      </c>
      <c r="R509" s="11">
        <f t="shared" si="114"/>
        <v>0</v>
      </c>
      <c r="S509" s="11">
        <f t="shared" si="115"/>
        <v>-0.89254615116684077</v>
      </c>
      <c r="T509" s="11">
        <f t="shared" si="116"/>
        <v>-0.2561108037781466</v>
      </c>
      <c r="U509" s="11">
        <f>'OddsRatio_working_3-way'!S509-'OddsRatio_working_3-way'!R509^2/3</f>
        <v>-0.89254615116684077</v>
      </c>
      <c r="V509" s="11">
        <f>'OddsRatio_working_3-way'!S509*'OddsRatio_working_3-way'!R509/3-2*'OddsRatio_working_3-way'!R509^3/27-'OddsRatio_working_3-way'!T509</f>
        <v>0.2561108037781466</v>
      </c>
      <c r="W509" s="11">
        <f>'OddsRatio_working_3-way'!V509^2+4*'OddsRatio_working_3-way'!U509^3/27</f>
        <v>-3.9746033199839353E-2</v>
      </c>
      <c r="X509" s="11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0.162279679112734</v>
      </c>
      <c r="Y509" s="11">
        <f>IF('OddsRatio_working_3-way'!W509&gt;=0,IF('OddsRatio_working_3-way'!V509+SQRT('OddsRatio_working_3-way'!W509)&gt;0,0,PI()),ACOS('OddsRatio_working_3-way'!V509/(2*'OddsRatio_working_3-way'!X509)))</f>
        <v>0.66144879047342497</v>
      </c>
      <c r="Z509" s="11">
        <f>'OddsRatio_working_3-way'!X509^(1/3)*COS('OddsRatio_working_3-way'!Y509/3)</f>
        <v>0.53224543173237482</v>
      </c>
      <c r="AA509" s="11">
        <f>'OddsRatio_working_3-way'!X509^(1/3)*COS(('OddsRatio_working_3-way'!Y509+2*PI())/3)</f>
        <v>-0.3694311767574599</v>
      </c>
      <c r="AB509" s="11">
        <f>'OddsRatio_working_3-way'!X509^(1/3)*COS(('OddsRatio_working_3-way'!Y509+4*PI())/3)</f>
        <v>-0.16281425497491486</v>
      </c>
      <c r="AC509" s="11">
        <f>'OddsRatio_working_3-way'!X509^(1/3)*SIN('OddsRatio_working_3-way'!Y509/3)</f>
        <v>0.11929033541028411</v>
      </c>
      <c r="AD509" s="11">
        <f>'OddsRatio_working_3-way'!X509^(1/3)*SIN(('OddsRatio_working_3-way'!Y509+2*PI())/3)</f>
        <v>0.40129289722331074</v>
      </c>
      <c r="AE509" s="11">
        <f>'OddsRatio_working_3-way'!X509^(1/3)*SIN(('OddsRatio_working_3-way'!Y509+4*PI())/3)</f>
        <v>-0.52058323263359496</v>
      </c>
      <c r="AF509" s="11">
        <f>-'OddsRatio_working_3-way'!U509/(3*'OddsRatio_working_3-way'!X509^(1/3))*COS(('OddsRatio_working_3-way'!Y509)/3)</f>
        <v>0.53224543173237493</v>
      </c>
      <c r="AG509" s="11">
        <f>-'OddsRatio_working_3-way'!U509/(3*'OddsRatio_working_3-way'!X509^(1/3))*COS(('OddsRatio_working_3-way'!Y509+2*PI())/3)</f>
        <v>-0.36943117675745996</v>
      </c>
      <c r="AH509" s="11">
        <f>-'OddsRatio_working_3-way'!U509/(3*'OddsRatio_working_3-way'!X509^(1/3))*COS(('OddsRatio_working_3-way'!Y509+4*PI())/3)</f>
        <v>-0.16281425497491489</v>
      </c>
      <c r="AI509" s="11">
        <f>'OddsRatio_working_3-way'!U509/(3*'OddsRatio_working_3-way'!X509^(1/3))*SIN(('OddsRatio_working_3-way'!Y509)/3)</f>
        <v>-0.11929033541028414</v>
      </c>
      <c r="AJ509" s="11">
        <f>'OddsRatio_working_3-way'!U509/(3*'OddsRatio_working_3-way'!X509^(1/3))*SIN(('OddsRatio_working_3-way'!Y509+2*PI())/3)</f>
        <v>-0.40129289722331085</v>
      </c>
      <c r="AK509" s="11">
        <f>'OddsRatio_working_3-way'!U509/(3*'OddsRatio_working_3-way'!X509^(1/3))*SIN(('OddsRatio_working_3-way'!Y509+4*PI())/3)</f>
        <v>0.52058323263359507</v>
      </c>
      <c r="AL509" s="11">
        <f>'OddsRatio_working_3-way'!Z509+'OddsRatio_working_3-way'!AF509</f>
        <v>1.0644908634647496</v>
      </c>
      <c r="AM509" s="11">
        <f>'OddsRatio_working_3-way'!AA509+'OddsRatio_working_3-way'!AG509</f>
        <v>-0.73886235351491991</v>
      </c>
      <c r="AN509" s="11">
        <f>'OddsRatio_working_3-way'!AB509+'OddsRatio_working_3-way'!AH509</f>
        <v>-0.32562850994982973</v>
      </c>
      <c r="AO509" s="11">
        <f>'OddsRatio_working_3-way'!AC509+'OddsRatio_working_3-way'!AI509</f>
        <v>0</v>
      </c>
      <c r="AP509" s="11">
        <f>'OddsRatio_working_3-way'!AD509+'OddsRatio_working_3-way'!AJ509</f>
        <v>0</v>
      </c>
      <c r="AQ509" s="11">
        <f>'OddsRatio_working_3-way'!AE509+'OddsRatio_working_3-way'!AK509</f>
        <v>0</v>
      </c>
      <c r="AR509" s="10">
        <f>IF(A509="","",IF(('OddsRatio_working_3-way'!X509=0),IF(Q509&gt;0,-Q509^(1/3),(-Q509)^(1/3)),'OddsRatio_working_3-way'!AL509-'OddsRatio_working_3-way'!R509/3))</f>
        <v>1.0644908634647496</v>
      </c>
      <c r="AS509" s="11">
        <f>IF(('OddsRatio_working_3-way'!X509=0),IF(Q509&gt;0,-Q509^(1/3),(-Q509)^(1/3)),'OddsRatio_working_3-way'!AM509-'OddsRatio_working_3-way'!R509/3)</f>
        <v>-0.73886235351491991</v>
      </c>
      <c r="AT509" s="11">
        <f>IF(('OddsRatio_working_3-way'!X509=0),IF(Q509&gt;0,-Q509^(1/3),(-Q509)^(1/3)),'OddsRatio_working_3-way'!AN509-'OddsRatio_working_3-way'!R509/3)</f>
        <v>-0.32562850994982973</v>
      </c>
      <c r="AU509" s="11">
        <f>IF(('OddsRatio_working_3-way'!X509=0),0,'OddsRatio_working_3-way'!AO509)</f>
        <v>0</v>
      </c>
      <c r="AV509" s="11">
        <f>IF(('OddsRatio_working_3-way'!X509=0),0,'OddsRatio_working_3-way'!AP509)</f>
        <v>0</v>
      </c>
      <c r="AW509" s="11">
        <f>IF(('OddsRatio_working_3-way'!X509=0),0,'OddsRatio_working_3-way'!AQ509)</f>
        <v>0</v>
      </c>
    </row>
    <row r="510" spans="1:49" x14ac:dyDescent="0.2">
      <c r="A510" s="4">
        <f>IF('True_Odds_Calculator_3-way'!A511="","",'True_Odds_Calculator_3-way'!A511)</f>
        <v>2.46</v>
      </c>
      <c r="B510" s="4">
        <f>IF('True_Odds_Calculator_3-way'!B511="","",'True_Odds_Calculator_3-way'!B511)</f>
        <v>3.13</v>
      </c>
      <c r="C510" s="4">
        <f>IF('True_Odds_Calculator_3-way'!C511="","",'True_Odds_Calculator_3-way'!C511)</f>
        <v>3.19</v>
      </c>
      <c r="D510" s="9">
        <f t="shared" si="104"/>
        <v>0.39232454432035996</v>
      </c>
      <c r="E510" s="9">
        <f t="shared" si="105"/>
        <v>0.30677563053778123</v>
      </c>
      <c r="F510" s="9">
        <f t="shared" si="106"/>
        <v>0.30089982514185853</v>
      </c>
      <c r="G510" s="9">
        <f t="shared" si="107"/>
        <v>1.0608973401218837</v>
      </c>
      <c r="H510" s="9">
        <f t="shared" si="108"/>
        <v>2.5489101165779506</v>
      </c>
      <c r="I510" s="9">
        <f t="shared" si="109"/>
        <v>3.2597113344596127</v>
      </c>
      <c r="J510" s="9">
        <f t="shared" si="110"/>
        <v>3.3233651748669257</v>
      </c>
      <c r="K510" s="11">
        <f t="shared" si="111"/>
        <v>0.4065040650406504</v>
      </c>
      <c r="L510" s="11">
        <f t="shared" si="112"/>
        <v>0.31948881789137379</v>
      </c>
      <c r="M510" s="11">
        <f t="shared" si="113"/>
        <v>0.31347962382445144</v>
      </c>
      <c r="N510" s="11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-0.27727227536179133</v>
      </c>
      <c r="O510" s="11">
        <f>0</f>
        <v>0</v>
      </c>
      <c r="P510" s="11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0.23531938825752996</v>
      </c>
      <c r="Q510" s="11">
        <f>2*'OddsRatio_working_3-way'!K510*'OddsRatio_working_3-way'!L510*'OddsRatio_working_3-way'!M510</f>
        <v>8.1425393860737008E-2</v>
      </c>
      <c r="R510" s="11">
        <f t="shared" si="114"/>
        <v>0</v>
      </c>
      <c r="S510" s="11">
        <f t="shared" si="115"/>
        <v>-0.84869425892105421</v>
      </c>
      <c r="T510" s="11">
        <f t="shared" si="116"/>
        <v>-0.29366583353669695</v>
      </c>
      <c r="U510" s="11">
        <f>'OddsRatio_working_3-way'!S510-'OddsRatio_working_3-way'!R510^2/3</f>
        <v>-0.84869425892105421</v>
      </c>
      <c r="V510" s="11">
        <f>'OddsRatio_working_3-way'!S510*'OddsRatio_working_3-way'!R510/3-2*'OddsRatio_working_3-way'!R510^3/27-'OddsRatio_working_3-way'!T510</f>
        <v>0.29366583353669695</v>
      </c>
      <c r="W510" s="11">
        <f>'OddsRatio_working_3-way'!V510^2+4*'OddsRatio_working_3-way'!U510^3/27</f>
        <v>-4.3232154920933574E-3</v>
      </c>
      <c r="X510" s="11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0.15046830004929307</v>
      </c>
      <c r="Y510" s="11">
        <f>IF('OddsRatio_working_3-way'!W510&gt;=0,IF('OddsRatio_working_3-way'!V510+SQRT('OddsRatio_working_3-way'!W510)&gt;0,0,PI()),ACOS('OddsRatio_working_3-way'!V510/(2*'OddsRatio_working_3-way'!X510)))</f>
        <v>0.22026520043111519</v>
      </c>
      <c r="Z510" s="11">
        <f>'OddsRatio_working_3-way'!X510^(1/3)*COS('OddsRatio_working_3-way'!Y510/3)</f>
        <v>0.53044867006094187</v>
      </c>
      <c r="AA510" s="11">
        <f>'OddsRatio_working_3-way'!X510^(1/3)*COS(('OddsRatio_working_3-way'!Y510+2*PI())/3)</f>
        <v>-0.29901369804898859</v>
      </c>
      <c r="AB510" s="11">
        <f>'OddsRatio_working_3-way'!X510^(1/3)*COS(('OddsRatio_working_3-way'!Y510+4*PI())/3)</f>
        <v>-0.23143497201195315</v>
      </c>
      <c r="AC510" s="11">
        <f>'OddsRatio_working_3-way'!X510^(1/3)*SIN('OddsRatio_working_3-way'!Y510/3)</f>
        <v>3.9016595668974439E-2</v>
      </c>
      <c r="AD510" s="11">
        <f>'OddsRatio_working_3-way'!X510^(1/3)*SIN(('OddsRatio_working_3-way'!Y510+2*PI())/3)</f>
        <v>0.43987372584195844</v>
      </c>
      <c r="AE510" s="11">
        <f>'OddsRatio_working_3-way'!X510^(1/3)*SIN(('OddsRatio_working_3-way'!Y510+4*PI())/3)</f>
        <v>-0.47889032151093286</v>
      </c>
      <c r="AF510" s="11">
        <f>-'OddsRatio_working_3-way'!U510/(3*'OddsRatio_working_3-way'!X510^(1/3))*COS(('OddsRatio_working_3-way'!Y510)/3)</f>
        <v>0.53044867006094176</v>
      </c>
      <c r="AG510" s="11">
        <f>-'OddsRatio_working_3-way'!U510/(3*'OddsRatio_working_3-way'!X510^(1/3))*COS(('OddsRatio_working_3-way'!Y510+2*PI())/3)</f>
        <v>-0.29901369804898853</v>
      </c>
      <c r="AH510" s="11">
        <f>-'OddsRatio_working_3-way'!U510/(3*'OddsRatio_working_3-way'!X510^(1/3))*COS(('OddsRatio_working_3-way'!Y510+4*PI())/3)</f>
        <v>-0.23143497201195309</v>
      </c>
      <c r="AI510" s="11">
        <f>'OddsRatio_working_3-way'!U510/(3*'OddsRatio_working_3-way'!X510^(1/3))*SIN(('OddsRatio_working_3-way'!Y510)/3)</f>
        <v>-3.9016595668974433E-2</v>
      </c>
      <c r="AJ510" s="11">
        <f>'OddsRatio_working_3-way'!U510/(3*'OddsRatio_working_3-way'!X510^(1/3))*SIN(('OddsRatio_working_3-way'!Y510+2*PI())/3)</f>
        <v>-0.43987372584195839</v>
      </c>
      <c r="AK510" s="11">
        <f>'OddsRatio_working_3-way'!U510/(3*'OddsRatio_working_3-way'!X510^(1/3))*SIN(('OddsRatio_working_3-way'!Y510+4*PI())/3)</f>
        <v>0.47889032151093275</v>
      </c>
      <c r="AL510" s="11">
        <f>'OddsRatio_working_3-way'!Z510+'OddsRatio_working_3-way'!AF510</f>
        <v>1.0608973401218837</v>
      </c>
      <c r="AM510" s="11">
        <f>'OddsRatio_working_3-way'!AA510+'OddsRatio_working_3-way'!AG510</f>
        <v>-0.59802739609797717</v>
      </c>
      <c r="AN510" s="11">
        <f>'OddsRatio_working_3-way'!AB510+'OddsRatio_working_3-way'!AH510</f>
        <v>-0.46286994402390624</v>
      </c>
      <c r="AO510" s="11">
        <f>'OddsRatio_working_3-way'!AC510+'OddsRatio_working_3-way'!AI510</f>
        <v>0</v>
      </c>
      <c r="AP510" s="11">
        <f>'OddsRatio_working_3-way'!AD510+'OddsRatio_working_3-way'!AJ510</f>
        <v>0</v>
      </c>
      <c r="AQ510" s="11">
        <f>'OddsRatio_working_3-way'!AE510+'OddsRatio_working_3-way'!AK510</f>
        <v>0</v>
      </c>
      <c r="AR510" s="10">
        <f>IF(A510="","",IF(('OddsRatio_working_3-way'!X510=0),IF(Q510&gt;0,-Q510^(1/3),(-Q510)^(1/3)),'OddsRatio_working_3-way'!AL510-'OddsRatio_working_3-way'!R510/3))</f>
        <v>1.0608973401218837</v>
      </c>
      <c r="AS510" s="11">
        <f>IF(('OddsRatio_working_3-way'!X510=0),IF(Q510&gt;0,-Q510^(1/3),(-Q510)^(1/3)),'OddsRatio_working_3-way'!AM510-'OddsRatio_working_3-way'!R510/3)</f>
        <v>-0.59802739609797717</v>
      </c>
      <c r="AT510" s="11">
        <f>IF(('OddsRatio_working_3-way'!X510=0),IF(Q510&gt;0,-Q510^(1/3),(-Q510)^(1/3)),'OddsRatio_working_3-way'!AN510-'OddsRatio_working_3-way'!R510/3)</f>
        <v>-0.46286994402390624</v>
      </c>
      <c r="AU510" s="11">
        <f>IF(('OddsRatio_working_3-way'!X510=0),0,'OddsRatio_working_3-way'!AO510)</f>
        <v>0</v>
      </c>
      <c r="AV510" s="11">
        <f>IF(('OddsRatio_working_3-way'!X510=0),0,'OddsRatio_working_3-way'!AP510)</f>
        <v>0</v>
      </c>
      <c r="AW510" s="11">
        <f>IF(('OddsRatio_working_3-way'!X510=0),0,'OddsRatio_working_3-way'!AQ510)</f>
        <v>0</v>
      </c>
    </row>
    <row r="511" spans="1:49" x14ac:dyDescent="0.2">
      <c r="A511" s="4">
        <f>IF('True_Odds_Calculator_3-way'!A512="","",'True_Odds_Calculator_3-way'!A512)</f>
        <v>2.92</v>
      </c>
      <c r="B511" s="4">
        <f>IF('True_Odds_Calculator_3-way'!B512="","",'True_Odds_Calculator_3-way'!B512)</f>
        <v>3.08</v>
      </c>
      <c r="C511" s="4">
        <f>IF('True_Odds_Calculator_3-way'!C512="","",'True_Odds_Calculator_3-way'!C512)</f>
        <v>2.68</v>
      </c>
      <c r="D511" s="9">
        <f t="shared" si="104"/>
        <v>0.32909988875623658</v>
      </c>
      <c r="E511" s="9">
        <f t="shared" si="105"/>
        <v>0.31167467428540796</v>
      </c>
      <c r="F511" s="9">
        <f t="shared" si="106"/>
        <v>0.35922543695835535</v>
      </c>
      <c r="G511" s="9">
        <f t="shared" si="107"/>
        <v>1.0617662090175095</v>
      </c>
      <c r="H511" s="9">
        <f t="shared" si="108"/>
        <v>3.0385911213136185</v>
      </c>
      <c r="I511" s="9">
        <f t="shared" si="109"/>
        <v>3.2084737147564195</v>
      </c>
      <c r="J511" s="9">
        <f t="shared" si="110"/>
        <v>2.7837672311494162</v>
      </c>
      <c r="K511" s="11">
        <f t="shared" si="111"/>
        <v>0.34246575342465752</v>
      </c>
      <c r="L511" s="11">
        <f t="shared" si="112"/>
        <v>0.32467532467532467</v>
      </c>
      <c r="M511" s="11">
        <f t="shared" si="113"/>
        <v>0.37313432835820892</v>
      </c>
      <c r="N511" s="11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-0.27835913830597947</v>
      </c>
      <c r="O511" s="11">
        <f>0</f>
        <v>0</v>
      </c>
      <c r="P511" s="11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0.23565679873183451</v>
      </c>
      <c r="Q511" s="11">
        <f>2*'OddsRatio_working_3-way'!K511*'OddsRatio_working_3-way'!L511*'OddsRatio_working_3-way'!M511</f>
        <v>8.2977746032336083E-2</v>
      </c>
      <c r="R511" s="11">
        <f t="shared" si="114"/>
        <v>0</v>
      </c>
      <c r="S511" s="11">
        <f t="shared" si="115"/>
        <v>-0.8465926434676434</v>
      </c>
      <c r="T511" s="11">
        <f t="shared" si="116"/>
        <v>-0.29809600122100116</v>
      </c>
      <c r="U511" s="11">
        <f>'OddsRatio_working_3-way'!S511-'OddsRatio_working_3-way'!R511^2/3</f>
        <v>-0.8465926434676434</v>
      </c>
      <c r="V511" s="11">
        <f>'OddsRatio_working_3-way'!S511*'OddsRatio_working_3-way'!R511/3-2*'OddsRatio_working_3-way'!R511^3/27-'OddsRatio_working_3-way'!T511</f>
        <v>0.29809600122100116</v>
      </c>
      <c r="W511" s="11">
        <f>'OddsRatio_working_3-way'!V511^2+4*'OddsRatio_working_3-way'!U511^3/27</f>
        <v>-1.0304956644508756E-3</v>
      </c>
      <c r="X511" s="11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0.14990974085128858</v>
      </c>
      <c r="Y511" s="11">
        <f>IF('OddsRatio_working_3-way'!W511&gt;=0,IF('OddsRatio_working_3-way'!V511+SQRT('OddsRatio_working_3-way'!W511)&gt;0,0,PI()),ACOS('OddsRatio_working_3-way'!V511/(2*'OddsRatio_working_3-way'!X511)))</f>
        <v>0.10727450491890056</v>
      </c>
      <c r="Z511" s="11">
        <f>'OddsRatio_working_3-way'!X511^(1/3)*COS('OddsRatio_working_3-way'!Y511/3)</f>
        <v>0.53088310450875476</v>
      </c>
      <c r="AA511" s="11">
        <f>'OddsRatio_working_3-way'!X511^(1/3)*COS(('OddsRatio_working_3-way'!Y511+2*PI())/3)</f>
        <v>-0.28188867593211692</v>
      </c>
      <c r="AB511" s="11">
        <f>'OddsRatio_working_3-way'!X511^(1/3)*COS(('OddsRatio_working_3-way'!Y511+4*PI())/3)</f>
        <v>-0.24899442857663814</v>
      </c>
      <c r="AC511" s="11">
        <f>'OddsRatio_working_3-way'!X511^(1/3)*SIN('OddsRatio_working_3-way'!Y511/3)</f>
        <v>1.8991502565475979E-2</v>
      </c>
      <c r="AD511" s="11">
        <f>'OddsRatio_working_3-way'!X511^(1/3)*SIN(('OddsRatio_working_3-way'!Y511+2*PI())/3)</f>
        <v>0.45026250366179266</v>
      </c>
      <c r="AE511" s="11">
        <f>'OddsRatio_working_3-way'!X511^(1/3)*SIN(('OddsRatio_working_3-way'!Y511+4*PI())/3)</f>
        <v>-0.46925400622726848</v>
      </c>
      <c r="AF511" s="11">
        <f>-'OddsRatio_working_3-way'!U511/(3*'OddsRatio_working_3-way'!X511^(1/3))*COS(('OddsRatio_working_3-way'!Y511)/3)</f>
        <v>0.53088310450875464</v>
      </c>
      <c r="AG511" s="11">
        <f>-'OddsRatio_working_3-way'!U511/(3*'OddsRatio_working_3-way'!X511^(1/3))*COS(('OddsRatio_working_3-way'!Y511+2*PI())/3)</f>
        <v>-0.28188867593211686</v>
      </c>
      <c r="AH511" s="11">
        <f>-'OddsRatio_working_3-way'!U511/(3*'OddsRatio_working_3-way'!X511^(1/3))*COS(('OddsRatio_working_3-way'!Y511+4*PI())/3)</f>
        <v>-0.24899442857663809</v>
      </c>
      <c r="AI511" s="11">
        <f>'OddsRatio_working_3-way'!U511/(3*'OddsRatio_working_3-way'!X511^(1/3))*SIN(('OddsRatio_working_3-way'!Y511)/3)</f>
        <v>-1.8991502565475975E-2</v>
      </c>
      <c r="AJ511" s="11">
        <f>'OddsRatio_working_3-way'!U511/(3*'OddsRatio_working_3-way'!X511^(1/3))*SIN(('OddsRatio_working_3-way'!Y511+2*PI())/3)</f>
        <v>-0.4502625036617926</v>
      </c>
      <c r="AK511" s="11">
        <f>'OddsRatio_working_3-way'!U511/(3*'OddsRatio_working_3-way'!X511^(1/3))*SIN(('OddsRatio_working_3-way'!Y511+4*PI())/3)</f>
        <v>0.46925400622726837</v>
      </c>
      <c r="AL511" s="11">
        <f>'OddsRatio_working_3-way'!Z511+'OddsRatio_working_3-way'!AF511</f>
        <v>1.0617662090175095</v>
      </c>
      <c r="AM511" s="11">
        <f>'OddsRatio_working_3-way'!AA511+'OddsRatio_working_3-way'!AG511</f>
        <v>-0.56377735186423372</v>
      </c>
      <c r="AN511" s="11">
        <f>'OddsRatio_working_3-way'!AB511+'OddsRatio_working_3-way'!AH511</f>
        <v>-0.49798885715327623</v>
      </c>
      <c r="AO511" s="11">
        <f>'OddsRatio_working_3-way'!AC511+'OddsRatio_working_3-way'!AI511</f>
        <v>0</v>
      </c>
      <c r="AP511" s="11">
        <f>'OddsRatio_working_3-way'!AD511+'OddsRatio_working_3-way'!AJ511</f>
        <v>0</v>
      </c>
      <c r="AQ511" s="11">
        <f>'OddsRatio_working_3-way'!AE511+'OddsRatio_working_3-way'!AK511</f>
        <v>0</v>
      </c>
      <c r="AR511" s="10">
        <f>IF(A511="","",IF(('OddsRatio_working_3-way'!X511=0),IF(Q511&gt;0,-Q511^(1/3),(-Q511)^(1/3)),'OddsRatio_working_3-way'!AL511-'OddsRatio_working_3-way'!R511/3))</f>
        <v>1.0617662090175095</v>
      </c>
      <c r="AS511" s="11">
        <f>IF(('OddsRatio_working_3-way'!X511=0),IF(Q511&gt;0,-Q511^(1/3),(-Q511)^(1/3)),'OddsRatio_working_3-way'!AM511-'OddsRatio_working_3-way'!R511/3)</f>
        <v>-0.56377735186423372</v>
      </c>
      <c r="AT511" s="11">
        <f>IF(('OddsRatio_working_3-way'!X511=0),IF(Q511&gt;0,-Q511^(1/3),(-Q511)^(1/3)),'OddsRatio_working_3-way'!AN511-'OddsRatio_working_3-way'!R511/3)</f>
        <v>-0.49798885715327623</v>
      </c>
      <c r="AU511" s="11">
        <f>IF(('OddsRatio_working_3-way'!X511=0),0,'OddsRatio_working_3-way'!AO511)</f>
        <v>0</v>
      </c>
      <c r="AV511" s="11">
        <f>IF(('OddsRatio_working_3-way'!X511=0),0,'OddsRatio_working_3-way'!AP511)</f>
        <v>0</v>
      </c>
      <c r="AW511" s="11">
        <f>IF(('OddsRatio_working_3-way'!X511=0),0,'OddsRatio_working_3-way'!AQ511)</f>
        <v>0</v>
      </c>
    </row>
    <row r="512" spans="1:49" x14ac:dyDescent="0.2">
      <c r="A512" s="4">
        <f>IF('True_Odds_Calculator_3-way'!A513="","",'True_Odds_Calculator_3-way'!A513)</f>
        <v>2.86</v>
      </c>
      <c r="B512" s="4">
        <f>IF('True_Odds_Calculator_3-way'!B513="","",'True_Odds_Calculator_3-way'!B513)</f>
        <v>3.17</v>
      </c>
      <c r="C512" s="4">
        <f>IF('True_Odds_Calculator_3-way'!C513="","",'True_Odds_Calculator_3-way'!C513)</f>
        <v>2.67</v>
      </c>
      <c r="D512" s="9">
        <f t="shared" si="104"/>
        <v>0.33634592035269611</v>
      </c>
      <c r="E512" s="9">
        <f t="shared" si="105"/>
        <v>0.3028481817926223</v>
      </c>
      <c r="F512" s="9">
        <f t="shared" si="106"/>
        <v>0.36080589785468148</v>
      </c>
      <c r="G512" s="9">
        <f t="shared" si="107"/>
        <v>1.0608223469856122</v>
      </c>
      <c r="H512" s="9">
        <f t="shared" si="108"/>
        <v>2.9731295653932377</v>
      </c>
      <c r="I512" s="9">
        <f t="shared" si="109"/>
        <v>3.3019844929587787</v>
      </c>
      <c r="J512" s="9">
        <f t="shared" si="110"/>
        <v>2.771573319465972</v>
      </c>
      <c r="K512" s="11">
        <f t="shared" si="111"/>
        <v>0.34965034965034969</v>
      </c>
      <c r="L512" s="11">
        <f t="shared" si="112"/>
        <v>0.31545741324921134</v>
      </c>
      <c r="M512" s="11">
        <f t="shared" si="113"/>
        <v>0.37453183520599254</v>
      </c>
      <c r="N512" s="11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-0.27845344320019116</v>
      </c>
      <c r="O512" s="11">
        <f>0</f>
        <v>0</v>
      </c>
      <c r="P512" s="11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0.23547147213542138</v>
      </c>
      <c r="Q512" s="11">
        <f>2*'OddsRatio_working_3-way'!K512*'OddsRatio_working_3-way'!L512*'OddsRatio_working_3-way'!M512</f>
        <v>8.2621569170323303E-2</v>
      </c>
      <c r="R512" s="11">
        <f t="shared" si="114"/>
        <v>0</v>
      </c>
      <c r="S512" s="11">
        <f t="shared" si="115"/>
        <v>-0.84564036784465857</v>
      </c>
      <c r="T512" s="11">
        <f t="shared" si="116"/>
        <v>-0.29671591854198548</v>
      </c>
      <c r="U512" s="11">
        <f>'OddsRatio_working_3-way'!S512-'OddsRatio_working_3-way'!R512^2/3</f>
        <v>-0.84564036784465857</v>
      </c>
      <c r="V512" s="11">
        <f>'OddsRatio_working_3-way'!S512*'OddsRatio_working_3-way'!R512/3-2*'OddsRatio_working_3-way'!R512^3/27-'OddsRatio_working_3-way'!T512</f>
        <v>0.29671591854198548</v>
      </c>
      <c r="W512" s="11">
        <f>'OddsRatio_working_3-way'!V512^2+4*'OddsRatio_working_3-way'!U512^3/27</f>
        <v>-1.5483867568774901E-3</v>
      </c>
      <c r="X512" s="11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0.14965687678243494</v>
      </c>
      <c r="Y512" s="11">
        <f>IF('OddsRatio_working_3-way'!W512&gt;=0,IF('OddsRatio_working_3-way'!V512+SQRT('OddsRatio_working_3-way'!W512)&gt;0,0,PI()),ACOS('OddsRatio_working_3-way'!V512/(2*'OddsRatio_working_3-way'!X512)))</f>
        <v>0.13184754888252215</v>
      </c>
      <c r="Z512" s="11">
        <f>'OddsRatio_working_3-way'!X512^(1/3)*COS('OddsRatio_working_3-way'!Y512/3)</f>
        <v>0.53041117349280609</v>
      </c>
      <c r="AA512" s="11">
        <f>'OddsRatio_working_3-way'!X512^(1/3)*COS(('OddsRatio_working_3-way'!Y512+2*PI())/3)</f>
        <v>-0.28540663218105872</v>
      </c>
      <c r="AB512" s="11">
        <f>'OddsRatio_working_3-way'!X512^(1/3)*COS(('OddsRatio_working_3-way'!Y512+4*PI())/3)</f>
        <v>-0.2450045413117474</v>
      </c>
      <c r="AC512" s="11">
        <f>'OddsRatio_working_3-way'!X512^(1/3)*SIN('OddsRatio_working_3-way'!Y512/3)</f>
        <v>2.3326158039220817E-2</v>
      </c>
      <c r="AD512" s="11">
        <f>'OddsRatio_working_3-way'!X512^(1/3)*SIN(('OddsRatio_working_3-way'!Y512+2*PI())/3)</f>
        <v>0.4476864716762749</v>
      </c>
      <c r="AE512" s="11">
        <f>'OddsRatio_working_3-way'!X512^(1/3)*SIN(('OddsRatio_working_3-way'!Y512+4*PI())/3)</f>
        <v>-0.47101262971549557</v>
      </c>
      <c r="AF512" s="11">
        <f>-'OddsRatio_working_3-way'!U512/(3*'OddsRatio_working_3-way'!X512^(1/3))*COS(('OddsRatio_working_3-way'!Y512)/3)</f>
        <v>0.53041117349280598</v>
      </c>
      <c r="AG512" s="11">
        <f>-'OddsRatio_working_3-way'!U512/(3*'OddsRatio_working_3-way'!X512^(1/3))*COS(('OddsRatio_working_3-way'!Y512+2*PI())/3)</f>
        <v>-0.28540663218105866</v>
      </c>
      <c r="AH512" s="11">
        <f>-'OddsRatio_working_3-way'!U512/(3*'OddsRatio_working_3-way'!X512^(1/3))*COS(('OddsRatio_working_3-way'!Y512+4*PI())/3)</f>
        <v>-0.24500454131174734</v>
      </c>
      <c r="AI512" s="11">
        <f>'OddsRatio_working_3-way'!U512/(3*'OddsRatio_working_3-way'!X512^(1/3))*SIN(('OddsRatio_working_3-way'!Y512)/3)</f>
        <v>-2.332615803922081E-2</v>
      </c>
      <c r="AJ512" s="11">
        <f>'OddsRatio_working_3-way'!U512/(3*'OddsRatio_working_3-way'!X512^(1/3))*SIN(('OddsRatio_working_3-way'!Y512+2*PI())/3)</f>
        <v>-0.44768647167627484</v>
      </c>
      <c r="AK512" s="11">
        <f>'OddsRatio_working_3-way'!U512/(3*'OddsRatio_working_3-way'!X512^(1/3))*SIN(('OddsRatio_working_3-way'!Y512+4*PI())/3)</f>
        <v>0.47101262971549551</v>
      </c>
      <c r="AL512" s="11">
        <f>'OddsRatio_working_3-way'!Z512+'OddsRatio_working_3-way'!AF512</f>
        <v>1.0608223469856122</v>
      </c>
      <c r="AM512" s="11">
        <f>'OddsRatio_working_3-way'!AA512+'OddsRatio_working_3-way'!AG512</f>
        <v>-0.57081326436211732</v>
      </c>
      <c r="AN512" s="11">
        <f>'OddsRatio_working_3-way'!AB512+'OddsRatio_working_3-way'!AH512</f>
        <v>-0.49000908262349474</v>
      </c>
      <c r="AO512" s="11">
        <f>'OddsRatio_working_3-way'!AC512+'OddsRatio_working_3-way'!AI512</f>
        <v>0</v>
      </c>
      <c r="AP512" s="11">
        <f>'OddsRatio_working_3-way'!AD512+'OddsRatio_working_3-way'!AJ512</f>
        <v>0</v>
      </c>
      <c r="AQ512" s="11">
        <f>'OddsRatio_working_3-way'!AE512+'OddsRatio_working_3-way'!AK512</f>
        <v>0</v>
      </c>
      <c r="AR512" s="10">
        <f>IF(A512="","",IF(('OddsRatio_working_3-way'!X512=0),IF(Q512&gt;0,-Q512^(1/3),(-Q512)^(1/3)),'OddsRatio_working_3-way'!AL512-'OddsRatio_working_3-way'!R512/3))</f>
        <v>1.0608223469856122</v>
      </c>
      <c r="AS512" s="11">
        <f>IF(('OddsRatio_working_3-way'!X512=0),IF(Q512&gt;0,-Q512^(1/3),(-Q512)^(1/3)),'OddsRatio_working_3-way'!AM512-'OddsRatio_working_3-way'!R512/3)</f>
        <v>-0.57081326436211732</v>
      </c>
      <c r="AT512" s="11">
        <f>IF(('OddsRatio_working_3-way'!X512=0),IF(Q512&gt;0,-Q512^(1/3),(-Q512)^(1/3)),'OddsRatio_working_3-way'!AN512-'OddsRatio_working_3-way'!R512/3)</f>
        <v>-0.49000908262349474</v>
      </c>
      <c r="AU512" s="11">
        <f>IF(('OddsRatio_working_3-way'!X512=0),0,'OddsRatio_working_3-way'!AO512)</f>
        <v>0</v>
      </c>
      <c r="AV512" s="11">
        <f>IF(('OddsRatio_working_3-way'!X512=0),0,'OddsRatio_working_3-way'!AP512)</f>
        <v>0</v>
      </c>
      <c r="AW512" s="11">
        <f>IF(('OddsRatio_working_3-way'!X512=0),0,'OddsRatio_working_3-way'!AQ512)</f>
        <v>0</v>
      </c>
    </row>
    <row r="513" spans="1:49" x14ac:dyDescent="0.2">
      <c r="A513" s="4">
        <f>IF('True_Odds_Calculator_3-way'!A514="","",'True_Odds_Calculator_3-way'!A514)</f>
        <v>2.0699999999999998</v>
      </c>
      <c r="B513" s="4">
        <f>IF('True_Odds_Calculator_3-way'!B514="","",'True_Odds_Calculator_3-way'!B514)</f>
        <v>3.12</v>
      </c>
      <c r="C513" s="4">
        <f>IF('True_Odds_Calculator_3-way'!C514="","",'True_Odds_Calculator_3-way'!C514)</f>
        <v>4.2300000000000004</v>
      </c>
      <c r="D513" s="9">
        <f t="shared" si="104"/>
        <v>0.46755571036404009</v>
      </c>
      <c r="E513" s="9">
        <f t="shared" si="105"/>
        <v>0.3070989482780252</v>
      </c>
      <c r="F513" s="9">
        <f t="shared" si="106"/>
        <v>0.22534534135793466</v>
      </c>
      <c r="G513" s="9">
        <f t="shared" si="107"/>
        <v>1.0642827680441389</v>
      </c>
      <c r="H513" s="9">
        <f t="shared" si="108"/>
        <v>2.1387825618072283</v>
      </c>
      <c r="I513" s="9">
        <f t="shared" si="109"/>
        <v>3.2562794682535747</v>
      </c>
      <c r="J513" s="9">
        <f t="shared" si="110"/>
        <v>4.4376333407825692</v>
      </c>
      <c r="K513" s="11">
        <f t="shared" si="111"/>
        <v>0.48309178743961356</v>
      </c>
      <c r="L513" s="11">
        <f t="shared" si="112"/>
        <v>0.32051282051282048</v>
      </c>
      <c r="M513" s="11">
        <f t="shared" si="113"/>
        <v>0.23640661938534277</v>
      </c>
      <c r="N513" s="11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-0.26819881465785456</v>
      </c>
      <c r="O513" s="11">
        <f>0</f>
        <v>0</v>
      </c>
      <c r="P513" s="11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0.23500100589215606</v>
      </c>
      <c r="Q513" s="11">
        <f>2*'OddsRatio_working_3-way'!K513*'OddsRatio_working_3-way'!L513*'OddsRatio_working_3-way'!M513</f>
        <v>7.32090361034754E-2</v>
      </c>
      <c r="R513" s="11">
        <f t="shared" si="114"/>
        <v>0</v>
      </c>
      <c r="S513" s="11">
        <f t="shared" si="115"/>
        <v>-0.87621940533909715</v>
      </c>
      <c r="T513" s="11">
        <f t="shared" si="116"/>
        <v>-0.27296554683460966</v>
      </c>
      <c r="U513" s="11">
        <f>'OddsRatio_working_3-way'!S513-'OddsRatio_working_3-way'!R513^2/3</f>
        <v>-0.87621940533909715</v>
      </c>
      <c r="V513" s="11">
        <f>'OddsRatio_working_3-way'!S513*'OddsRatio_working_3-way'!R513/3-2*'OddsRatio_working_3-way'!R513^3/27-'OddsRatio_working_3-way'!T513</f>
        <v>0.27296554683460966</v>
      </c>
      <c r="W513" s="11">
        <f>'OddsRatio_working_3-way'!V513^2+4*'OddsRatio_working_3-way'!U513^3/27</f>
        <v>-2.5153010492179981E-2</v>
      </c>
      <c r="X513" s="11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0.15784739485567814</v>
      </c>
      <c r="Y513" s="11">
        <f>IF('OddsRatio_working_3-way'!W513&gt;=0,IF('OddsRatio_working_3-way'!V513+SQRT('OddsRatio_working_3-way'!W513)&gt;0,0,PI()),ACOS('OddsRatio_working_3-way'!V513/(2*'OddsRatio_working_3-way'!X513)))</f>
        <v>0.52634276868802088</v>
      </c>
      <c r="Z513" s="11">
        <f>'OddsRatio_working_3-way'!X513^(1/3)*COS('OddsRatio_working_3-way'!Y513/3)</f>
        <v>0.53214138402206945</v>
      </c>
      <c r="AA513" s="11">
        <f>'OddsRatio_working_3-way'!X513^(1/3)*COS(('OddsRatio_working_3-way'!Y513+2*PI())/3)</f>
        <v>-0.34776531786293285</v>
      </c>
      <c r="AB513" s="11">
        <f>'OddsRatio_working_3-way'!X513^(1/3)*COS(('OddsRatio_working_3-way'!Y513+4*PI())/3)</f>
        <v>-0.18437606615913649</v>
      </c>
      <c r="AC513" s="11">
        <f>'OddsRatio_working_3-way'!X513^(1/3)*SIN('OddsRatio_working_3-way'!Y513/3)</f>
        <v>9.4332828453878248E-2</v>
      </c>
      <c r="AD513" s="11">
        <f>'OddsRatio_working_3-way'!X513^(1/3)*SIN(('OddsRatio_working_3-way'!Y513+2*PI())/3)</f>
        <v>0.41368154274118357</v>
      </c>
      <c r="AE513" s="11">
        <f>'OddsRatio_working_3-way'!X513^(1/3)*SIN(('OddsRatio_working_3-way'!Y513+4*PI())/3)</f>
        <v>-0.50801437119506188</v>
      </c>
      <c r="AF513" s="11">
        <f>-'OddsRatio_working_3-way'!U513/(3*'OddsRatio_working_3-way'!X513^(1/3))*COS(('OddsRatio_working_3-way'!Y513)/3)</f>
        <v>0.53214138402206934</v>
      </c>
      <c r="AG513" s="11">
        <f>-'OddsRatio_working_3-way'!U513/(3*'OddsRatio_working_3-way'!X513^(1/3))*COS(('OddsRatio_working_3-way'!Y513+2*PI())/3)</f>
        <v>-0.3477653178629328</v>
      </c>
      <c r="AH513" s="11">
        <f>-'OddsRatio_working_3-way'!U513/(3*'OddsRatio_working_3-way'!X513^(1/3))*COS(('OddsRatio_working_3-way'!Y513+4*PI())/3)</f>
        <v>-0.18437606615913646</v>
      </c>
      <c r="AI513" s="11">
        <f>'OddsRatio_working_3-way'!U513/(3*'OddsRatio_working_3-way'!X513^(1/3))*SIN(('OddsRatio_working_3-way'!Y513)/3)</f>
        <v>-9.4332828453878234E-2</v>
      </c>
      <c r="AJ513" s="11">
        <f>'OddsRatio_working_3-way'!U513/(3*'OddsRatio_working_3-way'!X513^(1/3))*SIN(('OddsRatio_working_3-way'!Y513+2*PI())/3)</f>
        <v>-0.41368154274118346</v>
      </c>
      <c r="AK513" s="11">
        <f>'OddsRatio_working_3-way'!U513/(3*'OddsRatio_working_3-way'!X513^(1/3))*SIN(('OddsRatio_working_3-way'!Y513+4*PI())/3)</f>
        <v>0.50801437119506176</v>
      </c>
      <c r="AL513" s="11">
        <f>'OddsRatio_working_3-way'!Z513+'OddsRatio_working_3-way'!AF513</f>
        <v>1.0642827680441389</v>
      </c>
      <c r="AM513" s="11">
        <f>'OddsRatio_working_3-way'!AA513+'OddsRatio_working_3-way'!AG513</f>
        <v>-0.69553063572586571</v>
      </c>
      <c r="AN513" s="11">
        <f>'OddsRatio_working_3-way'!AB513+'OddsRatio_working_3-way'!AH513</f>
        <v>-0.36875213231827297</v>
      </c>
      <c r="AO513" s="11">
        <f>'OddsRatio_working_3-way'!AC513+'OddsRatio_working_3-way'!AI513</f>
        <v>0</v>
      </c>
      <c r="AP513" s="11">
        <f>'OddsRatio_working_3-way'!AD513+'OddsRatio_working_3-way'!AJ513</f>
        <v>0</v>
      </c>
      <c r="AQ513" s="11">
        <f>'OddsRatio_working_3-way'!AE513+'OddsRatio_working_3-way'!AK513</f>
        <v>0</v>
      </c>
      <c r="AR513" s="10">
        <f>IF(A513="","",IF(('OddsRatio_working_3-way'!X513=0),IF(Q513&gt;0,-Q513^(1/3),(-Q513)^(1/3)),'OddsRatio_working_3-way'!AL513-'OddsRatio_working_3-way'!R513/3))</f>
        <v>1.0642827680441389</v>
      </c>
      <c r="AS513" s="11">
        <f>IF(('OddsRatio_working_3-way'!X513=0),IF(Q513&gt;0,-Q513^(1/3),(-Q513)^(1/3)),'OddsRatio_working_3-way'!AM513-'OddsRatio_working_3-way'!R513/3)</f>
        <v>-0.69553063572586571</v>
      </c>
      <c r="AT513" s="11">
        <f>IF(('OddsRatio_working_3-way'!X513=0),IF(Q513&gt;0,-Q513^(1/3),(-Q513)^(1/3)),'OddsRatio_working_3-way'!AN513-'OddsRatio_working_3-way'!R513/3)</f>
        <v>-0.36875213231827297</v>
      </c>
      <c r="AU513" s="11">
        <f>IF(('OddsRatio_working_3-way'!X513=0),0,'OddsRatio_working_3-way'!AO513)</f>
        <v>0</v>
      </c>
      <c r="AV513" s="11">
        <f>IF(('OddsRatio_working_3-way'!X513=0),0,'OddsRatio_working_3-way'!AP513)</f>
        <v>0</v>
      </c>
      <c r="AW513" s="11">
        <f>IF(('OddsRatio_working_3-way'!X513=0),0,'OddsRatio_working_3-way'!AQ513)</f>
        <v>0</v>
      </c>
    </row>
    <row r="514" spans="1:49" x14ac:dyDescent="0.2">
      <c r="A514" s="4">
        <f>IF('True_Odds_Calculator_3-way'!A515="","",'True_Odds_Calculator_3-way'!A515)</f>
        <v>2.68</v>
      </c>
      <c r="B514" s="4">
        <f>IF('True_Odds_Calculator_3-way'!B515="","",'True_Odds_Calculator_3-way'!B515)</f>
        <v>3.38</v>
      </c>
      <c r="C514" s="4">
        <f>IF('True_Odds_Calculator_3-way'!C515="","",'True_Odds_Calculator_3-way'!C515)</f>
        <v>2.7</v>
      </c>
      <c r="D514" s="9">
        <f t="shared" si="104"/>
        <v>0.35948309570728693</v>
      </c>
      <c r="E514" s="9">
        <f t="shared" si="105"/>
        <v>0.28375419603140944</v>
      </c>
      <c r="F514" s="9">
        <f t="shared" si="106"/>
        <v>0.35676270826130352</v>
      </c>
      <c r="G514" s="9">
        <f t="shared" si="107"/>
        <v>1.0605785546852</v>
      </c>
      <c r="H514" s="9">
        <f t="shared" si="108"/>
        <v>2.7817719718711365</v>
      </c>
      <c r="I514" s="9">
        <f t="shared" si="109"/>
        <v>3.5241769601507764</v>
      </c>
      <c r="J514" s="9">
        <f t="shared" si="110"/>
        <v>2.8029835429648395</v>
      </c>
      <c r="K514" s="11">
        <f t="shared" si="111"/>
        <v>0.37313432835820892</v>
      </c>
      <c r="L514" s="11">
        <f t="shared" si="112"/>
        <v>0.29585798816568049</v>
      </c>
      <c r="M514" s="11">
        <f t="shared" si="113"/>
        <v>0.37037037037037035</v>
      </c>
      <c r="N514" s="11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-0.2779200643724179</v>
      </c>
      <c r="O514" s="11">
        <f>0</f>
        <v>0</v>
      </c>
      <c r="P514" s="11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0.23550884630103919</v>
      </c>
      <c r="Q514" s="11">
        <f>2*'OddsRatio_working_3-way'!K514*'OddsRatio_working_3-way'!L514*'OddsRatio_working_3-way'!M514</f>
        <v>8.1773904965638605E-2</v>
      </c>
      <c r="R514" s="11">
        <f t="shared" si="114"/>
        <v>0</v>
      </c>
      <c r="S514" s="11">
        <f t="shared" si="115"/>
        <v>-0.84739778264246901</v>
      </c>
      <c r="T514" s="11">
        <f t="shared" si="116"/>
        <v>-0.29423534119530176</v>
      </c>
      <c r="U514" s="11">
        <f>'OddsRatio_working_3-way'!S514-'OddsRatio_working_3-way'!R514^2/3</f>
        <v>-0.84739778264246901</v>
      </c>
      <c r="V514" s="11">
        <f>'OddsRatio_working_3-way'!S514*'OddsRatio_working_3-way'!R514/3-2*'OddsRatio_working_3-way'!R514^3/27-'OddsRatio_working_3-way'!T514</f>
        <v>0.29423534119530176</v>
      </c>
      <c r="W514" s="11">
        <f>'OddsRatio_working_3-way'!V514^2+4*'OddsRatio_working_3-way'!U514^3/27</f>
        <v>-3.574000091127863E-3</v>
      </c>
      <c r="X514" s="11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0.15012364578859946</v>
      </c>
      <c r="Y514" s="11">
        <f>IF('OddsRatio_working_3-way'!W514&gt;=0,IF('OddsRatio_working_3-way'!V514+SQRT('OddsRatio_working_3-way'!W514)&gt;0,0,PI()),ACOS('OddsRatio_working_3-way'!V514/(2*'OddsRatio_working_3-way'!X514)))</f>
        <v>0.20045204249740722</v>
      </c>
      <c r="Z514" s="11">
        <f>'OddsRatio_working_3-way'!X514^(1/3)*COS('OddsRatio_working_3-way'!Y514/3)</f>
        <v>0.53028927734260001</v>
      </c>
      <c r="AA514" s="11">
        <f>'OddsRatio_working_3-way'!X514^(1/3)*COS(('OddsRatio_working_3-way'!Y514+2*PI())/3)</f>
        <v>-0.29587585101664254</v>
      </c>
      <c r="AB514" s="11">
        <f>'OddsRatio_working_3-way'!X514^(1/3)*COS(('OddsRatio_working_3-way'!Y514+4*PI())/3)</f>
        <v>-0.2344134263259576</v>
      </c>
      <c r="AC514" s="11">
        <f>'OddsRatio_working_3-way'!X514^(1/3)*SIN('OddsRatio_working_3-way'!Y514/3)</f>
        <v>3.5485347440214331E-2</v>
      </c>
      <c r="AD514" s="11">
        <f>'OddsRatio_working_3-way'!X514^(1/3)*SIN(('OddsRatio_working_3-way'!Y514+2*PI())/3)</f>
        <v>0.44150131181307634</v>
      </c>
      <c r="AE514" s="11">
        <f>'OddsRatio_working_3-way'!X514^(1/3)*SIN(('OddsRatio_working_3-way'!Y514+4*PI())/3)</f>
        <v>-0.47698665925329042</v>
      </c>
      <c r="AF514" s="11">
        <f>-'OddsRatio_working_3-way'!U514/(3*'OddsRatio_working_3-way'!X514^(1/3))*COS(('OddsRatio_working_3-way'!Y514)/3)</f>
        <v>0.5302892773425999</v>
      </c>
      <c r="AG514" s="11">
        <f>-'OddsRatio_working_3-way'!U514/(3*'OddsRatio_working_3-way'!X514^(1/3))*COS(('OddsRatio_working_3-way'!Y514+2*PI())/3)</f>
        <v>-0.29587585101664249</v>
      </c>
      <c r="AH514" s="11">
        <f>-'OddsRatio_working_3-way'!U514/(3*'OddsRatio_working_3-way'!X514^(1/3))*COS(('OddsRatio_working_3-way'!Y514+4*PI())/3)</f>
        <v>-0.23441342632595755</v>
      </c>
      <c r="AI514" s="11">
        <f>'OddsRatio_working_3-way'!U514/(3*'OddsRatio_working_3-way'!X514^(1/3))*SIN(('OddsRatio_working_3-way'!Y514)/3)</f>
        <v>-3.5485347440214324E-2</v>
      </c>
      <c r="AJ514" s="11">
        <f>'OddsRatio_working_3-way'!U514/(3*'OddsRatio_working_3-way'!X514^(1/3))*SIN(('OddsRatio_working_3-way'!Y514+2*PI())/3)</f>
        <v>-0.44150131181307622</v>
      </c>
      <c r="AK514" s="11">
        <f>'OddsRatio_working_3-way'!U514/(3*'OddsRatio_working_3-way'!X514^(1/3))*SIN(('OddsRatio_working_3-way'!Y514+4*PI())/3)</f>
        <v>0.47698665925329031</v>
      </c>
      <c r="AL514" s="11">
        <f>'OddsRatio_working_3-way'!Z514+'OddsRatio_working_3-way'!AF514</f>
        <v>1.0605785546852</v>
      </c>
      <c r="AM514" s="11">
        <f>'OddsRatio_working_3-way'!AA514+'OddsRatio_working_3-way'!AG514</f>
        <v>-0.59175170203328498</v>
      </c>
      <c r="AN514" s="11">
        <f>'OddsRatio_working_3-way'!AB514+'OddsRatio_working_3-way'!AH514</f>
        <v>-0.46882685265191515</v>
      </c>
      <c r="AO514" s="11">
        <f>'OddsRatio_working_3-way'!AC514+'OddsRatio_working_3-way'!AI514</f>
        <v>0</v>
      </c>
      <c r="AP514" s="11">
        <f>'OddsRatio_working_3-way'!AD514+'OddsRatio_working_3-way'!AJ514</f>
        <v>0</v>
      </c>
      <c r="AQ514" s="11">
        <f>'OddsRatio_working_3-way'!AE514+'OddsRatio_working_3-way'!AK514</f>
        <v>0</v>
      </c>
      <c r="AR514" s="10">
        <f>IF(A514="","",IF(('OddsRatio_working_3-way'!X514=0),IF(Q514&gt;0,-Q514^(1/3),(-Q514)^(1/3)),'OddsRatio_working_3-way'!AL514-'OddsRatio_working_3-way'!R514/3))</f>
        <v>1.0605785546852</v>
      </c>
      <c r="AS514" s="11">
        <f>IF(('OddsRatio_working_3-way'!X514=0),IF(Q514&gt;0,-Q514^(1/3),(-Q514)^(1/3)),'OddsRatio_working_3-way'!AM514-'OddsRatio_working_3-way'!R514/3)</f>
        <v>-0.59175170203328498</v>
      </c>
      <c r="AT514" s="11">
        <f>IF(('OddsRatio_working_3-way'!X514=0),IF(Q514&gt;0,-Q514^(1/3),(-Q514)^(1/3)),'OddsRatio_working_3-way'!AN514-'OddsRatio_working_3-way'!R514/3)</f>
        <v>-0.46882685265191515</v>
      </c>
      <c r="AU514" s="11">
        <f>IF(('OddsRatio_working_3-way'!X514=0),0,'OddsRatio_working_3-way'!AO514)</f>
        <v>0</v>
      </c>
      <c r="AV514" s="11">
        <f>IF(('OddsRatio_working_3-way'!X514=0),0,'OddsRatio_working_3-way'!AP514)</f>
        <v>0</v>
      </c>
      <c r="AW514" s="11">
        <f>IF(('OddsRatio_working_3-way'!X514=0),0,'OddsRatio_working_3-way'!AQ514)</f>
        <v>0</v>
      </c>
    </row>
    <row r="515" spans="1:49" x14ac:dyDescent="0.2">
      <c r="A515" s="4">
        <f>IF('True_Odds_Calculator_3-way'!A516="","",'True_Odds_Calculator_3-way'!A516)</f>
        <v>2.1</v>
      </c>
      <c r="B515" s="4">
        <f>IF('True_Odds_Calculator_3-way'!B516="","",'True_Odds_Calculator_3-way'!B516)</f>
        <v>3.63</v>
      </c>
      <c r="C515" s="4">
        <f>IF('True_Odds_Calculator_3-way'!C516="","",'True_Odds_Calculator_3-way'!C516)</f>
        <v>3.6</v>
      </c>
      <c r="D515" s="9">
        <f t="shared" si="104"/>
        <v>0.46481972843535085</v>
      </c>
      <c r="E515" s="9">
        <f t="shared" si="105"/>
        <v>0.26646592783476541</v>
      </c>
      <c r="F515" s="9">
        <f t="shared" si="106"/>
        <v>0.2687143437298839</v>
      </c>
      <c r="G515" s="9">
        <f t="shared" si="107"/>
        <v>1.0467015271532196</v>
      </c>
      <c r="H515" s="9">
        <f t="shared" si="108"/>
        <v>2.1513716798685416</v>
      </c>
      <c r="I515" s="9">
        <f t="shared" si="109"/>
        <v>3.7528250164129671</v>
      </c>
      <c r="J515" s="9">
        <f t="shared" si="110"/>
        <v>3.7214239705983712</v>
      </c>
      <c r="K515" s="11">
        <f t="shared" si="111"/>
        <v>0.47619047619047616</v>
      </c>
      <c r="L515" s="11">
        <f t="shared" si="112"/>
        <v>0.27548209366391185</v>
      </c>
      <c r="M515" s="11">
        <f t="shared" si="113"/>
        <v>0.27777777777777779</v>
      </c>
      <c r="N515" s="11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-0.27409010742344075</v>
      </c>
      <c r="O515" s="11">
        <f>0</f>
        <v>0</v>
      </c>
      <c r="P515" s="11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0.23066159429795791</v>
      </c>
      <c r="Q515" s="11">
        <f>2*'OddsRatio_working_3-way'!K515*'OddsRatio_working_3-way'!L515*'OddsRatio_working_3-way'!M515</f>
        <v>7.2878860757648628E-2</v>
      </c>
      <c r="R515" s="11">
        <f t="shared" si="114"/>
        <v>0</v>
      </c>
      <c r="S515" s="11">
        <f t="shared" si="115"/>
        <v>-0.8415538833789783</v>
      </c>
      <c r="T515" s="11">
        <f t="shared" si="116"/>
        <v>-0.26589380201547497</v>
      </c>
      <c r="U515" s="11">
        <f>'OddsRatio_working_3-way'!S515-'OddsRatio_working_3-way'!R515^2/3</f>
        <v>-0.8415538833789783</v>
      </c>
      <c r="V515" s="11">
        <f>'OddsRatio_working_3-way'!S515*'OddsRatio_working_3-way'!R515/3-2*'OddsRatio_working_3-way'!R515^3/27-'OddsRatio_working_3-way'!T515</f>
        <v>0.26589380201547497</v>
      </c>
      <c r="W515" s="11">
        <f>'OddsRatio_working_3-way'!V515^2+4*'OddsRatio_working_3-way'!U515^3/27</f>
        <v>-1.7596685866572537E-2</v>
      </c>
      <c r="X515" s="11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0.14857338238797785</v>
      </c>
      <c r="Y515" s="11">
        <f>IF('OddsRatio_working_3-way'!W515&gt;=0,IF('OddsRatio_working_3-way'!V515+SQRT('OddsRatio_working_3-way'!W515)&gt;0,0,PI()),ACOS('OddsRatio_working_3-way'!V515/(2*'OddsRatio_working_3-way'!X515)))</f>
        <v>0.46276144781675987</v>
      </c>
      <c r="Z515" s="11">
        <f>'OddsRatio_working_3-way'!X515^(1/3)*COS('OddsRatio_working_3-way'!Y515/3)</f>
        <v>0.52335076357660992</v>
      </c>
      <c r="AA515" s="11">
        <f>'OddsRatio_working_3-way'!X515^(1/3)*COS(('OddsRatio_working_3-way'!Y515+2*PI())/3)</f>
        <v>-0.3321484585096966</v>
      </c>
      <c r="AB515" s="11">
        <f>'OddsRatio_working_3-way'!X515^(1/3)*COS(('OddsRatio_working_3-way'!Y515+4*PI())/3)</f>
        <v>-0.19120230506691324</v>
      </c>
      <c r="AC515" s="11">
        <f>'OddsRatio_working_3-way'!X515^(1/3)*SIN('OddsRatio_working_3-way'!Y515/3)</f>
        <v>8.1375299631433196E-2</v>
      </c>
      <c r="AD515" s="11">
        <f>'OddsRatio_working_3-way'!X515^(1/3)*SIN(('OddsRatio_working_3-way'!Y515+2*PI())/3)</f>
        <v>0.41254740653161132</v>
      </c>
      <c r="AE515" s="11">
        <f>'OddsRatio_working_3-way'!X515^(1/3)*SIN(('OddsRatio_working_3-way'!Y515+4*PI())/3)</f>
        <v>-0.49392270616304457</v>
      </c>
      <c r="AF515" s="11">
        <f>-'OddsRatio_working_3-way'!U515/(3*'OddsRatio_working_3-way'!X515^(1/3))*COS(('OddsRatio_working_3-way'!Y515)/3)</f>
        <v>0.5233507635766097</v>
      </c>
      <c r="AG515" s="11">
        <f>-'OddsRatio_working_3-way'!U515/(3*'OddsRatio_working_3-way'!X515^(1/3))*COS(('OddsRatio_working_3-way'!Y515+2*PI())/3)</f>
        <v>-0.33214845850969643</v>
      </c>
      <c r="AH515" s="11">
        <f>-'OddsRatio_working_3-way'!U515/(3*'OddsRatio_working_3-way'!X515^(1/3))*COS(('OddsRatio_working_3-way'!Y515+4*PI())/3)</f>
        <v>-0.19120230506691316</v>
      </c>
      <c r="AI515" s="11">
        <f>'OddsRatio_working_3-way'!U515/(3*'OddsRatio_working_3-way'!X515^(1/3))*SIN(('OddsRatio_working_3-way'!Y515)/3)</f>
        <v>-8.1375299631433154E-2</v>
      </c>
      <c r="AJ515" s="11">
        <f>'OddsRatio_working_3-way'!U515/(3*'OddsRatio_working_3-way'!X515^(1/3))*SIN(('OddsRatio_working_3-way'!Y515+2*PI())/3)</f>
        <v>-0.41254740653161115</v>
      </c>
      <c r="AK515" s="11">
        <f>'OddsRatio_working_3-way'!U515/(3*'OddsRatio_working_3-way'!X515^(1/3))*SIN(('OddsRatio_working_3-way'!Y515+4*PI())/3)</f>
        <v>0.49392270616304434</v>
      </c>
      <c r="AL515" s="11">
        <f>'OddsRatio_working_3-way'!Z515+'OddsRatio_working_3-way'!AF515</f>
        <v>1.0467015271532196</v>
      </c>
      <c r="AM515" s="11">
        <f>'OddsRatio_working_3-way'!AA515+'OddsRatio_working_3-way'!AG515</f>
        <v>-0.66429691701939309</v>
      </c>
      <c r="AN515" s="11">
        <f>'OddsRatio_working_3-way'!AB515+'OddsRatio_working_3-way'!AH515</f>
        <v>-0.38240461013382643</v>
      </c>
      <c r="AO515" s="11">
        <f>'OddsRatio_working_3-way'!AC515+'OddsRatio_working_3-way'!AI515</f>
        <v>0</v>
      </c>
      <c r="AP515" s="11">
        <f>'OddsRatio_working_3-way'!AD515+'OddsRatio_working_3-way'!AJ515</f>
        <v>0</v>
      </c>
      <c r="AQ515" s="11">
        <f>'OddsRatio_working_3-way'!AE515+'OddsRatio_working_3-way'!AK515</f>
        <v>0</v>
      </c>
      <c r="AR515" s="10">
        <f>IF(A515="","",IF(('OddsRatio_working_3-way'!X515=0),IF(Q515&gt;0,-Q515^(1/3),(-Q515)^(1/3)),'OddsRatio_working_3-way'!AL515-'OddsRatio_working_3-way'!R515/3))</f>
        <v>1.0467015271532196</v>
      </c>
      <c r="AS515" s="11">
        <f>IF(('OddsRatio_working_3-way'!X515=0),IF(Q515&gt;0,-Q515^(1/3),(-Q515)^(1/3)),'OddsRatio_working_3-way'!AM515-'OddsRatio_working_3-way'!R515/3)</f>
        <v>-0.66429691701939309</v>
      </c>
      <c r="AT515" s="11">
        <f>IF(('OddsRatio_working_3-way'!X515=0),IF(Q515&gt;0,-Q515^(1/3),(-Q515)^(1/3)),'OddsRatio_working_3-way'!AN515-'OddsRatio_working_3-way'!R515/3)</f>
        <v>-0.38240461013382643</v>
      </c>
      <c r="AU515" s="11">
        <f>IF(('OddsRatio_working_3-way'!X515=0),0,'OddsRatio_working_3-way'!AO515)</f>
        <v>0</v>
      </c>
      <c r="AV515" s="11">
        <f>IF(('OddsRatio_working_3-way'!X515=0),0,'OddsRatio_working_3-way'!AP515)</f>
        <v>0</v>
      </c>
      <c r="AW515" s="11">
        <f>IF(('OddsRatio_working_3-way'!X515=0),0,'OddsRatio_working_3-way'!AQ515)</f>
        <v>0</v>
      </c>
    </row>
    <row r="516" spans="1:49" x14ac:dyDescent="0.2">
      <c r="A516" s="4">
        <f>IF('True_Odds_Calculator_3-way'!A517="","",'True_Odds_Calculator_3-way'!A517)</f>
        <v>2.94</v>
      </c>
      <c r="B516" s="4">
        <f>IF('True_Odds_Calculator_3-way'!B517="","",'True_Odds_Calculator_3-way'!B517)</f>
        <v>3.46</v>
      </c>
      <c r="C516" s="4">
        <f>IF('True_Odds_Calculator_3-way'!C517="","",'True_Odds_Calculator_3-way'!C517)</f>
        <v>2.5099999999999998</v>
      </c>
      <c r="D516" s="9">
        <f t="shared" ref="D516:D579" si="117">(K516/(AR516+K516-(AR516*K516)))</f>
        <v>0.33090039766072488</v>
      </c>
      <c r="E516" s="9">
        <f t="shared" ref="E516:E579" si="118">(L516/(AR516+L516-(AR516*L516)))</f>
        <v>0.28057950563261497</v>
      </c>
      <c r="F516" s="9">
        <f t="shared" ref="F516:F579" si="119">(M516/(AR516+M516-(AR516*M516)))</f>
        <v>0.38852009670666021</v>
      </c>
      <c r="G516" s="9">
        <f t="shared" ref="G516:G579" si="120">AR516</f>
        <v>1.0422976360105962</v>
      </c>
      <c r="H516" s="9">
        <f t="shared" ref="H516:H579" si="121">IF(A516="","",1/D516)</f>
        <v>3.0220574138605567</v>
      </c>
      <c r="I516" s="9">
        <f t="shared" ref="I516:I579" si="122">IF(B516="","",1/E516)</f>
        <v>3.5640521845860667</v>
      </c>
      <c r="J516" s="9">
        <f t="shared" ref="J516:J579" si="123">IF(C516="","",1/F516)</f>
        <v>2.5738694303759999</v>
      </c>
      <c r="K516" s="11">
        <f t="shared" ref="K516:K579" si="124">1/A516</f>
        <v>0.3401360544217687</v>
      </c>
      <c r="L516" s="11">
        <f t="shared" ref="L516:L579" si="125">1/B516</f>
        <v>0.28901734104046245</v>
      </c>
      <c r="M516" s="11">
        <f t="shared" ref="M516:M579" si="126">1/C516</f>
        <v>0.39840637450199207</v>
      </c>
      <c r="N516" s="11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-0.28223874585414388</v>
      </c>
      <c r="O516" s="11">
        <f>0</f>
        <v>0</v>
      </c>
      <c r="P516" s="11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0.23146766478970277</v>
      </c>
      <c r="Q516" s="11">
        <f>2*'OddsRatio_working_3-way'!K516*'OddsRatio_working_3-way'!L516*'OddsRatio_working_3-way'!M516</f>
        <v>7.8330851028664245E-2</v>
      </c>
      <c r="R516" s="11">
        <f t="shared" ref="R516:R579" si="127">O516/N516</f>
        <v>0</v>
      </c>
      <c r="S516" s="11">
        <f t="shared" ref="S516:S579" si="128">P516/N516</f>
        <v>-0.82011300074767646</v>
      </c>
      <c r="T516" s="11">
        <f t="shared" ref="T516:T579" si="129">Q516/N516</f>
        <v>-0.27753401040530518</v>
      </c>
      <c r="U516" s="11">
        <f>'OddsRatio_working_3-way'!S516-'OddsRatio_working_3-way'!R516^2/3</f>
        <v>-0.82011300074767646</v>
      </c>
      <c r="V516" s="11">
        <f>'OddsRatio_working_3-way'!S516*'OddsRatio_working_3-way'!R516/3-2*'OddsRatio_working_3-way'!R516^3/27-'OddsRatio_working_3-way'!T516</f>
        <v>0.27753401040530518</v>
      </c>
      <c r="W516" s="11">
        <f>'OddsRatio_working_3-way'!V516^2+4*'OddsRatio_working_3-way'!U516^3/27</f>
        <v>-4.6927955160237372E-3</v>
      </c>
      <c r="X516" s="11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0.14293173409680213</v>
      </c>
      <c r="Y516" s="11">
        <f>IF('OddsRatio_working_3-way'!W516&gt;=0,IF('OddsRatio_working_3-way'!V516+SQRT('OddsRatio_working_3-way'!W516)&gt;0,0,PI()),ACOS('OddsRatio_working_3-way'!V516/(2*'OddsRatio_working_3-way'!X516)))</f>
        <v>0.24199380526075709</v>
      </c>
      <c r="Z516" s="11">
        <f>'OddsRatio_working_3-way'!X516^(1/3)*COS('OddsRatio_working_3-way'!Y516/3)</f>
        <v>0.52114881800529811</v>
      </c>
      <c r="AA516" s="11">
        <f>'OddsRatio_working_3-way'!X516^(1/3)*COS(('OddsRatio_working_3-way'!Y516+2*PI())/3)</f>
        <v>-0.29705978012149081</v>
      </c>
      <c r="AB516" s="11">
        <f>'OddsRatio_working_3-way'!X516^(1/3)*COS(('OddsRatio_working_3-way'!Y516+4*PI())/3)</f>
        <v>-0.22408903788380721</v>
      </c>
      <c r="AC516" s="11">
        <f>'OddsRatio_working_3-way'!X516^(1/3)*SIN('OddsRatio_working_3-way'!Y516/3)</f>
        <v>4.2129677673893466E-2</v>
      </c>
      <c r="AD516" s="11">
        <f>'OddsRatio_working_3-way'!X516^(1/3)*SIN(('OddsRatio_working_3-way'!Y516+2*PI())/3)</f>
        <v>0.43026327670787456</v>
      </c>
      <c r="AE516" s="11">
        <f>'OddsRatio_working_3-way'!X516^(1/3)*SIN(('OddsRatio_working_3-way'!Y516+4*PI())/3)</f>
        <v>-0.47239295438176798</v>
      </c>
      <c r="AF516" s="11">
        <f>-'OddsRatio_working_3-way'!U516/(3*'OddsRatio_working_3-way'!X516^(1/3))*COS(('OddsRatio_working_3-way'!Y516)/3)</f>
        <v>0.52114881800529811</v>
      </c>
      <c r="AG516" s="11">
        <f>-'OddsRatio_working_3-way'!U516/(3*'OddsRatio_working_3-way'!X516^(1/3))*COS(('OddsRatio_working_3-way'!Y516+2*PI())/3)</f>
        <v>-0.29705978012149081</v>
      </c>
      <c r="AH516" s="11">
        <f>-'OddsRatio_working_3-way'!U516/(3*'OddsRatio_working_3-way'!X516^(1/3))*COS(('OddsRatio_working_3-way'!Y516+4*PI())/3)</f>
        <v>-0.22408903788380721</v>
      </c>
      <c r="AI516" s="11">
        <f>'OddsRatio_working_3-way'!U516/(3*'OddsRatio_working_3-way'!X516^(1/3))*SIN(('OddsRatio_working_3-way'!Y516)/3)</f>
        <v>-4.2129677673893466E-2</v>
      </c>
      <c r="AJ516" s="11">
        <f>'OddsRatio_working_3-way'!U516/(3*'OddsRatio_working_3-way'!X516^(1/3))*SIN(('OddsRatio_working_3-way'!Y516+2*PI())/3)</f>
        <v>-0.43026327670787456</v>
      </c>
      <c r="AK516" s="11">
        <f>'OddsRatio_working_3-way'!U516/(3*'OddsRatio_working_3-way'!X516^(1/3))*SIN(('OddsRatio_working_3-way'!Y516+4*PI())/3)</f>
        <v>0.47239295438176798</v>
      </c>
      <c r="AL516" s="11">
        <f>'OddsRatio_working_3-way'!Z516+'OddsRatio_working_3-way'!AF516</f>
        <v>1.0422976360105962</v>
      </c>
      <c r="AM516" s="11">
        <f>'OddsRatio_working_3-way'!AA516+'OddsRatio_working_3-way'!AG516</f>
        <v>-0.59411956024298163</v>
      </c>
      <c r="AN516" s="11">
        <f>'OddsRatio_working_3-way'!AB516+'OddsRatio_working_3-way'!AH516</f>
        <v>-0.44817807576761443</v>
      </c>
      <c r="AO516" s="11">
        <f>'OddsRatio_working_3-way'!AC516+'OddsRatio_working_3-way'!AI516</f>
        <v>0</v>
      </c>
      <c r="AP516" s="11">
        <f>'OddsRatio_working_3-way'!AD516+'OddsRatio_working_3-way'!AJ516</f>
        <v>0</v>
      </c>
      <c r="AQ516" s="11">
        <f>'OddsRatio_working_3-way'!AE516+'OddsRatio_working_3-way'!AK516</f>
        <v>0</v>
      </c>
      <c r="AR516" s="10">
        <f>IF(A516="","",IF(('OddsRatio_working_3-way'!X516=0),IF(Q516&gt;0,-Q516^(1/3),(-Q516)^(1/3)),'OddsRatio_working_3-way'!AL516-'OddsRatio_working_3-way'!R516/3))</f>
        <v>1.0422976360105962</v>
      </c>
      <c r="AS516" s="11">
        <f>IF(('OddsRatio_working_3-way'!X516=0),IF(Q516&gt;0,-Q516^(1/3),(-Q516)^(1/3)),'OddsRatio_working_3-way'!AM516-'OddsRatio_working_3-way'!R516/3)</f>
        <v>-0.59411956024298163</v>
      </c>
      <c r="AT516" s="11">
        <f>IF(('OddsRatio_working_3-way'!X516=0),IF(Q516&gt;0,-Q516^(1/3),(-Q516)^(1/3)),'OddsRatio_working_3-way'!AN516-'OddsRatio_working_3-way'!R516/3)</f>
        <v>-0.44817807576761443</v>
      </c>
      <c r="AU516" s="11">
        <f>IF(('OddsRatio_working_3-way'!X516=0),0,'OddsRatio_working_3-way'!AO516)</f>
        <v>0</v>
      </c>
      <c r="AV516" s="11">
        <f>IF(('OddsRatio_working_3-way'!X516=0),0,'OddsRatio_working_3-way'!AP516)</f>
        <v>0</v>
      </c>
      <c r="AW516" s="11">
        <f>IF(('OddsRatio_working_3-way'!X516=0),0,'OddsRatio_working_3-way'!AQ516)</f>
        <v>0</v>
      </c>
    </row>
    <row r="517" spans="1:49" x14ac:dyDescent="0.2">
      <c r="A517" s="4">
        <f>IF('True_Odds_Calculator_3-way'!A518="","",'True_Odds_Calculator_3-way'!A518)</f>
        <v>2.2799999999999998</v>
      </c>
      <c r="B517" s="4">
        <f>IF('True_Odds_Calculator_3-way'!B518="","",'True_Odds_Calculator_3-way'!B518)</f>
        <v>3.55</v>
      </c>
      <c r="C517" s="4">
        <f>IF('True_Odds_Calculator_3-way'!C518="","",'True_Odds_Calculator_3-way'!C518)</f>
        <v>3.25</v>
      </c>
      <c r="D517" s="9">
        <f t="shared" si="117"/>
        <v>0.42814354720545145</v>
      </c>
      <c r="E517" s="9">
        <f t="shared" si="118"/>
        <v>0.27315720297315654</v>
      </c>
      <c r="F517" s="9">
        <f t="shared" si="119"/>
        <v>0.29869924982139195</v>
      </c>
      <c r="G517" s="9">
        <f t="shared" si="120"/>
        <v>1.0434884670382638</v>
      </c>
      <c r="H517" s="9">
        <f t="shared" si="121"/>
        <v>2.3356652378089775</v>
      </c>
      <c r="I517" s="9">
        <f t="shared" si="122"/>
        <v>3.6608955909475727</v>
      </c>
      <c r="J517" s="9">
        <f t="shared" si="123"/>
        <v>3.3478490508360927</v>
      </c>
      <c r="K517" s="11">
        <f t="shared" si="124"/>
        <v>0.43859649122807021</v>
      </c>
      <c r="L517" s="11">
        <f t="shared" si="125"/>
        <v>0.28169014084507044</v>
      </c>
      <c r="M517" s="11">
        <f t="shared" si="126"/>
        <v>0.30769230769230771</v>
      </c>
      <c r="N517" s="11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-0.27918115983349479</v>
      </c>
      <c r="O517" s="11">
        <f>0</f>
        <v>0</v>
      </c>
      <c r="P517" s="11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0.23113037197544245</v>
      </c>
      <c r="Q517" s="11">
        <f>2*'OddsRatio_working_3-way'!K517*'OddsRatio_working_3-way'!L517*'OddsRatio_working_3-way'!M517</f>
        <v>7.6029727623500798E-2</v>
      </c>
      <c r="R517" s="11">
        <f t="shared" si="127"/>
        <v>0</v>
      </c>
      <c r="S517" s="11">
        <f t="shared" si="128"/>
        <v>-0.82788671023965188</v>
      </c>
      <c r="T517" s="11">
        <f t="shared" si="129"/>
        <v>-0.27233115468409602</v>
      </c>
      <c r="U517" s="11">
        <f>'OddsRatio_working_3-way'!S517-'OddsRatio_working_3-way'!R517^2/3</f>
        <v>-0.82788671023965188</v>
      </c>
      <c r="V517" s="11">
        <f>'OddsRatio_working_3-way'!S517*'OddsRatio_working_3-way'!R517/3-2*'OddsRatio_working_3-way'!R517^3/27-'OddsRatio_working_3-way'!T517</f>
        <v>0.27233115468409602</v>
      </c>
      <c r="W517" s="11">
        <f>'OddsRatio_working_3-way'!V517^2+4*'OddsRatio_working_3-way'!U517^3/27</f>
        <v>-9.8995310681961324E-3</v>
      </c>
      <c r="X517" s="11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0.1449687801560815</v>
      </c>
      <c r="Y517" s="11">
        <f>IF('OddsRatio_working_3-way'!W517&gt;=0,IF('OddsRatio_working_3-way'!V517+SQRT('OddsRatio_working_3-way'!W517)&gt;0,0,PI()),ACOS('OddsRatio_working_3-way'!V517/(2*'OddsRatio_working_3-way'!X517)))</f>
        <v>0.35028432098164664</v>
      </c>
      <c r="Z517" s="11">
        <f>'OddsRatio_working_3-way'!X517^(1/3)*COS('OddsRatio_working_3-way'!Y517/3)</f>
        <v>0.52174423351913191</v>
      </c>
      <c r="AA517" s="11">
        <f>'OddsRatio_working_3-way'!X517^(1/3)*COS(('OddsRatio_working_3-way'!Y517+2*PI())/3)</f>
        <v>-0.3138711134676464</v>
      </c>
      <c r="AB517" s="11">
        <f>'OddsRatio_working_3-way'!X517^(1/3)*COS(('OddsRatio_working_3-way'!Y517+4*PI())/3)</f>
        <v>-0.20787312005148567</v>
      </c>
      <c r="AC517" s="11">
        <f>'OddsRatio_working_3-way'!X517^(1/3)*SIN('OddsRatio_working_3-way'!Y517/3)</f>
        <v>6.1197970032380575E-2</v>
      </c>
      <c r="AD517" s="11">
        <f>'OddsRatio_working_3-way'!X517^(1/3)*SIN(('OddsRatio_working_3-way'!Y517+2*PI())/3)</f>
        <v>0.42124477548941835</v>
      </c>
      <c r="AE517" s="11">
        <f>'OddsRatio_working_3-way'!X517^(1/3)*SIN(('OddsRatio_working_3-way'!Y517+4*PI())/3)</f>
        <v>-0.482442745521799</v>
      </c>
      <c r="AF517" s="11">
        <f>-'OddsRatio_working_3-way'!U517/(3*'OddsRatio_working_3-way'!X517^(1/3))*COS(('OddsRatio_working_3-way'!Y517)/3)</f>
        <v>0.52174423351913191</v>
      </c>
      <c r="AG517" s="11">
        <f>-'OddsRatio_working_3-way'!U517/(3*'OddsRatio_working_3-way'!X517^(1/3))*COS(('OddsRatio_working_3-way'!Y517+2*PI())/3)</f>
        <v>-0.3138711134676464</v>
      </c>
      <c r="AH517" s="11">
        <f>-'OddsRatio_working_3-way'!U517/(3*'OddsRatio_working_3-way'!X517^(1/3))*COS(('OddsRatio_working_3-way'!Y517+4*PI())/3)</f>
        <v>-0.20787312005148567</v>
      </c>
      <c r="AI517" s="11">
        <f>'OddsRatio_working_3-way'!U517/(3*'OddsRatio_working_3-way'!X517^(1/3))*SIN(('OddsRatio_working_3-way'!Y517)/3)</f>
        <v>-6.1197970032380575E-2</v>
      </c>
      <c r="AJ517" s="11">
        <f>'OddsRatio_working_3-way'!U517/(3*'OddsRatio_working_3-way'!X517^(1/3))*SIN(('OddsRatio_working_3-way'!Y517+2*PI())/3)</f>
        <v>-0.42124477548941835</v>
      </c>
      <c r="AK517" s="11">
        <f>'OddsRatio_working_3-way'!U517/(3*'OddsRatio_working_3-way'!X517^(1/3))*SIN(('OddsRatio_working_3-way'!Y517+4*PI())/3)</f>
        <v>0.482442745521799</v>
      </c>
      <c r="AL517" s="11">
        <f>'OddsRatio_working_3-way'!Z517+'OddsRatio_working_3-way'!AF517</f>
        <v>1.0434884670382638</v>
      </c>
      <c r="AM517" s="11">
        <f>'OddsRatio_working_3-way'!AA517+'OddsRatio_working_3-way'!AG517</f>
        <v>-0.6277422269352928</v>
      </c>
      <c r="AN517" s="11">
        <f>'OddsRatio_working_3-way'!AB517+'OddsRatio_working_3-way'!AH517</f>
        <v>-0.41574624010297134</v>
      </c>
      <c r="AO517" s="11">
        <f>'OddsRatio_working_3-way'!AC517+'OddsRatio_working_3-way'!AI517</f>
        <v>0</v>
      </c>
      <c r="AP517" s="11">
        <f>'OddsRatio_working_3-way'!AD517+'OddsRatio_working_3-way'!AJ517</f>
        <v>0</v>
      </c>
      <c r="AQ517" s="11">
        <f>'OddsRatio_working_3-way'!AE517+'OddsRatio_working_3-way'!AK517</f>
        <v>0</v>
      </c>
      <c r="AR517" s="10">
        <f>IF(A517="","",IF(('OddsRatio_working_3-way'!X517=0),IF(Q517&gt;0,-Q517^(1/3),(-Q517)^(1/3)),'OddsRatio_working_3-way'!AL517-'OddsRatio_working_3-way'!R517/3))</f>
        <v>1.0434884670382638</v>
      </c>
      <c r="AS517" s="11">
        <f>IF(('OddsRatio_working_3-way'!X517=0),IF(Q517&gt;0,-Q517^(1/3),(-Q517)^(1/3)),'OddsRatio_working_3-way'!AM517-'OddsRatio_working_3-way'!R517/3)</f>
        <v>-0.6277422269352928</v>
      </c>
      <c r="AT517" s="11">
        <f>IF(('OddsRatio_working_3-way'!X517=0),IF(Q517&gt;0,-Q517^(1/3),(-Q517)^(1/3)),'OddsRatio_working_3-way'!AN517-'OddsRatio_working_3-way'!R517/3)</f>
        <v>-0.41574624010297134</v>
      </c>
      <c r="AU517" s="11">
        <f>IF(('OddsRatio_working_3-way'!X517=0),0,'OddsRatio_working_3-way'!AO517)</f>
        <v>0</v>
      </c>
      <c r="AV517" s="11">
        <f>IF(('OddsRatio_working_3-way'!X517=0),0,'OddsRatio_working_3-way'!AP517)</f>
        <v>0</v>
      </c>
      <c r="AW517" s="11">
        <f>IF(('OddsRatio_working_3-way'!X517=0),0,'OddsRatio_working_3-way'!AQ517)</f>
        <v>0</v>
      </c>
    </row>
    <row r="518" spans="1:49" x14ac:dyDescent="0.2">
      <c r="A518" s="4">
        <f>IF('True_Odds_Calculator_3-way'!A519="","",'True_Odds_Calculator_3-way'!A519)</f>
        <v>2.1</v>
      </c>
      <c r="B518" s="4">
        <f>IF('True_Odds_Calculator_3-way'!B519="","",'True_Odds_Calculator_3-way'!B519)</f>
        <v>3.59</v>
      </c>
      <c r="C518" s="4">
        <f>IF('True_Odds_Calculator_3-way'!C519="","",'True_Odds_Calculator_3-way'!C519)</f>
        <v>3.64</v>
      </c>
      <c r="D518" s="9">
        <f t="shared" si="117"/>
        <v>0.46481320825038347</v>
      </c>
      <c r="E518" s="9">
        <f t="shared" si="118"/>
        <v>0.2694671117559766</v>
      </c>
      <c r="F518" s="9">
        <f t="shared" si="119"/>
        <v>0.26571967999364005</v>
      </c>
      <c r="G518" s="9">
        <f t="shared" si="120"/>
        <v>1.0467289621060474</v>
      </c>
      <c r="H518" s="9">
        <f t="shared" si="121"/>
        <v>2.1514018583166519</v>
      </c>
      <c r="I518" s="9">
        <f t="shared" si="122"/>
        <v>3.7110280118546624</v>
      </c>
      <c r="J518" s="9">
        <f t="shared" si="123"/>
        <v>3.7633644599599654</v>
      </c>
      <c r="K518" s="11">
        <f t="shared" si="124"/>
        <v>0.47619047619047616</v>
      </c>
      <c r="L518" s="11">
        <f t="shared" si="125"/>
        <v>0.2785515320334262</v>
      </c>
      <c r="M518" s="11">
        <f t="shared" si="126"/>
        <v>0.27472527472527469</v>
      </c>
      <c r="N518" s="11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-0.27408246349750531</v>
      </c>
      <c r="O518" s="11">
        <f>0</f>
        <v>0</v>
      </c>
      <c r="P518" s="11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0.23066865486284507</v>
      </c>
      <c r="Q518" s="11">
        <f>2*'OddsRatio_working_3-way'!K518*'OddsRatio_working_3-way'!L518*'OddsRatio_working_3-way'!M518</f>
        <v>7.2881091583837293E-2</v>
      </c>
      <c r="R518" s="11">
        <f t="shared" si="127"/>
        <v>0</v>
      </c>
      <c r="S518" s="11">
        <f t="shared" si="128"/>
        <v>-0.84160311433038693</v>
      </c>
      <c r="T518" s="11">
        <f t="shared" si="129"/>
        <v>-0.26590935681844763</v>
      </c>
      <c r="U518" s="11">
        <f>'OddsRatio_working_3-way'!S518-'OddsRatio_working_3-way'!R518^2/3</f>
        <v>-0.84160311433038693</v>
      </c>
      <c r="V518" s="11">
        <f>'OddsRatio_working_3-way'!S518*'OddsRatio_working_3-way'!R518/3-2*'OddsRatio_working_3-way'!R518^3/27-'OddsRatio_working_3-way'!T518</f>
        <v>0.26590935681844763</v>
      </c>
      <c r="W518" s="11">
        <f>'OddsRatio_working_3-way'!V518^2+4*'OddsRatio_working_3-way'!U518^3/27</f>
        <v>-1.7603910678314974E-2</v>
      </c>
      <c r="X518" s="11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0.14858641990598895</v>
      </c>
      <c r="Y518" s="11">
        <f>IF('OddsRatio_working_3-way'!W518&gt;=0,IF('OddsRatio_working_3-way'!V518+SQRT('OddsRatio_working_3-way'!W518)&gt;0,0,PI()),ACOS('OddsRatio_working_3-way'!V518/(2*'OddsRatio_working_3-way'!X518)))</f>
        <v>0.46282007168998396</v>
      </c>
      <c r="Z518" s="11">
        <f>'OddsRatio_working_3-way'!X518^(1/3)*COS('OddsRatio_working_3-way'!Y518/3)</f>
        <v>0.52336448105302369</v>
      </c>
      <c r="AA518" s="11">
        <f>'OddsRatio_working_3-way'!X518^(1/3)*COS(('OddsRatio_working_3-way'!Y518+2*PI())/3)</f>
        <v>-0.33216623560107533</v>
      </c>
      <c r="AB518" s="11">
        <f>'OddsRatio_working_3-way'!X518^(1/3)*COS(('OddsRatio_working_3-way'!Y518+4*PI())/3)</f>
        <v>-0.19119824545194852</v>
      </c>
      <c r="AC518" s="11">
        <f>'OddsRatio_working_3-way'!X518^(1/3)*SIN('OddsRatio_working_3-way'!Y518/3)</f>
        <v>8.1387907059718989E-2</v>
      </c>
      <c r="AD518" s="11">
        <f>'OddsRatio_working_3-way'!X518^(1/3)*SIN(('OddsRatio_working_3-way'!Y518+2*PI())/3)</f>
        <v>0.41255298250051858</v>
      </c>
      <c r="AE518" s="11">
        <f>'OddsRatio_working_3-way'!X518^(1/3)*SIN(('OddsRatio_working_3-way'!Y518+4*PI())/3)</f>
        <v>-0.49394088956023752</v>
      </c>
      <c r="AF518" s="11">
        <f>-'OddsRatio_working_3-way'!U518/(3*'OddsRatio_working_3-way'!X518^(1/3))*COS(('OddsRatio_working_3-way'!Y518)/3)</f>
        <v>0.52336448105302369</v>
      </c>
      <c r="AG518" s="11">
        <f>-'OddsRatio_working_3-way'!U518/(3*'OddsRatio_working_3-way'!X518^(1/3))*COS(('OddsRatio_working_3-way'!Y518+2*PI())/3)</f>
        <v>-0.33216623560107533</v>
      </c>
      <c r="AH518" s="11">
        <f>-'OddsRatio_working_3-way'!U518/(3*'OddsRatio_working_3-way'!X518^(1/3))*COS(('OddsRatio_working_3-way'!Y518+4*PI())/3)</f>
        <v>-0.19119824545194852</v>
      </c>
      <c r="AI518" s="11">
        <f>'OddsRatio_working_3-way'!U518/(3*'OddsRatio_working_3-way'!X518^(1/3))*SIN(('OddsRatio_working_3-way'!Y518)/3)</f>
        <v>-8.1387907059718989E-2</v>
      </c>
      <c r="AJ518" s="11">
        <f>'OddsRatio_working_3-way'!U518/(3*'OddsRatio_working_3-way'!X518^(1/3))*SIN(('OddsRatio_working_3-way'!Y518+2*PI())/3)</f>
        <v>-0.41255298250051858</v>
      </c>
      <c r="AK518" s="11">
        <f>'OddsRatio_working_3-way'!U518/(3*'OddsRatio_working_3-way'!X518^(1/3))*SIN(('OddsRatio_working_3-way'!Y518+4*PI())/3)</f>
        <v>0.49394088956023752</v>
      </c>
      <c r="AL518" s="11">
        <f>'OddsRatio_working_3-way'!Z518+'OddsRatio_working_3-way'!AF518</f>
        <v>1.0467289621060474</v>
      </c>
      <c r="AM518" s="11">
        <f>'OddsRatio_working_3-way'!AA518+'OddsRatio_working_3-way'!AG518</f>
        <v>-0.66433247120215067</v>
      </c>
      <c r="AN518" s="11">
        <f>'OddsRatio_working_3-way'!AB518+'OddsRatio_working_3-way'!AH518</f>
        <v>-0.38239649090389705</v>
      </c>
      <c r="AO518" s="11">
        <f>'OddsRatio_working_3-way'!AC518+'OddsRatio_working_3-way'!AI518</f>
        <v>0</v>
      </c>
      <c r="AP518" s="11">
        <f>'OddsRatio_working_3-way'!AD518+'OddsRatio_working_3-way'!AJ518</f>
        <v>0</v>
      </c>
      <c r="AQ518" s="11">
        <f>'OddsRatio_working_3-way'!AE518+'OddsRatio_working_3-way'!AK518</f>
        <v>0</v>
      </c>
      <c r="AR518" s="10">
        <f>IF(A518="","",IF(('OddsRatio_working_3-way'!X518=0),IF(Q518&gt;0,-Q518^(1/3),(-Q518)^(1/3)),'OddsRatio_working_3-way'!AL518-'OddsRatio_working_3-way'!R518/3))</f>
        <v>1.0467289621060474</v>
      </c>
      <c r="AS518" s="11">
        <f>IF(('OddsRatio_working_3-way'!X518=0),IF(Q518&gt;0,-Q518^(1/3),(-Q518)^(1/3)),'OddsRatio_working_3-way'!AM518-'OddsRatio_working_3-way'!R518/3)</f>
        <v>-0.66433247120215067</v>
      </c>
      <c r="AT518" s="11">
        <f>IF(('OddsRatio_working_3-way'!X518=0),IF(Q518&gt;0,-Q518^(1/3),(-Q518)^(1/3)),'OddsRatio_working_3-way'!AN518-'OddsRatio_working_3-way'!R518/3)</f>
        <v>-0.38239649090389705</v>
      </c>
      <c r="AU518" s="11">
        <f>IF(('OddsRatio_working_3-way'!X518=0),0,'OddsRatio_working_3-way'!AO518)</f>
        <v>0</v>
      </c>
      <c r="AV518" s="11">
        <f>IF(('OddsRatio_working_3-way'!X518=0),0,'OddsRatio_working_3-way'!AP518)</f>
        <v>0</v>
      </c>
      <c r="AW518" s="11">
        <f>IF(('OddsRatio_working_3-way'!X518=0),0,'OddsRatio_working_3-way'!AQ518)</f>
        <v>0</v>
      </c>
    </row>
    <row r="519" spans="1:49" x14ac:dyDescent="0.2">
      <c r="A519" s="4">
        <f>IF('True_Odds_Calculator_3-way'!A520="","",'True_Odds_Calculator_3-way'!A520)</f>
        <v>1.98</v>
      </c>
      <c r="B519" s="4">
        <f>IF('True_Odds_Calculator_3-way'!B520="","",'True_Odds_Calculator_3-way'!B520)</f>
        <v>3.79</v>
      </c>
      <c r="C519" s="4">
        <f>IF('True_Odds_Calculator_3-way'!C520="","",'True_Odds_Calculator_3-way'!C520)</f>
        <v>3.85</v>
      </c>
      <c r="D519" s="9">
        <f t="shared" si="117"/>
        <v>0.49372621898556229</v>
      </c>
      <c r="E519" s="9">
        <f t="shared" si="118"/>
        <v>0.25514819529996918</v>
      </c>
      <c r="F519" s="9">
        <f t="shared" si="119"/>
        <v>0.25112558571446864</v>
      </c>
      <c r="G519" s="9">
        <f t="shared" si="120"/>
        <v>1.0463408243859758</v>
      </c>
      <c r="H519" s="9">
        <f t="shared" si="121"/>
        <v>2.0254140078982563</v>
      </c>
      <c r="I519" s="9">
        <f t="shared" si="122"/>
        <v>3.9192909000368727</v>
      </c>
      <c r="J519" s="9">
        <f t="shared" si="123"/>
        <v>3.9820713495000315</v>
      </c>
      <c r="K519" s="11">
        <f t="shared" si="124"/>
        <v>0.50505050505050508</v>
      </c>
      <c r="L519" s="11">
        <f t="shared" si="125"/>
        <v>0.26385224274406333</v>
      </c>
      <c r="M519" s="11">
        <f t="shared" si="126"/>
        <v>0.25974025974025972</v>
      </c>
      <c r="N519" s="11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-0.26971804880176209</v>
      </c>
      <c r="O519" s="11">
        <f>0</f>
        <v>0</v>
      </c>
      <c r="P519" s="11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0.2291357532422536</v>
      </c>
      <c r="Q519" s="11">
        <f>2*'OddsRatio_working_3-way'!K519*'OddsRatio_working_3-way'!L519*'OddsRatio_working_3-way'!M519</f>
        <v>6.9225303094336429E-2</v>
      </c>
      <c r="R519" s="11">
        <f t="shared" si="127"/>
        <v>0</v>
      </c>
      <c r="S519" s="11">
        <f t="shared" si="128"/>
        <v>-0.84953807971028394</v>
      </c>
      <c r="T519" s="11">
        <f t="shared" si="129"/>
        <v>-0.25665803012395283</v>
      </c>
      <c r="U519" s="11">
        <f>'OddsRatio_working_3-way'!S519-'OddsRatio_working_3-way'!R519^2/3</f>
        <v>-0.84953807971028394</v>
      </c>
      <c r="V519" s="11">
        <f>'OddsRatio_working_3-way'!S519*'OddsRatio_working_3-way'!R519/3-2*'OddsRatio_working_3-way'!R519^3/27-'OddsRatio_working_3-way'!T519</f>
        <v>0.25665803012395283</v>
      </c>
      <c r="W519" s="11">
        <f>'OddsRatio_working_3-way'!V519^2+4*'OddsRatio_working_3-way'!U519^3/27</f>
        <v>-2.4959889908874808E-2</v>
      </c>
      <c r="X519" s="11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0.15069276221503033</v>
      </c>
      <c r="Y519" s="11">
        <f>IF('OddsRatio_working_3-way'!W519&gt;=0,IF('OddsRatio_working_3-way'!V519+SQRT('OddsRatio_working_3-way'!W519)&gt;0,0,PI()),ACOS('OddsRatio_working_3-way'!V519/(2*'OddsRatio_working_3-way'!X519)))</f>
        <v>0.55177815873453451</v>
      </c>
      <c r="Z519" s="11">
        <f>'OddsRatio_working_3-way'!X519^(1/3)*COS('OddsRatio_working_3-way'!Y519/3)</f>
        <v>0.52317041219298788</v>
      </c>
      <c r="AA519" s="11">
        <f>'OddsRatio_working_3-way'!X519^(1/3)*COS(('OddsRatio_working_3-way'!Y519+2*PI())/3)</f>
        <v>-0.34587079075920657</v>
      </c>
      <c r="AB519" s="11">
        <f>'OddsRatio_working_3-way'!X519^(1/3)*COS(('OddsRatio_working_3-way'!Y519+4*PI())/3)</f>
        <v>-0.17729962143378131</v>
      </c>
      <c r="AC519" s="11">
        <f>'OddsRatio_working_3-way'!X519^(1/3)*SIN('OddsRatio_working_3-way'!Y519/3)</f>
        <v>9.7324609987644209E-2</v>
      </c>
      <c r="AD519" s="11">
        <f>'OddsRatio_working_3-way'!X519^(1/3)*SIN(('OddsRatio_working_3-way'!Y519+2*PI())/3)</f>
        <v>0.40441656247368152</v>
      </c>
      <c r="AE519" s="11">
        <f>'OddsRatio_working_3-way'!X519^(1/3)*SIN(('OddsRatio_working_3-way'!Y519+4*PI())/3)</f>
        <v>-0.50174117246132577</v>
      </c>
      <c r="AF519" s="11">
        <f>-'OddsRatio_working_3-way'!U519/(3*'OddsRatio_working_3-way'!X519^(1/3))*COS(('OddsRatio_working_3-way'!Y519)/3)</f>
        <v>0.52317041219298788</v>
      </c>
      <c r="AG519" s="11">
        <f>-'OddsRatio_working_3-way'!U519/(3*'OddsRatio_working_3-way'!X519^(1/3))*COS(('OddsRatio_working_3-way'!Y519+2*PI())/3)</f>
        <v>-0.34587079075920657</v>
      </c>
      <c r="AH519" s="11">
        <f>-'OddsRatio_working_3-way'!U519/(3*'OddsRatio_working_3-way'!X519^(1/3))*COS(('OddsRatio_working_3-way'!Y519+4*PI())/3)</f>
        <v>-0.17729962143378131</v>
      </c>
      <c r="AI519" s="11">
        <f>'OddsRatio_working_3-way'!U519/(3*'OddsRatio_working_3-way'!X519^(1/3))*SIN(('OddsRatio_working_3-way'!Y519)/3)</f>
        <v>-9.7324609987644209E-2</v>
      </c>
      <c r="AJ519" s="11">
        <f>'OddsRatio_working_3-way'!U519/(3*'OddsRatio_working_3-way'!X519^(1/3))*SIN(('OddsRatio_working_3-way'!Y519+2*PI())/3)</f>
        <v>-0.40441656247368152</v>
      </c>
      <c r="AK519" s="11">
        <f>'OddsRatio_working_3-way'!U519/(3*'OddsRatio_working_3-way'!X519^(1/3))*SIN(('OddsRatio_working_3-way'!Y519+4*PI())/3)</f>
        <v>0.50174117246132577</v>
      </c>
      <c r="AL519" s="11">
        <f>'OddsRatio_working_3-way'!Z519+'OddsRatio_working_3-way'!AF519</f>
        <v>1.0463408243859758</v>
      </c>
      <c r="AM519" s="11">
        <f>'OddsRatio_working_3-way'!AA519+'OddsRatio_working_3-way'!AG519</f>
        <v>-0.69174158151841314</v>
      </c>
      <c r="AN519" s="11">
        <f>'OddsRatio_working_3-way'!AB519+'OddsRatio_working_3-way'!AH519</f>
        <v>-0.35459924286756261</v>
      </c>
      <c r="AO519" s="11">
        <f>'OddsRatio_working_3-way'!AC519+'OddsRatio_working_3-way'!AI519</f>
        <v>0</v>
      </c>
      <c r="AP519" s="11">
        <f>'OddsRatio_working_3-way'!AD519+'OddsRatio_working_3-way'!AJ519</f>
        <v>0</v>
      </c>
      <c r="AQ519" s="11">
        <f>'OddsRatio_working_3-way'!AE519+'OddsRatio_working_3-way'!AK519</f>
        <v>0</v>
      </c>
      <c r="AR519" s="10">
        <f>IF(A519="","",IF(('OddsRatio_working_3-way'!X519=0),IF(Q519&gt;0,-Q519^(1/3),(-Q519)^(1/3)),'OddsRatio_working_3-way'!AL519-'OddsRatio_working_3-way'!R519/3))</f>
        <v>1.0463408243859758</v>
      </c>
      <c r="AS519" s="11">
        <f>IF(('OddsRatio_working_3-way'!X519=0),IF(Q519&gt;0,-Q519^(1/3),(-Q519)^(1/3)),'OddsRatio_working_3-way'!AM519-'OddsRatio_working_3-way'!R519/3)</f>
        <v>-0.69174158151841314</v>
      </c>
      <c r="AT519" s="11">
        <f>IF(('OddsRatio_working_3-way'!X519=0),IF(Q519&gt;0,-Q519^(1/3),(-Q519)^(1/3)),'OddsRatio_working_3-way'!AN519-'OddsRatio_working_3-way'!R519/3)</f>
        <v>-0.35459924286756261</v>
      </c>
      <c r="AU519" s="11">
        <f>IF(('OddsRatio_working_3-way'!X519=0),0,'OddsRatio_working_3-way'!AO519)</f>
        <v>0</v>
      </c>
      <c r="AV519" s="11">
        <f>IF(('OddsRatio_working_3-way'!X519=0),0,'OddsRatio_working_3-way'!AP519)</f>
        <v>0</v>
      </c>
      <c r="AW519" s="11">
        <f>IF(('OddsRatio_working_3-way'!X519=0),0,'OddsRatio_working_3-way'!AQ519)</f>
        <v>0</v>
      </c>
    </row>
    <row r="520" spans="1:49" x14ac:dyDescent="0.2">
      <c r="A520" s="4">
        <f>IF('True_Odds_Calculator_3-way'!A521="","",'True_Odds_Calculator_3-way'!A521)</f>
        <v>2.81</v>
      </c>
      <c r="B520" s="4">
        <f>IF('True_Odds_Calculator_3-way'!B521="","",'True_Odds_Calculator_3-way'!B521)</f>
        <v>3.34</v>
      </c>
      <c r="C520" s="4">
        <f>IF('True_Odds_Calculator_3-way'!C521="","",'True_Odds_Calculator_3-way'!C521)</f>
        <v>2.69</v>
      </c>
      <c r="D520" s="9">
        <f t="shared" si="117"/>
        <v>0.34665785987944114</v>
      </c>
      <c r="E520" s="9">
        <f t="shared" si="118"/>
        <v>0.29098876213367947</v>
      </c>
      <c r="F520" s="9">
        <f t="shared" si="119"/>
        <v>0.36235337798687944</v>
      </c>
      <c r="G520" s="9">
        <f t="shared" si="120"/>
        <v>1.0412644573512155</v>
      </c>
      <c r="H520" s="9">
        <f t="shared" si="121"/>
        <v>2.8846886678056998</v>
      </c>
      <c r="I520" s="9">
        <f t="shared" si="122"/>
        <v>3.4365588302018435</v>
      </c>
      <c r="J520" s="9">
        <f t="shared" si="123"/>
        <v>2.7597369329235542</v>
      </c>
      <c r="K520" s="11">
        <f t="shared" si="124"/>
        <v>0.35587188612099646</v>
      </c>
      <c r="L520" s="11">
        <f t="shared" si="125"/>
        <v>0.29940119760479045</v>
      </c>
      <c r="M520" s="11">
        <f t="shared" si="126"/>
        <v>0.37174721189591081</v>
      </c>
      <c r="N520" s="11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-0.28351501893750486</v>
      </c>
      <c r="O520" s="11">
        <f>0</f>
        <v>0</v>
      </c>
      <c r="P520" s="11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0.23131712206961014</v>
      </c>
      <c r="Q520" s="11">
        <f>2*'OddsRatio_working_3-way'!K520*'OddsRatio_working_3-way'!L520*'OddsRatio_working_3-way'!M520</f>
        <v>7.9218192489592526E-2</v>
      </c>
      <c r="R520" s="11">
        <f t="shared" si="127"/>
        <v>0</v>
      </c>
      <c r="S520" s="11">
        <f t="shared" si="128"/>
        <v>-0.81589018788665768</v>
      </c>
      <c r="T520" s="11">
        <f t="shared" si="129"/>
        <v>-0.27941444790638964</v>
      </c>
      <c r="U520" s="11">
        <f>'OddsRatio_working_3-way'!S520-'OddsRatio_working_3-way'!R520^2/3</f>
        <v>-0.81589018788665768</v>
      </c>
      <c r="V520" s="11">
        <f>'OddsRatio_working_3-way'!S520*'OddsRatio_working_3-way'!R520/3-2*'OddsRatio_working_3-way'!R520^3/27-'OddsRatio_working_3-way'!T520</f>
        <v>0.27941444790638964</v>
      </c>
      <c r="W520" s="11">
        <f>'OddsRatio_working_3-way'!V520^2+4*'OddsRatio_working_3-way'!U520^3/27</f>
        <v>-2.3896653166858434E-3</v>
      </c>
      <c r="X520" s="11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0.1418292098048903</v>
      </c>
      <c r="Y520" s="11">
        <f>IF('OddsRatio_working_3-way'!W520&gt;=0,IF('OddsRatio_working_3-way'!V520+SQRT('OddsRatio_working_3-way'!W520)&gt;0,0,PI()),ACOS('OddsRatio_working_3-way'!V520/(2*'OddsRatio_working_3-way'!X520)))</f>
        <v>0.17319939329595946</v>
      </c>
      <c r="Z520" s="11">
        <f>'OddsRatio_working_3-way'!X520^(1/3)*COS('OddsRatio_working_3-way'!Y520/3)</f>
        <v>0.52063222867560788</v>
      </c>
      <c r="AA520" s="11">
        <f>'OddsRatio_working_3-way'!X520^(1/3)*COS(('OddsRatio_working_3-way'!Y520+2*PI())/3)</f>
        <v>-0.28637583075733936</v>
      </c>
      <c r="AB520" s="11">
        <f>'OddsRatio_working_3-way'!X520^(1/3)*COS(('OddsRatio_working_3-way'!Y520+4*PI())/3)</f>
        <v>-0.23425639791826866</v>
      </c>
      <c r="AC520" s="11">
        <f>'OddsRatio_working_3-way'!X520^(1/3)*SIN('OddsRatio_working_3-way'!Y520/3)</f>
        <v>3.0091168579648084E-2</v>
      </c>
      <c r="AD520" s="11">
        <f>'OddsRatio_working_3-way'!X520^(1/3)*SIN(('OddsRatio_working_3-way'!Y520+2*PI())/3)</f>
        <v>0.43583515177216148</v>
      </c>
      <c r="AE520" s="11">
        <f>'OddsRatio_working_3-way'!X520^(1/3)*SIN(('OddsRatio_working_3-way'!Y520+4*PI())/3)</f>
        <v>-0.46592632035180953</v>
      </c>
      <c r="AF520" s="11">
        <f>-'OddsRatio_working_3-way'!U520/(3*'OddsRatio_working_3-way'!X520^(1/3))*COS(('OddsRatio_working_3-way'!Y520)/3)</f>
        <v>0.52063222867560777</v>
      </c>
      <c r="AG520" s="11">
        <f>-'OddsRatio_working_3-way'!U520/(3*'OddsRatio_working_3-way'!X520^(1/3))*COS(('OddsRatio_working_3-way'!Y520+2*PI())/3)</f>
        <v>-0.2863758307573393</v>
      </c>
      <c r="AH520" s="11">
        <f>-'OddsRatio_working_3-way'!U520/(3*'OddsRatio_working_3-way'!X520^(1/3))*COS(('OddsRatio_working_3-way'!Y520+4*PI())/3)</f>
        <v>-0.23425639791826861</v>
      </c>
      <c r="AI520" s="11">
        <f>'OddsRatio_working_3-way'!U520/(3*'OddsRatio_working_3-way'!X520^(1/3))*SIN(('OddsRatio_working_3-way'!Y520)/3)</f>
        <v>-3.0091168579648078E-2</v>
      </c>
      <c r="AJ520" s="11">
        <f>'OddsRatio_working_3-way'!U520/(3*'OddsRatio_working_3-way'!X520^(1/3))*SIN(('OddsRatio_working_3-way'!Y520+2*PI())/3)</f>
        <v>-0.43583515177216137</v>
      </c>
      <c r="AK520" s="11">
        <f>'OddsRatio_working_3-way'!U520/(3*'OddsRatio_working_3-way'!X520^(1/3))*SIN(('OddsRatio_working_3-way'!Y520+4*PI())/3)</f>
        <v>0.46592632035180948</v>
      </c>
      <c r="AL520" s="11">
        <f>'OddsRatio_working_3-way'!Z520+'OddsRatio_working_3-way'!AF520</f>
        <v>1.0412644573512155</v>
      </c>
      <c r="AM520" s="11">
        <f>'OddsRatio_working_3-way'!AA520+'OddsRatio_working_3-way'!AG520</f>
        <v>-0.5727516615146786</v>
      </c>
      <c r="AN520" s="11">
        <f>'OddsRatio_working_3-way'!AB520+'OddsRatio_working_3-way'!AH520</f>
        <v>-0.46851279583653727</v>
      </c>
      <c r="AO520" s="11">
        <f>'OddsRatio_working_3-way'!AC520+'OddsRatio_working_3-way'!AI520</f>
        <v>0</v>
      </c>
      <c r="AP520" s="11">
        <f>'OddsRatio_working_3-way'!AD520+'OddsRatio_working_3-way'!AJ520</f>
        <v>0</v>
      </c>
      <c r="AQ520" s="11">
        <f>'OddsRatio_working_3-way'!AE520+'OddsRatio_working_3-way'!AK520</f>
        <v>0</v>
      </c>
      <c r="AR520" s="10">
        <f>IF(A520="","",IF(('OddsRatio_working_3-way'!X520=0),IF(Q520&gt;0,-Q520^(1/3),(-Q520)^(1/3)),'OddsRatio_working_3-way'!AL520-'OddsRatio_working_3-way'!R520/3))</f>
        <v>1.0412644573512155</v>
      </c>
      <c r="AS520" s="11">
        <f>IF(('OddsRatio_working_3-way'!X520=0),IF(Q520&gt;0,-Q520^(1/3),(-Q520)^(1/3)),'OddsRatio_working_3-way'!AM520-'OddsRatio_working_3-way'!R520/3)</f>
        <v>-0.5727516615146786</v>
      </c>
      <c r="AT520" s="11">
        <f>IF(('OddsRatio_working_3-way'!X520=0),IF(Q520&gt;0,-Q520^(1/3),(-Q520)^(1/3)),'OddsRatio_working_3-way'!AN520-'OddsRatio_working_3-way'!R520/3)</f>
        <v>-0.46851279583653727</v>
      </c>
      <c r="AU520" s="11">
        <f>IF(('OddsRatio_working_3-way'!X520=0),0,'OddsRatio_working_3-way'!AO520)</f>
        <v>0</v>
      </c>
      <c r="AV520" s="11">
        <f>IF(('OddsRatio_working_3-way'!X520=0),0,'OddsRatio_working_3-way'!AP520)</f>
        <v>0</v>
      </c>
      <c r="AW520" s="11">
        <f>IF(('OddsRatio_working_3-way'!X520=0),0,'OddsRatio_working_3-way'!AQ520)</f>
        <v>0</v>
      </c>
    </row>
    <row r="521" spans="1:49" x14ac:dyDescent="0.2">
      <c r="A521" s="4">
        <f>IF('True_Odds_Calculator_3-way'!A522="","",'True_Odds_Calculator_3-way'!A522)</f>
        <v>2.82</v>
      </c>
      <c r="B521" s="4">
        <f>IF('True_Odds_Calculator_3-way'!B522="","",'True_Odds_Calculator_3-way'!B522)</f>
        <v>3.36</v>
      </c>
      <c r="C521" s="4">
        <f>IF('True_Odds_Calculator_3-way'!C522="","",'True_Odds_Calculator_3-way'!C522)</f>
        <v>2.66</v>
      </c>
      <c r="D521" s="9">
        <f t="shared" si="117"/>
        <v>0.34501973232250283</v>
      </c>
      <c r="E521" s="9">
        <f t="shared" si="118"/>
        <v>0.28888024611361868</v>
      </c>
      <c r="F521" s="9">
        <f t="shared" si="119"/>
        <v>0.36610002156387833</v>
      </c>
      <c r="G521" s="9">
        <f t="shared" si="120"/>
        <v>1.0430686544567722</v>
      </c>
      <c r="H521" s="9">
        <f t="shared" si="121"/>
        <v>2.8983849511113258</v>
      </c>
      <c r="I521" s="9">
        <f t="shared" si="122"/>
        <v>3.4616420245179826</v>
      </c>
      <c r="J521" s="9">
        <f t="shared" si="123"/>
        <v>2.7314939663982423</v>
      </c>
      <c r="K521" s="11">
        <f t="shared" si="124"/>
        <v>0.3546099290780142</v>
      </c>
      <c r="L521" s="11">
        <f t="shared" si="125"/>
        <v>0.29761904761904762</v>
      </c>
      <c r="M521" s="11">
        <f t="shared" si="126"/>
        <v>0.37593984962406013</v>
      </c>
      <c r="N521" s="11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-0.2828925149753817</v>
      </c>
      <c r="O521" s="11">
        <f>0</f>
        <v>0</v>
      </c>
      <c r="P521" s="11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0.23170895831270172</v>
      </c>
      <c r="Q521" s="11">
        <f>2*'OddsRatio_working_3-way'!K521*'OddsRatio_working_3-way'!L521*'OddsRatio_working_3-way'!M521</f>
        <v>7.9352382983801956E-2</v>
      </c>
      <c r="R521" s="11">
        <f t="shared" si="127"/>
        <v>0</v>
      </c>
      <c r="S521" s="11">
        <f t="shared" si="128"/>
        <v>-0.81907065774739862</v>
      </c>
      <c r="T521" s="11">
        <f t="shared" si="129"/>
        <v>-0.28050364991349269</v>
      </c>
      <c r="U521" s="11">
        <f>'OddsRatio_working_3-way'!S521-'OddsRatio_working_3-way'!R521^2/3</f>
        <v>-0.81907065774739862</v>
      </c>
      <c r="V521" s="11">
        <f>'OddsRatio_working_3-way'!S521*'OddsRatio_working_3-way'!R521/3-2*'OddsRatio_working_3-way'!R521^3/27-'OddsRatio_working_3-way'!T521</f>
        <v>0.28050364991349269</v>
      </c>
      <c r="W521" s="11">
        <f>'OddsRatio_working_3-way'!V521^2+4*'OddsRatio_working_3-way'!U521^3/27</f>
        <v>-2.7244364075607597E-3</v>
      </c>
      <c r="X521" s="11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0.14265932673887119</v>
      </c>
      <c r="Y521" s="11">
        <f>IF('OddsRatio_working_3-way'!W521&gt;=0,IF('OddsRatio_working_3-way'!V521+SQRT('OddsRatio_working_3-way'!W521)&gt;0,0,PI()),ACOS('OddsRatio_working_3-way'!V521/(2*'OddsRatio_working_3-way'!X521)))</f>
        <v>0.18397587552959838</v>
      </c>
      <c r="Z521" s="11">
        <f>'OddsRatio_working_3-way'!X521^(1/3)*COS('OddsRatio_working_3-way'!Y521/3)</f>
        <v>0.52153432722838611</v>
      </c>
      <c r="AA521" s="11">
        <f>'OddsRatio_working_3-way'!X521^(1/3)*COS(('OddsRatio_working_3-way'!Y521+2*PI())/3)</f>
        <v>-0.28850024095291832</v>
      </c>
      <c r="AB521" s="11">
        <f>'OddsRatio_working_3-way'!X521^(1/3)*COS(('OddsRatio_working_3-way'!Y521+4*PI())/3)</f>
        <v>-0.23303408627546779</v>
      </c>
      <c r="AC521" s="11">
        <f>'OddsRatio_working_3-way'!X521^(1/3)*SIN('OddsRatio_working_3-way'!Y521/3)</f>
        <v>3.2023399333939696E-2</v>
      </c>
      <c r="AD521" s="11">
        <f>'OddsRatio_working_3-way'!X521^(1/3)*SIN(('OddsRatio_working_3-way'!Y521+2*PI())/3)</f>
        <v>0.43565027665843881</v>
      </c>
      <c r="AE521" s="11">
        <f>'OddsRatio_working_3-way'!X521^(1/3)*SIN(('OddsRatio_working_3-way'!Y521+4*PI())/3)</f>
        <v>-0.4676736759923783</v>
      </c>
      <c r="AF521" s="11">
        <f>-'OddsRatio_working_3-way'!U521/(3*'OddsRatio_working_3-way'!X521^(1/3))*COS(('OddsRatio_working_3-way'!Y521)/3)</f>
        <v>0.52153432722838611</v>
      </c>
      <c r="AG521" s="11">
        <f>-'OddsRatio_working_3-way'!U521/(3*'OddsRatio_working_3-way'!X521^(1/3))*COS(('OddsRatio_working_3-way'!Y521+2*PI())/3)</f>
        <v>-0.28850024095291832</v>
      </c>
      <c r="AH521" s="11">
        <f>-'OddsRatio_working_3-way'!U521/(3*'OddsRatio_working_3-way'!X521^(1/3))*COS(('OddsRatio_working_3-way'!Y521+4*PI())/3)</f>
        <v>-0.23303408627546779</v>
      </c>
      <c r="AI521" s="11">
        <f>'OddsRatio_working_3-way'!U521/(3*'OddsRatio_working_3-way'!X521^(1/3))*SIN(('OddsRatio_working_3-way'!Y521)/3)</f>
        <v>-3.2023399333939696E-2</v>
      </c>
      <c r="AJ521" s="11">
        <f>'OddsRatio_working_3-way'!U521/(3*'OddsRatio_working_3-way'!X521^(1/3))*SIN(('OddsRatio_working_3-way'!Y521+2*PI())/3)</f>
        <v>-0.43565027665843881</v>
      </c>
      <c r="AK521" s="11">
        <f>'OddsRatio_working_3-way'!U521/(3*'OddsRatio_working_3-way'!X521^(1/3))*SIN(('OddsRatio_working_3-way'!Y521+4*PI())/3)</f>
        <v>0.4676736759923783</v>
      </c>
      <c r="AL521" s="11">
        <f>'OddsRatio_working_3-way'!Z521+'OddsRatio_working_3-way'!AF521</f>
        <v>1.0430686544567722</v>
      </c>
      <c r="AM521" s="11">
        <f>'OddsRatio_working_3-way'!AA521+'OddsRatio_working_3-way'!AG521</f>
        <v>-0.57700048190583664</v>
      </c>
      <c r="AN521" s="11">
        <f>'OddsRatio_working_3-way'!AB521+'OddsRatio_working_3-way'!AH521</f>
        <v>-0.46606817255093558</v>
      </c>
      <c r="AO521" s="11">
        <f>'OddsRatio_working_3-way'!AC521+'OddsRatio_working_3-way'!AI521</f>
        <v>0</v>
      </c>
      <c r="AP521" s="11">
        <f>'OddsRatio_working_3-way'!AD521+'OddsRatio_working_3-way'!AJ521</f>
        <v>0</v>
      </c>
      <c r="AQ521" s="11">
        <f>'OddsRatio_working_3-way'!AE521+'OddsRatio_working_3-way'!AK521</f>
        <v>0</v>
      </c>
      <c r="AR521" s="10">
        <f>IF(A521="","",IF(('OddsRatio_working_3-way'!X521=0),IF(Q521&gt;0,-Q521^(1/3),(-Q521)^(1/3)),'OddsRatio_working_3-way'!AL521-'OddsRatio_working_3-way'!R521/3))</f>
        <v>1.0430686544567722</v>
      </c>
      <c r="AS521" s="11">
        <f>IF(('OddsRatio_working_3-way'!X521=0),IF(Q521&gt;0,-Q521^(1/3),(-Q521)^(1/3)),'OddsRatio_working_3-way'!AM521-'OddsRatio_working_3-way'!R521/3)</f>
        <v>-0.57700048190583664</v>
      </c>
      <c r="AT521" s="11">
        <f>IF(('OddsRatio_working_3-way'!X521=0),IF(Q521&gt;0,-Q521^(1/3),(-Q521)^(1/3)),'OddsRatio_working_3-way'!AN521-'OddsRatio_working_3-way'!R521/3)</f>
        <v>-0.46606817255093558</v>
      </c>
      <c r="AU521" s="11">
        <f>IF(('OddsRatio_working_3-way'!X521=0),0,'OddsRatio_working_3-way'!AO521)</f>
        <v>0</v>
      </c>
      <c r="AV521" s="11">
        <f>IF(('OddsRatio_working_3-way'!X521=0),0,'OddsRatio_working_3-way'!AP521)</f>
        <v>0</v>
      </c>
      <c r="AW521" s="11">
        <f>IF(('OddsRatio_working_3-way'!X521=0),0,'OddsRatio_working_3-way'!AQ521)</f>
        <v>0</v>
      </c>
    </row>
    <row r="522" spans="1:49" x14ac:dyDescent="0.2">
      <c r="A522" s="4">
        <f>IF('True_Odds_Calculator_3-way'!A523="","",'True_Odds_Calculator_3-way'!A523)</f>
        <v>2.21</v>
      </c>
      <c r="B522" s="4">
        <f>IF('True_Odds_Calculator_3-way'!B523="","",'True_Odds_Calculator_3-way'!B523)</f>
        <v>3.44</v>
      </c>
      <c r="C522" s="4">
        <f>IF('True_Odds_Calculator_3-way'!C523="","",'True_Odds_Calculator_3-way'!C523)</f>
        <v>3.5</v>
      </c>
      <c r="D522" s="9">
        <f t="shared" si="117"/>
        <v>0.44155858818093691</v>
      </c>
      <c r="E522" s="9">
        <f t="shared" si="118"/>
        <v>0.28166518945771851</v>
      </c>
      <c r="F522" s="9">
        <f t="shared" si="119"/>
        <v>0.27677622236134447</v>
      </c>
      <c r="G522" s="9">
        <f t="shared" si="120"/>
        <v>1.0452108515224299</v>
      </c>
      <c r="H522" s="9">
        <f t="shared" si="121"/>
        <v>2.2647051303421399</v>
      </c>
      <c r="I522" s="9">
        <f t="shared" si="122"/>
        <v>3.5503144777147289</v>
      </c>
      <c r="J522" s="9">
        <f t="shared" si="123"/>
        <v>3.6130271288060745</v>
      </c>
      <c r="K522" s="11">
        <f t="shared" si="124"/>
        <v>0.45248868778280543</v>
      </c>
      <c r="L522" s="11">
        <f t="shared" si="125"/>
        <v>0.29069767441860467</v>
      </c>
      <c r="M522" s="11">
        <f t="shared" si="126"/>
        <v>0.2857142857142857</v>
      </c>
      <c r="N522" s="11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-0.27739360502698385</v>
      </c>
      <c r="O522" s="11">
        <f>0</f>
        <v>0</v>
      </c>
      <c r="P522" s="11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0.23113001909171541</v>
      </c>
      <c r="Q522" s="11">
        <f>2*'OddsRatio_working_3-way'!K522*'OddsRatio_working_3-way'!L522*'OddsRatio_working_3-way'!M522</f>
        <v>7.5164233850964365E-2</v>
      </c>
      <c r="R522" s="11">
        <f t="shared" si="127"/>
        <v>0</v>
      </c>
      <c r="S522" s="11">
        <f t="shared" si="128"/>
        <v>-0.83322043083593045</v>
      </c>
      <c r="T522" s="11">
        <f t="shared" si="129"/>
        <v>-0.2709659937677823</v>
      </c>
      <c r="U522" s="11">
        <f>'OddsRatio_working_3-way'!S522-'OddsRatio_working_3-way'!R522^2/3</f>
        <v>-0.83322043083593045</v>
      </c>
      <c r="V522" s="11">
        <f>'OddsRatio_working_3-way'!S522*'OddsRatio_working_3-way'!R522/3-2*'OddsRatio_working_3-way'!R522^3/27-'OddsRatio_working_3-way'!T522</f>
        <v>0.2709659937677823</v>
      </c>
      <c r="W522" s="11">
        <f>'OddsRatio_working_3-way'!V522^2+4*'OddsRatio_working_3-way'!U522^3/27</f>
        <v>-1.2276470522689029E-2</v>
      </c>
      <c r="X522" s="11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0.14637199211363053</v>
      </c>
      <c r="Y522" s="11">
        <f>IF('OddsRatio_working_3-way'!W522&gt;=0,IF('OddsRatio_working_3-way'!V522+SQRT('OddsRatio_working_3-way'!W522)&gt;0,0,PI()),ACOS('OddsRatio_working_3-way'!V522/(2*'OddsRatio_working_3-way'!X522)))</f>
        <v>0.38815908921416997</v>
      </c>
      <c r="Z522" s="11">
        <f>'OddsRatio_working_3-way'!X522^(1/3)*COS('OddsRatio_working_3-way'!Y522/3)</f>
        <v>0.52260542576121494</v>
      </c>
      <c r="AA522" s="11">
        <f>'OddsRatio_working_3-way'!X522^(1/3)*COS(('OddsRatio_working_3-way'!Y522+2*PI())/3)</f>
        <v>-0.32019061004706345</v>
      </c>
      <c r="AB522" s="11">
        <f>'OddsRatio_working_3-way'!X522^(1/3)*COS(('OddsRatio_working_3-way'!Y522+4*PI())/3)</f>
        <v>-0.20241481571415154</v>
      </c>
      <c r="AC522" s="11">
        <f>'OddsRatio_working_3-way'!X522^(1/3)*SIN('OddsRatio_working_3-way'!Y522/3)</f>
        <v>6.7997886562128823E-2</v>
      </c>
      <c r="AD522" s="11">
        <f>'OddsRatio_working_3-way'!X522^(1/3)*SIN(('OddsRatio_working_3-way'!Y522+2*PI())/3)</f>
        <v>0.41859063158373022</v>
      </c>
      <c r="AE522" s="11">
        <f>'OddsRatio_working_3-way'!X522^(1/3)*SIN(('OddsRatio_working_3-way'!Y522+4*PI())/3)</f>
        <v>-0.48658851814585896</v>
      </c>
      <c r="AF522" s="11">
        <f>-'OddsRatio_working_3-way'!U522/(3*'OddsRatio_working_3-way'!X522^(1/3))*COS(('OddsRatio_working_3-way'!Y522)/3)</f>
        <v>0.52260542576121494</v>
      </c>
      <c r="AG522" s="11">
        <f>-'OddsRatio_working_3-way'!U522/(3*'OddsRatio_working_3-way'!X522^(1/3))*COS(('OddsRatio_working_3-way'!Y522+2*PI())/3)</f>
        <v>-0.32019061004706345</v>
      </c>
      <c r="AH522" s="11">
        <f>-'OddsRatio_working_3-way'!U522/(3*'OddsRatio_working_3-way'!X522^(1/3))*COS(('OddsRatio_working_3-way'!Y522+4*PI())/3)</f>
        <v>-0.20241481571415154</v>
      </c>
      <c r="AI522" s="11">
        <f>'OddsRatio_working_3-way'!U522/(3*'OddsRatio_working_3-way'!X522^(1/3))*SIN(('OddsRatio_working_3-way'!Y522)/3)</f>
        <v>-6.7997886562128823E-2</v>
      </c>
      <c r="AJ522" s="11">
        <f>'OddsRatio_working_3-way'!U522/(3*'OddsRatio_working_3-way'!X522^(1/3))*SIN(('OddsRatio_working_3-way'!Y522+2*PI())/3)</f>
        <v>-0.41859063158373022</v>
      </c>
      <c r="AK522" s="11">
        <f>'OddsRatio_working_3-way'!U522/(3*'OddsRatio_working_3-way'!X522^(1/3))*SIN(('OddsRatio_working_3-way'!Y522+4*PI())/3)</f>
        <v>0.48658851814585896</v>
      </c>
      <c r="AL522" s="11">
        <f>'OddsRatio_working_3-way'!Z522+'OddsRatio_working_3-way'!AF522</f>
        <v>1.0452108515224299</v>
      </c>
      <c r="AM522" s="11">
        <f>'OddsRatio_working_3-way'!AA522+'OddsRatio_working_3-way'!AG522</f>
        <v>-0.6403812200941269</v>
      </c>
      <c r="AN522" s="11">
        <f>'OddsRatio_working_3-way'!AB522+'OddsRatio_working_3-way'!AH522</f>
        <v>-0.40482963142830308</v>
      </c>
      <c r="AO522" s="11">
        <f>'OddsRatio_working_3-way'!AC522+'OddsRatio_working_3-way'!AI522</f>
        <v>0</v>
      </c>
      <c r="AP522" s="11">
        <f>'OddsRatio_working_3-way'!AD522+'OddsRatio_working_3-way'!AJ522</f>
        <v>0</v>
      </c>
      <c r="AQ522" s="11">
        <f>'OddsRatio_working_3-way'!AE522+'OddsRatio_working_3-way'!AK522</f>
        <v>0</v>
      </c>
      <c r="AR522" s="10">
        <f>IF(A522="","",IF(('OddsRatio_working_3-way'!X522=0),IF(Q522&gt;0,-Q522^(1/3),(-Q522)^(1/3)),'OddsRatio_working_3-way'!AL522-'OddsRatio_working_3-way'!R522/3))</f>
        <v>1.0452108515224299</v>
      </c>
      <c r="AS522" s="11">
        <f>IF(('OddsRatio_working_3-way'!X522=0),IF(Q522&gt;0,-Q522^(1/3),(-Q522)^(1/3)),'OddsRatio_working_3-way'!AM522-'OddsRatio_working_3-way'!R522/3)</f>
        <v>-0.6403812200941269</v>
      </c>
      <c r="AT522" s="11">
        <f>IF(('OddsRatio_working_3-way'!X522=0),IF(Q522&gt;0,-Q522^(1/3),(-Q522)^(1/3)),'OddsRatio_working_3-way'!AN522-'OddsRatio_working_3-way'!R522/3)</f>
        <v>-0.40482963142830308</v>
      </c>
      <c r="AU522" s="11">
        <f>IF(('OddsRatio_working_3-way'!X522=0),0,'OddsRatio_working_3-way'!AO522)</f>
        <v>0</v>
      </c>
      <c r="AV522" s="11">
        <f>IF(('OddsRatio_working_3-way'!X522=0),0,'OddsRatio_working_3-way'!AP522)</f>
        <v>0</v>
      </c>
      <c r="AW522" s="11">
        <f>IF(('OddsRatio_working_3-way'!X522=0),0,'OddsRatio_working_3-way'!AQ522)</f>
        <v>0</v>
      </c>
    </row>
    <row r="523" spans="1:49" x14ac:dyDescent="0.2">
      <c r="A523" s="4">
        <f>IF('True_Odds_Calculator_3-way'!A524="","",'True_Odds_Calculator_3-way'!A524)</f>
        <v>2.23</v>
      </c>
      <c r="B523" s="4">
        <f>IF('True_Odds_Calculator_3-way'!B524="","",'True_Odds_Calculator_3-way'!B524)</f>
        <v>3.37</v>
      </c>
      <c r="C523" s="4">
        <f>IF('True_Odds_Calculator_3-way'!C524="","",'True_Odds_Calculator_3-way'!C524)</f>
        <v>3.39</v>
      </c>
      <c r="D523" s="9">
        <f t="shared" si="117"/>
        <v>0.43338702756898073</v>
      </c>
      <c r="E523" s="9">
        <f t="shared" si="118"/>
        <v>0.28415961499245268</v>
      </c>
      <c r="F523" s="9">
        <f t="shared" si="119"/>
        <v>0.28245335743856664</v>
      </c>
      <c r="G523" s="9">
        <f t="shared" si="120"/>
        <v>1.0629320304762209</v>
      </c>
      <c r="H523" s="9">
        <f t="shared" si="121"/>
        <v>2.3074063974857517</v>
      </c>
      <c r="I523" s="9">
        <f t="shared" si="122"/>
        <v>3.5191489122286437</v>
      </c>
      <c r="J523" s="9">
        <f t="shared" si="123"/>
        <v>3.5404075528381678</v>
      </c>
      <c r="K523" s="11">
        <f t="shared" si="124"/>
        <v>0.44843049327354262</v>
      </c>
      <c r="L523" s="11">
        <f t="shared" si="125"/>
        <v>0.29673590504451036</v>
      </c>
      <c r="M523" s="11">
        <f t="shared" si="126"/>
        <v>0.29498525073746312</v>
      </c>
      <c r="N523" s="11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-0.27347453734151539</v>
      </c>
      <c r="O523" s="11">
        <f>0</f>
        <v>0</v>
      </c>
      <c r="P523" s="11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0.23512150895096601</v>
      </c>
      <c r="Q523" s="11">
        <f>2*'OddsRatio_working_3-way'!K523*'OddsRatio_working_3-way'!L523*'OddsRatio_working_3-way'!M523</f>
        <v>7.850467744606543E-2</v>
      </c>
      <c r="R523" s="11">
        <f t="shared" si="127"/>
        <v>0</v>
      </c>
      <c r="S523" s="11">
        <f t="shared" si="128"/>
        <v>-0.85975649227388928</v>
      </c>
      <c r="T523" s="11">
        <f t="shared" si="129"/>
        <v>-0.28706393732016328</v>
      </c>
      <c r="U523" s="11">
        <f>'OddsRatio_working_3-way'!S523-'OddsRatio_working_3-way'!R523^2/3</f>
        <v>-0.85975649227388928</v>
      </c>
      <c r="V523" s="11">
        <f>'OddsRatio_working_3-way'!S523*'OddsRatio_working_3-way'!R523/3-2*'OddsRatio_working_3-way'!R523^3/27-'OddsRatio_working_3-way'!T523</f>
        <v>0.28706393732016328</v>
      </c>
      <c r="W523" s="11">
        <f>'OddsRatio_working_3-way'!V523^2+4*'OddsRatio_working_3-way'!U523^3/27</f>
        <v>-1.1744793375664503E-2</v>
      </c>
      <c r="X523" s="11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0.15341976525648443</v>
      </c>
      <c r="Y523" s="11">
        <f>IF('OddsRatio_working_3-way'!W523&gt;=0,IF('OddsRatio_working_3-way'!V523+SQRT('OddsRatio_working_3-way'!W523)&gt;0,0,PI()),ACOS('OddsRatio_working_3-way'!V523/(2*'OddsRatio_working_3-way'!X523)))</f>
        <v>0.36098126374836115</v>
      </c>
      <c r="Z523" s="11">
        <f>'OddsRatio_working_3-way'!X523^(1/3)*COS('OddsRatio_working_3-way'!Y523/3)</f>
        <v>0.53146601523811043</v>
      </c>
      <c r="AA523" s="11">
        <f>'OddsRatio_working_3-way'!X523^(1/3)*COS(('OddsRatio_working_3-way'!Y523+2*PI())/3)</f>
        <v>-0.32138396496630783</v>
      </c>
      <c r="AB523" s="11">
        <f>'OddsRatio_working_3-way'!X523^(1/3)*COS(('OddsRatio_working_3-way'!Y523+4*PI())/3)</f>
        <v>-0.21008205027180271</v>
      </c>
      <c r="AC523" s="11">
        <f>'OddsRatio_working_3-way'!X523^(1/3)*SIN('OddsRatio_working_3-way'!Y523/3)</f>
        <v>6.4260190410193582E-2</v>
      </c>
      <c r="AD523" s="11">
        <f>'OddsRatio_working_3-way'!X523^(1/3)*SIN(('OddsRatio_working_3-way'!Y523+2*PI())/3)</f>
        <v>0.42813297523919458</v>
      </c>
      <c r="AE523" s="11">
        <f>'OddsRatio_working_3-way'!X523^(1/3)*SIN(('OddsRatio_working_3-way'!Y523+4*PI())/3)</f>
        <v>-0.4923931656493879</v>
      </c>
      <c r="AF523" s="11">
        <f>-'OddsRatio_working_3-way'!U523/(3*'OddsRatio_working_3-way'!X523^(1/3))*COS(('OddsRatio_working_3-way'!Y523)/3)</f>
        <v>0.53146601523811043</v>
      </c>
      <c r="AG523" s="11">
        <f>-'OddsRatio_working_3-way'!U523/(3*'OddsRatio_working_3-way'!X523^(1/3))*COS(('OddsRatio_working_3-way'!Y523+2*PI())/3)</f>
        <v>-0.32138396496630783</v>
      </c>
      <c r="AH523" s="11">
        <f>-'OddsRatio_working_3-way'!U523/(3*'OddsRatio_working_3-way'!X523^(1/3))*COS(('OddsRatio_working_3-way'!Y523+4*PI())/3)</f>
        <v>-0.21008205027180271</v>
      </c>
      <c r="AI523" s="11">
        <f>'OddsRatio_working_3-way'!U523/(3*'OddsRatio_working_3-way'!X523^(1/3))*SIN(('OddsRatio_working_3-way'!Y523)/3)</f>
        <v>-6.4260190410193582E-2</v>
      </c>
      <c r="AJ523" s="11">
        <f>'OddsRatio_working_3-way'!U523/(3*'OddsRatio_working_3-way'!X523^(1/3))*SIN(('OddsRatio_working_3-way'!Y523+2*PI())/3)</f>
        <v>-0.42813297523919458</v>
      </c>
      <c r="AK523" s="11">
        <f>'OddsRatio_working_3-way'!U523/(3*'OddsRatio_working_3-way'!X523^(1/3))*SIN(('OddsRatio_working_3-way'!Y523+4*PI())/3)</f>
        <v>0.4923931656493879</v>
      </c>
      <c r="AL523" s="11">
        <f>'OddsRatio_working_3-way'!Z523+'OddsRatio_working_3-way'!AF523</f>
        <v>1.0629320304762209</v>
      </c>
      <c r="AM523" s="11">
        <f>'OddsRatio_working_3-way'!AA523+'OddsRatio_working_3-way'!AG523</f>
        <v>-0.64276792993261567</v>
      </c>
      <c r="AN523" s="11">
        <f>'OddsRatio_working_3-way'!AB523+'OddsRatio_working_3-way'!AH523</f>
        <v>-0.42016410054360542</v>
      </c>
      <c r="AO523" s="11">
        <f>'OddsRatio_working_3-way'!AC523+'OddsRatio_working_3-way'!AI523</f>
        <v>0</v>
      </c>
      <c r="AP523" s="11">
        <f>'OddsRatio_working_3-way'!AD523+'OddsRatio_working_3-way'!AJ523</f>
        <v>0</v>
      </c>
      <c r="AQ523" s="11">
        <f>'OddsRatio_working_3-way'!AE523+'OddsRatio_working_3-way'!AK523</f>
        <v>0</v>
      </c>
      <c r="AR523" s="10">
        <f>IF(A523="","",IF(('OddsRatio_working_3-way'!X523=0),IF(Q523&gt;0,-Q523^(1/3),(-Q523)^(1/3)),'OddsRatio_working_3-way'!AL523-'OddsRatio_working_3-way'!R523/3))</f>
        <v>1.0629320304762209</v>
      </c>
      <c r="AS523" s="11">
        <f>IF(('OddsRatio_working_3-way'!X523=0),IF(Q523&gt;0,-Q523^(1/3),(-Q523)^(1/3)),'OddsRatio_working_3-way'!AM523-'OddsRatio_working_3-way'!R523/3)</f>
        <v>-0.64276792993261567</v>
      </c>
      <c r="AT523" s="11">
        <f>IF(('OddsRatio_working_3-way'!X523=0),IF(Q523&gt;0,-Q523^(1/3),(-Q523)^(1/3)),'OddsRatio_working_3-way'!AN523-'OddsRatio_working_3-way'!R523/3)</f>
        <v>-0.42016410054360542</v>
      </c>
      <c r="AU523" s="11">
        <f>IF(('OddsRatio_working_3-way'!X523=0),0,'OddsRatio_working_3-way'!AO523)</f>
        <v>0</v>
      </c>
      <c r="AV523" s="11">
        <f>IF(('OddsRatio_working_3-way'!X523=0),0,'OddsRatio_working_3-way'!AP523)</f>
        <v>0</v>
      </c>
      <c r="AW523" s="11">
        <f>IF(('OddsRatio_working_3-way'!X523=0),0,'OddsRatio_working_3-way'!AQ523)</f>
        <v>0</v>
      </c>
    </row>
    <row r="524" spans="1:49" x14ac:dyDescent="0.2">
      <c r="A524" s="4">
        <f>IF('True_Odds_Calculator_3-way'!A525="","",'True_Odds_Calculator_3-way'!A525)</f>
        <v>2.61</v>
      </c>
      <c r="B524" s="4">
        <f>IF('True_Odds_Calculator_3-way'!B525="","",'True_Odds_Calculator_3-way'!B525)</f>
        <v>3.49</v>
      </c>
      <c r="C524" s="4">
        <f>IF('True_Odds_Calculator_3-way'!C525="","",'True_Odds_Calculator_3-way'!C525)</f>
        <v>2.79</v>
      </c>
      <c r="D524" s="9">
        <f t="shared" si="117"/>
        <v>0.37322533741916469</v>
      </c>
      <c r="E524" s="9">
        <f t="shared" si="118"/>
        <v>0.27799011815906538</v>
      </c>
      <c r="F524" s="9">
        <f t="shared" si="119"/>
        <v>0.34878454442176987</v>
      </c>
      <c r="G524" s="9">
        <f t="shared" si="120"/>
        <v>1.0430723577099608</v>
      </c>
      <c r="H524" s="9">
        <f t="shared" si="121"/>
        <v>2.6793464959130375</v>
      </c>
      <c r="I524" s="9">
        <f t="shared" si="122"/>
        <v>3.5972501706978015</v>
      </c>
      <c r="J524" s="9">
        <f t="shared" si="123"/>
        <v>2.86709952030083</v>
      </c>
      <c r="K524" s="11">
        <f t="shared" si="124"/>
        <v>0.38314176245210729</v>
      </c>
      <c r="L524" s="11">
        <f t="shared" si="125"/>
        <v>0.28653295128939826</v>
      </c>
      <c r="M524" s="11">
        <f t="shared" si="126"/>
        <v>0.35842293906810035</v>
      </c>
      <c r="N524" s="11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-0.28236321395227659</v>
      </c>
      <c r="O524" s="11">
        <f>0</f>
        <v>0</v>
      </c>
      <c r="P524" s="11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0.23176356213276153</v>
      </c>
      <c r="Q524" s="11">
        <f>2*'OddsRatio_working_3-way'!K524*'OddsRatio_working_3-way'!L524*'OddsRatio_working_3-way'!M524</f>
        <v>7.8697304629121043E-2</v>
      </c>
      <c r="R524" s="11">
        <f t="shared" si="127"/>
        <v>0</v>
      </c>
      <c r="S524" s="11">
        <f t="shared" si="128"/>
        <v>-0.82079941961537839</v>
      </c>
      <c r="T524" s="11">
        <f t="shared" si="129"/>
        <v>-0.27870948034478038</v>
      </c>
      <c r="U524" s="11">
        <f>'OddsRatio_working_3-way'!S524-'OddsRatio_working_3-way'!R524^2/3</f>
        <v>-0.82079941961537839</v>
      </c>
      <c r="V524" s="11">
        <f>'OddsRatio_working_3-way'!S524*'OddsRatio_working_3-way'!R524/3-2*'OddsRatio_working_3-way'!R524^3/27-'OddsRatio_working_3-way'!T524</f>
        <v>0.27870948034478038</v>
      </c>
      <c r="W524" s="11">
        <f>'OddsRatio_working_3-way'!V524^2+4*'OddsRatio_working_3-way'!U524^3/27</f>
        <v>-4.2443088067517509E-3</v>
      </c>
      <c r="X524" s="11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0.14311121832407939</v>
      </c>
      <c r="Y524" s="11">
        <f>IF('OddsRatio_working_3-way'!W524&gt;=0,IF('OddsRatio_working_3-way'!V524+SQRT('OddsRatio_working_3-way'!W524)&gt;0,0,PI()),ACOS('OddsRatio_working_3-way'!V524/(2*'OddsRatio_working_3-way'!X524)))</f>
        <v>0.22962711405080771</v>
      </c>
      <c r="Z524" s="11">
        <f>'OddsRatio_working_3-way'!X524^(1/3)*COS('OddsRatio_working_3-way'!Y524/3)</f>
        <v>0.52153617885498038</v>
      </c>
      <c r="AA524" s="11">
        <f>'OddsRatio_working_3-way'!X524^(1/3)*COS(('OddsRatio_working_3-way'!Y524+2*PI())/3)</f>
        <v>-0.29540716436972786</v>
      </c>
      <c r="AB524" s="11">
        <f>'OddsRatio_working_3-way'!X524^(1/3)*COS(('OddsRatio_working_3-way'!Y524+4*PI())/3)</f>
        <v>-0.22612901448525266</v>
      </c>
      <c r="AC524" s="11">
        <f>'OddsRatio_working_3-way'!X524^(1/3)*SIN('OddsRatio_working_3-way'!Y524/3)</f>
        <v>3.9997758484761031E-2</v>
      </c>
      <c r="AD524" s="11">
        <f>'OddsRatio_working_3-way'!X524^(1/3)*SIN(('OddsRatio_working_3-way'!Y524+2*PI())/3)</f>
        <v>0.43166470063869711</v>
      </c>
      <c r="AE524" s="11">
        <f>'OddsRatio_working_3-way'!X524^(1/3)*SIN(('OddsRatio_working_3-way'!Y524+4*PI())/3)</f>
        <v>-0.47166245912345811</v>
      </c>
      <c r="AF524" s="11">
        <f>-'OddsRatio_working_3-way'!U524/(3*'OddsRatio_working_3-way'!X524^(1/3))*COS(('OddsRatio_working_3-way'!Y524)/3)</f>
        <v>0.52153617885498049</v>
      </c>
      <c r="AG524" s="11">
        <f>-'OddsRatio_working_3-way'!U524/(3*'OddsRatio_working_3-way'!X524^(1/3))*COS(('OddsRatio_working_3-way'!Y524+2*PI())/3)</f>
        <v>-0.29540716436972797</v>
      </c>
      <c r="AH524" s="11">
        <f>-'OddsRatio_working_3-way'!U524/(3*'OddsRatio_working_3-way'!X524^(1/3))*COS(('OddsRatio_working_3-way'!Y524+4*PI())/3)</f>
        <v>-0.22612901448525272</v>
      </c>
      <c r="AI524" s="11">
        <f>'OddsRatio_working_3-way'!U524/(3*'OddsRatio_working_3-way'!X524^(1/3))*SIN(('OddsRatio_working_3-way'!Y524)/3)</f>
        <v>-3.9997758484761038E-2</v>
      </c>
      <c r="AJ524" s="11">
        <f>'OddsRatio_working_3-way'!U524/(3*'OddsRatio_working_3-way'!X524^(1/3))*SIN(('OddsRatio_working_3-way'!Y524+2*PI())/3)</f>
        <v>-0.43166470063869722</v>
      </c>
      <c r="AK524" s="11">
        <f>'OddsRatio_working_3-way'!U524/(3*'OddsRatio_working_3-way'!X524^(1/3))*SIN(('OddsRatio_working_3-way'!Y524+4*PI())/3)</f>
        <v>0.47166245912345822</v>
      </c>
      <c r="AL524" s="11">
        <f>'OddsRatio_working_3-way'!Z524+'OddsRatio_working_3-way'!AF524</f>
        <v>1.0430723577099608</v>
      </c>
      <c r="AM524" s="11">
        <f>'OddsRatio_working_3-way'!AA524+'OddsRatio_working_3-way'!AG524</f>
        <v>-0.59081432873945583</v>
      </c>
      <c r="AN524" s="11">
        <f>'OddsRatio_working_3-way'!AB524+'OddsRatio_working_3-way'!AH524</f>
        <v>-0.45225802897050538</v>
      </c>
      <c r="AO524" s="11">
        <f>'OddsRatio_working_3-way'!AC524+'OddsRatio_working_3-way'!AI524</f>
        <v>0</v>
      </c>
      <c r="AP524" s="11">
        <f>'OddsRatio_working_3-way'!AD524+'OddsRatio_working_3-way'!AJ524</f>
        <v>0</v>
      </c>
      <c r="AQ524" s="11">
        <f>'OddsRatio_working_3-way'!AE524+'OddsRatio_working_3-way'!AK524</f>
        <v>0</v>
      </c>
      <c r="AR524" s="10">
        <f>IF(A524="","",IF(('OddsRatio_working_3-way'!X524=0),IF(Q524&gt;0,-Q524^(1/3),(-Q524)^(1/3)),'OddsRatio_working_3-way'!AL524-'OddsRatio_working_3-way'!R524/3))</f>
        <v>1.0430723577099608</v>
      </c>
      <c r="AS524" s="11">
        <f>IF(('OddsRatio_working_3-way'!X524=0),IF(Q524&gt;0,-Q524^(1/3),(-Q524)^(1/3)),'OddsRatio_working_3-way'!AM524-'OddsRatio_working_3-way'!R524/3)</f>
        <v>-0.59081432873945583</v>
      </c>
      <c r="AT524" s="11">
        <f>IF(('OddsRatio_working_3-way'!X524=0),IF(Q524&gt;0,-Q524^(1/3),(-Q524)^(1/3)),'OddsRatio_working_3-way'!AN524-'OddsRatio_working_3-way'!R524/3)</f>
        <v>-0.45225802897050538</v>
      </c>
      <c r="AU524" s="11">
        <f>IF(('OddsRatio_working_3-way'!X524=0),0,'OddsRatio_working_3-way'!AO524)</f>
        <v>0</v>
      </c>
      <c r="AV524" s="11">
        <f>IF(('OddsRatio_working_3-way'!X524=0),0,'OddsRatio_working_3-way'!AP524)</f>
        <v>0</v>
      </c>
      <c r="AW524" s="11">
        <f>IF(('OddsRatio_working_3-way'!X524=0),0,'OddsRatio_working_3-way'!AQ524)</f>
        <v>0</v>
      </c>
    </row>
    <row r="525" spans="1:49" x14ac:dyDescent="0.2">
      <c r="A525" s="4">
        <f>IF('True_Odds_Calculator_3-way'!A526="","",'True_Odds_Calculator_3-way'!A526)</f>
        <v>1.68</v>
      </c>
      <c r="B525" s="4">
        <f>IF('True_Odds_Calculator_3-way'!B526="","",'True_Odds_Calculator_3-way'!B526)</f>
        <v>4.0599999999999996</v>
      </c>
      <c r="C525" s="4">
        <f>IF('True_Odds_Calculator_3-way'!C526="","",'True_Odds_Calculator_3-way'!C526)</f>
        <v>5.26</v>
      </c>
      <c r="D525" s="9">
        <f t="shared" si="117"/>
        <v>0.58194244907683201</v>
      </c>
      <c r="E525" s="9">
        <f t="shared" si="118"/>
        <v>0.2362545110631678</v>
      </c>
      <c r="F525" s="9">
        <f t="shared" si="119"/>
        <v>0.1818030398599999</v>
      </c>
      <c r="G525" s="9">
        <f t="shared" si="120"/>
        <v>1.0564455592451778</v>
      </c>
      <c r="H525" s="9">
        <f t="shared" si="121"/>
        <v>1.718382980286721</v>
      </c>
      <c r="I525" s="9">
        <f t="shared" si="122"/>
        <v>4.2327234112902428</v>
      </c>
      <c r="J525" s="9">
        <f t="shared" si="123"/>
        <v>5.5004580823844567</v>
      </c>
      <c r="K525" s="11">
        <f t="shared" si="124"/>
        <v>0.59523809523809523</v>
      </c>
      <c r="L525" s="11">
        <f t="shared" si="125"/>
        <v>0.24630541871921185</v>
      </c>
      <c r="M525" s="11">
        <f t="shared" si="126"/>
        <v>0.19011406844106465</v>
      </c>
      <c r="N525" s="11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-0.24706935350513592</v>
      </c>
      <c r="O525" s="11">
        <f>0</f>
        <v>0</v>
      </c>
      <c r="P525" s="11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0.22298154872280629</v>
      </c>
      <c r="Q525" s="11">
        <f>2*'OddsRatio_working_3-way'!K525*'OddsRatio_working_3-way'!L525*'OddsRatio_working_3-way'!M525</f>
        <v>5.5745387180701586E-2</v>
      </c>
      <c r="R525" s="11">
        <f t="shared" si="127"/>
        <v>0</v>
      </c>
      <c r="S525" s="11">
        <f t="shared" si="128"/>
        <v>-0.90250589787604352</v>
      </c>
      <c r="T525" s="11">
        <f t="shared" si="129"/>
        <v>-0.22562647446901093</v>
      </c>
      <c r="U525" s="11">
        <f>'OddsRatio_working_3-way'!S525-'OddsRatio_working_3-way'!R525^2/3</f>
        <v>-0.90250589787604352</v>
      </c>
      <c r="V525" s="11">
        <f>'OddsRatio_working_3-way'!S525*'OddsRatio_working_3-way'!R525/3-2*'OddsRatio_working_3-way'!R525^3/27-'OddsRatio_working_3-way'!T525</f>
        <v>0.22562647446901093</v>
      </c>
      <c r="W525" s="11">
        <f>'OddsRatio_working_3-way'!V525^2+4*'OddsRatio_working_3-way'!U525^3/27</f>
        <v>-5.7997331394962971E-2</v>
      </c>
      <c r="X525" s="11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0.16500351312644695</v>
      </c>
      <c r="Y525" s="11">
        <f>IF('OddsRatio_working_3-way'!W525&gt;=0,IF('OddsRatio_working_3-way'!V525+SQRT('OddsRatio_working_3-way'!W525)&gt;0,0,PI()),ACOS('OddsRatio_working_3-way'!V525/(2*'OddsRatio_working_3-way'!X525)))</f>
        <v>0.81797273306448615</v>
      </c>
      <c r="Z525" s="11">
        <f>'OddsRatio_working_3-way'!X525^(1/3)*COS('OddsRatio_working_3-way'!Y525/3)</f>
        <v>0.5282227796225889</v>
      </c>
      <c r="AA525" s="11">
        <f>'OddsRatio_working_3-way'!X525^(1/3)*COS(('OddsRatio_working_3-way'!Y525+2*PI())/3)</f>
        <v>-0.39202540696676624</v>
      </c>
      <c r="AB525" s="11">
        <f>'OddsRatio_working_3-way'!X525^(1/3)*COS(('OddsRatio_working_3-way'!Y525+4*PI())/3)</f>
        <v>-0.13619737265582252</v>
      </c>
      <c r="AC525" s="11">
        <f>'OddsRatio_working_3-way'!X525^(1/3)*SIN('OddsRatio_working_3-way'!Y525/3)</f>
        <v>0.14770238447567613</v>
      </c>
      <c r="AD525" s="11">
        <f>'OddsRatio_working_3-way'!X525^(1/3)*SIN(('OddsRatio_working_3-way'!Y525+2*PI())/3)</f>
        <v>0.38360315377295301</v>
      </c>
      <c r="AE525" s="11">
        <f>'OddsRatio_working_3-way'!X525^(1/3)*SIN(('OddsRatio_working_3-way'!Y525+4*PI())/3)</f>
        <v>-0.53130553824862914</v>
      </c>
      <c r="AF525" s="11">
        <f>-'OddsRatio_working_3-way'!U525/(3*'OddsRatio_working_3-way'!X525^(1/3))*COS(('OddsRatio_working_3-way'!Y525)/3)</f>
        <v>0.52822277962258879</v>
      </c>
      <c r="AG525" s="11">
        <f>-'OddsRatio_working_3-way'!U525/(3*'OddsRatio_working_3-way'!X525^(1/3))*COS(('OddsRatio_working_3-way'!Y525+2*PI())/3)</f>
        <v>-0.39202540696676619</v>
      </c>
      <c r="AH525" s="11">
        <f>-'OddsRatio_working_3-way'!U525/(3*'OddsRatio_working_3-way'!X525^(1/3))*COS(('OddsRatio_working_3-way'!Y525+4*PI())/3)</f>
        <v>-0.13619737265582249</v>
      </c>
      <c r="AI525" s="11">
        <f>'OddsRatio_working_3-way'!U525/(3*'OddsRatio_working_3-way'!X525^(1/3))*SIN(('OddsRatio_working_3-way'!Y525)/3)</f>
        <v>-0.1477023844756761</v>
      </c>
      <c r="AJ525" s="11">
        <f>'OddsRatio_working_3-way'!U525/(3*'OddsRatio_working_3-way'!X525^(1/3))*SIN(('OddsRatio_working_3-way'!Y525+2*PI())/3)</f>
        <v>-0.38360315377295295</v>
      </c>
      <c r="AK525" s="11">
        <f>'OddsRatio_working_3-way'!U525/(3*'OddsRatio_working_3-way'!X525^(1/3))*SIN(('OddsRatio_working_3-way'!Y525+4*PI())/3)</f>
        <v>0.53130553824862903</v>
      </c>
      <c r="AL525" s="11">
        <f>'OddsRatio_working_3-way'!Z525+'OddsRatio_working_3-way'!AF525</f>
        <v>1.0564455592451778</v>
      </c>
      <c r="AM525" s="11">
        <f>'OddsRatio_working_3-way'!AA525+'OddsRatio_working_3-way'!AG525</f>
        <v>-0.78405081393353249</v>
      </c>
      <c r="AN525" s="11">
        <f>'OddsRatio_working_3-way'!AB525+'OddsRatio_working_3-way'!AH525</f>
        <v>-0.27239474531164498</v>
      </c>
      <c r="AO525" s="11">
        <f>'OddsRatio_working_3-way'!AC525+'OddsRatio_working_3-way'!AI525</f>
        <v>0</v>
      </c>
      <c r="AP525" s="11">
        <f>'OddsRatio_working_3-way'!AD525+'OddsRatio_working_3-way'!AJ525</f>
        <v>0</v>
      </c>
      <c r="AQ525" s="11">
        <f>'OddsRatio_working_3-way'!AE525+'OddsRatio_working_3-way'!AK525</f>
        <v>0</v>
      </c>
      <c r="AR525" s="10">
        <f>IF(A525="","",IF(('OddsRatio_working_3-way'!X525=0),IF(Q525&gt;0,-Q525^(1/3),(-Q525)^(1/3)),'OddsRatio_working_3-way'!AL525-'OddsRatio_working_3-way'!R525/3))</f>
        <v>1.0564455592451778</v>
      </c>
      <c r="AS525" s="11">
        <f>IF(('OddsRatio_working_3-way'!X525=0),IF(Q525&gt;0,-Q525^(1/3),(-Q525)^(1/3)),'OddsRatio_working_3-way'!AM525-'OddsRatio_working_3-way'!R525/3)</f>
        <v>-0.78405081393353249</v>
      </c>
      <c r="AT525" s="11">
        <f>IF(('OddsRatio_working_3-way'!X525=0),IF(Q525&gt;0,-Q525^(1/3),(-Q525)^(1/3)),'OddsRatio_working_3-way'!AN525-'OddsRatio_working_3-way'!R525/3)</f>
        <v>-0.27239474531164498</v>
      </c>
      <c r="AU525" s="11">
        <f>IF(('OddsRatio_working_3-way'!X525=0),0,'OddsRatio_working_3-way'!AO525)</f>
        <v>0</v>
      </c>
      <c r="AV525" s="11">
        <f>IF(('OddsRatio_working_3-way'!X525=0),0,'OddsRatio_working_3-way'!AP525)</f>
        <v>0</v>
      </c>
      <c r="AW525" s="11">
        <f>IF(('OddsRatio_working_3-way'!X525=0),0,'OddsRatio_working_3-way'!AQ525)</f>
        <v>0</v>
      </c>
    </row>
    <row r="526" spans="1:49" x14ac:dyDescent="0.2">
      <c r="A526" s="4">
        <f>IF('True_Odds_Calculator_3-way'!A527="","",'True_Odds_Calculator_3-way'!A527)</f>
        <v>2.63</v>
      </c>
      <c r="B526" s="4">
        <f>IF('True_Odds_Calculator_3-way'!B527="","",'True_Odds_Calculator_3-way'!B527)</f>
        <v>3.43</v>
      </c>
      <c r="C526" s="4">
        <f>IF('True_Odds_Calculator_3-way'!C527="","",'True_Odds_Calculator_3-way'!C527)</f>
        <v>2.8</v>
      </c>
      <c r="D526" s="9">
        <f t="shared" si="117"/>
        <v>0.37006943763571792</v>
      </c>
      <c r="E526" s="9">
        <f t="shared" si="118"/>
        <v>0.28267520430389426</v>
      </c>
      <c r="F526" s="9">
        <f t="shared" si="119"/>
        <v>0.3472553580603876</v>
      </c>
      <c r="G526" s="9">
        <f t="shared" si="120"/>
        <v>1.0442917690721745</v>
      </c>
      <c r="H526" s="9">
        <f t="shared" si="121"/>
        <v>2.7021955835876441</v>
      </c>
      <c r="I526" s="9">
        <f t="shared" si="122"/>
        <v>3.5376289988453848</v>
      </c>
      <c r="J526" s="9">
        <f t="shared" si="123"/>
        <v>2.8797251843299141</v>
      </c>
      <c r="K526" s="11">
        <f t="shared" si="124"/>
        <v>0.38022813688212931</v>
      </c>
      <c r="L526" s="11">
        <f t="shared" si="125"/>
        <v>0.29154518950437314</v>
      </c>
      <c r="M526" s="11">
        <f t="shared" si="126"/>
        <v>0.35714285714285715</v>
      </c>
      <c r="N526" s="11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-0.28226594432294516</v>
      </c>
      <c r="O526" s="11">
        <f>0</f>
        <v>0</v>
      </c>
      <c r="P526" s="11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0.23200092483645127</v>
      </c>
      <c r="Q526" s="11">
        <f>2*'OddsRatio_working_3-way'!K526*'OddsRatio_working_3-way'!L526*'OddsRatio_working_3-way'!M526</f>
        <v>7.9181203015853657E-2</v>
      </c>
      <c r="R526" s="11">
        <f t="shared" si="127"/>
        <v>0</v>
      </c>
      <c r="S526" s="11">
        <f t="shared" si="128"/>
        <v>-0.82192318805209863</v>
      </c>
      <c r="T526" s="11">
        <f t="shared" si="129"/>
        <v>-0.28051985940344659</v>
      </c>
      <c r="U526" s="11">
        <f>'OddsRatio_working_3-way'!S526-'OddsRatio_working_3-way'!R526^2/3</f>
        <v>-0.82192318805209863</v>
      </c>
      <c r="V526" s="11">
        <f>'OddsRatio_working_3-way'!S526*'OddsRatio_working_3-way'!R526/3-2*'OddsRatio_working_3-way'!R526^3/27-'OddsRatio_working_3-way'!T526</f>
        <v>0.28051985940344659</v>
      </c>
      <c r="W526" s="11">
        <f>'OddsRatio_working_3-way'!V526^2+4*'OddsRatio_working_3-way'!U526^3/27</f>
        <v>-3.5688397004950551E-3</v>
      </c>
      <c r="X526" s="11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0.14340522237720676</v>
      </c>
      <c r="Y526" s="11">
        <f>IF('OddsRatio_working_3-way'!W526&gt;=0,IF('OddsRatio_working_3-way'!V526+SQRT('OddsRatio_working_3-way'!W526)&gt;0,0,PI()),ACOS('OddsRatio_working_3-way'!V526/(2*'OddsRatio_working_3-way'!X526)))</f>
        <v>0.20982635454928089</v>
      </c>
      <c r="Z526" s="11">
        <f>'OddsRatio_working_3-way'!X526^(1/3)*COS('OddsRatio_working_3-way'!Y526/3)</f>
        <v>0.52214588453608723</v>
      </c>
      <c r="AA526" s="11">
        <f>'OddsRatio_working_3-way'!X526^(1/3)*COS(('OddsRatio_working_3-way'!Y526+2*PI())/3)</f>
        <v>-0.29275185417399435</v>
      </c>
      <c r="AB526" s="11">
        <f>'OddsRatio_working_3-way'!X526^(1/3)*COS(('OddsRatio_working_3-way'!Y526+4*PI())/3)</f>
        <v>-0.22939403036209297</v>
      </c>
      <c r="AC526" s="11">
        <f>'OddsRatio_working_3-way'!X526^(1/3)*SIN('OddsRatio_working_3-way'!Y526/3)</f>
        <v>3.6579656633070307E-2</v>
      </c>
      <c r="AD526" s="11">
        <f>'OddsRatio_working_3-way'!X526^(1/3)*SIN(('OddsRatio_working_3-way'!Y526+2*PI())/3)</f>
        <v>0.43390177217321269</v>
      </c>
      <c r="AE526" s="11">
        <f>'OddsRatio_working_3-way'!X526^(1/3)*SIN(('OddsRatio_working_3-way'!Y526+4*PI())/3)</f>
        <v>-0.47048142880628285</v>
      </c>
      <c r="AF526" s="11">
        <f>-'OddsRatio_working_3-way'!U526/(3*'OddsRatio_working_3-way'!X526^(1/3))*COS(('OddsRatio_working_3-way'!Y526)/3)</f>
        <v>0.52214588453608723</v>
      </c>
      <c r="AG526" s="11">
        <f>-'OddsRatio_working_3-way'!U526/(3*'OddsRatio_working_3-way'!X526^(1/3))*COS(('OddsRatio_working_3-way'!Y526+2*PI())/3)</f>
        <v>-0.29275185417399435</v>
      </c>
      <c r="AH526" s="11">
        <f>-'OddsRatio_working_3-way'!U526/(3*'OddsRatio_working_3-way'!X526^(1/3))*COS(('OddsRatio_working_3-way'!Y526+4*PI())/3)</f>
        <v>-0.22939403036209297</v>
      </c>
      <c r="AI526" s="11">
        <f>'OddsRatio_working_3-way'!U526/(3*'OddsRatio_working_3-way'!X526^(1/3))*SIN(('OddsRatio_working_3-way'!Y526)/3)</f>
        <v>-3.6579656633070307E-2</v>
      </c>
      <c r="AJ526" s="11">
        <f>'OddsRatio_working_3-way'!U526/(3*'OddsRatio_working_3-way'!X526^(1/3))*SIN(('OddsRatio_working_3-way'!Y526+2*PI())/3)</f>
        <v>-0.43390177217321269</v>
      </c>
      <c r="AK526" s="11">
        <f>'OddsRatio_working_3-way'!U526/(3*'OddsRatio_working_3-way'!X526^(1/3))*SIN(('OddsRatio_working_3-way'!Y526+4*PI())/3)</f>
        <v>0.47048142880628285</v>
      </c>
      <c r="AL526" s="11">
        <f>'OddsRatio_working_3-way'!Z526+'OddsRatio_working_3-way'!AF526</f>
        <v>1.0442917690721745</v>
      </c>
      <c r="AM526" s="11">
        <f>'OddsRatio_working_3-way'!AA526+'OddsRatio_working_3-way'!AG526</f>
        <v>-0.58550370834798871</v>
      </c>
      <c r="AN526" s="11">
        <f>'OddsRatio_working_3-way'!AB526+'OddsRatio_working_3-way'!AH526</f>
        <v>-0.45878806072418593</v>
      </c>
      <c r="AO526" s="11">
        <f>'OddsRatio_working_3-way'!AC526+'OddsRatio_working_3-way'!AI526</f>
        <v>0</v>
      </c>
      <c r="AP526" s="11">
        <f>'OddsRatio_working_3-way'!AD526+'OddsRatio_working_3-way'!AJ526</f>
        <v>0</v>
      </c>
      <c r="AQ526" s="11">
        <f>'OddsRatio_working_3-way'!AE526+'OddsRatio_working_3-way'!AK526</f>
        <v>0</v>
      </c>
      <c r="AR526" s="10">
        <f>IF(A526="","",IF(('OddsRatio_working_3-way'!X526=0),IF(Q526&gt;0,-Q526^(1/3),(-Q526)^(1/3)),'OddsRatio_working_3-way'!AL526-'OddsRatio_working_3-way'!R526/3))</f>
        <v>1.0442917690721745</v>
      </c>
      <c r="AS526" s="11">
        <f>IF(('OddsRatio_working_3-way'!X526=0),IF(Q526&gt;0,-Q526^(1/3),(-Q526)^(1/3)),'OddsRatio_working_3-way'!AM526-'OddsRatio_working_3-way'!R526/3)</f>
        <v>-0.58550370834798871</v>
      </c>
      <c r="AT526" s="11">
        <f>IF(('OddsRatio_working_3-way'!X526=0),IF(Q526&gt;0,-Q526^(1/3),(-Q526)^(1/3)),'OddsRatio_working_3-way'!AN526-'OddsRatio_working_3-way'!R526/3)</f>
        <v>-0.45878806072418593</v>
      </c>
      <c r="AU526" s="11">
        <f>IF(('OddsRatio_working_3-way'!X526=0),0,'OddsRatio_working_3-way'!AO526)</f>
        <v>0</v>
      </c>
      <c r="AV526" s="11">
        <f>IF(('OddsRatio_working_3-way'!X526=0),0,'OddsRatio_working_3-way'!AP526)</f>
        <v>0</v>
      </c>
      <c r="AW526" s="11">
        <f>IF(('OddsRatio_working_3-way'!X526=0),0,'OddsRatio_working_3-way'!AQ526)</f>
        <v>0</v>
      </c>
    </row>
    <row r="527" spans="1:49" x14ac:dyDescent="0.2">
      <c r="A527" s="4">
        <f>IF('True_Odds_Calculator_3-way'!A528="","",'True_Odds_Calculator_3-way'!A528)</f>
        <v>2.52</v>
      </c>
      <c r="B527" s="4">
        <f>IF('True_Odds_Calculator_3-way'!B528="","",'True_Odds_Calculator_3-way'!B528)</f>
        <v>3.44</v>
      </c>
      <c r="C527" s="4">
        <f>IF('True_Odds_Calculator_3-way'!C528="","",'True_Odds_Calculator_3-way'!C528)</f>
        <v>2.83</v>
      </c>
      <c r="D527" s="9">
        <f t="shared" si="117"/>
        <v>0.38226721265575525</v>
      </c>
      <c r="E527" s="9">
        <f t="shared" si="118"/>
        <v>0.27823694976265045</v>
      </c>
      <c r="F527" s="9">
        <f t="shared" si="119"/>
        <v>0.33949583758159424</v>
      </c>
      <c r="G527" s="9">
        <f t="shared" si="120"/>
        <v>1.0631389146485919</v>
      </c>
      <c r="H527" s="9">
        <f t="shared" si="121"/>
        <v>2.6159711502658594</v>
      </c>
      <c r="I527" s="9">
        <f t="shared" si="122"/>
        <v>3.5940589517425643</v>
      </c>
      <c r="J527" s="9">
        <f t="shared" si="123"/>
        <v>2.9455442138069237</v>
      </c>
      <c r="K527" s="11">
        <f t="shared" si="124"/>
        <v>0.3968253968253968</v>
      </c>
      <c r="L527" s="11">
        <f t="shared" si="125"/>
        <v>0.29069767441860467</v>
      </c>
      <c r="M527" s="11">
        <f t="shared" si="126"/>
        <v>0.35335689045936397</v>
      </c>
      <c r="N527" s="11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-0.27665535768091432</v>
      </c>
      <c r="O527" s="11">
        <f>0</f>
        <v>0</v>
      </c>
      <c r="P527" s="11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0.23601148899036972</v>
      </c>
      <c r="Q527" s="11">
        <f>2*'OddsRatio_working_3-way'!K527*'OddsRatio_working_3-way'!L527*'OddsRatio_working_3-way'!M527</f>
        <v>8.1523830393910104E-2</v>
      </c>
      <c r="R527" s="11">
        <f t="shared" si="127"/>
        <v>0</v>
      </c>
      <c r="S527" s="11">
        <f t="shared" si="128"/>
        <v>-0.85308844538112305</v>
      </c>
      <c r="T527" s="11">
        <f t="shared" si="129"/>
        <v>-0.29467649235962801</v>
      </c>
      <c r="U527" s="11">
        <f>'OddsRatio_working_3-way'!S527-'OddsRatio_working_3-way'!R527^2/3</f>
        <v>-0.85308844538112305</v>
      </c>
      <c r="V527" s="11">
        <f>'OddsRatio_working_3-way'!S527*'OddsRatio_working_3-way'!R527/3-2*'OddsRatio_working_3-way'!R527^3/27-'OddsRatio_working_3-way'!T527</f>
        <v>0.29467649235962801</v>
      </c>
      <c r="W527" s="11">
        <f>'OddsRatio_working_3-way'!V527^2+4*'OddsRatio_working_3-way'!U527^3/27</f>
        <v>-5.1425882557562669E-3</v>
      </c>
      <c r="X527" s="11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0.15163840493516983</v>
      </c>
      <c r="Y527" s="11">
        <f>IF('OddsRatio_working_3-way'!W527&gt;=0,IF('OddsRatio_working_3-way'!V527+SQRT('OddsRatio_working_3-way'!W527)&gt;0,0,PI()),ACOS('OddsRatio_working_3-way'!V527/(2*'OddsRatio_working_3-way'!X527)))</f>
        <v>0.2387175376496995</v>
      </c>
      <c r="Z527" s="11">
        <f>'OddsRatio_working_3-way'!X527^(1/3)*COS('OddsRatio_working_3-way'!Y527/3)</f>
        <v>0.53156945732429606</v>
      </c>
      <c r="AA527" s="11">
        <f>'OddsRatio_working_3-way'!X527^(1/3)*COS(('OddsRatio_working_3-way'!Y527+2*PI())/3)</f>
        <v>-0.30249365639432035</v>
      </c>
      <c r="AB527" s="11">
        <f>'OddsRatio_working_3-way'!X527^(1/3)*COS(('OddsRatio_working_3-way'!Y527+4*PI())/3)</f>
        <v>-0.22907580092997581</v>
      </c>
      <c r="AC527" s="11">
        <f>'OddsRatio_working_3-way'!X527^(1/3)*SIN('OddsRatio_working_3-way'!Y527/3)</f>
        <v>4.238781861566443E-2</v>
      </c>
      <c r="AD527" s="11">
        <f>'OddsRatio_working_3-way'!X527^(1/3)*SIN(('OddsRatio_working_3-way'!Y527+2*PI())/3)</f>
        <v>0.4391587446109162</v>
      </c>
      <c r="AE527" s="11">
        <f>'OddsRatio_working_3-way'!X527^(1/3)*SIN(('OddsRatio_working_3-way'!Y527+4*PI())/3)</f>
        <v>-0.48154656322658057</v>
      </c>
      <c r="AF527" s="11">
        <f>-'OddsRatio_working_3-way'!U527/(3*'OddsRatio_working_3-way'!X527^(1/3))*COS(('OddsRatio_working_3-way'!Y527)/3)</f>
        <v>0.53156945732429595</v>
      </c>
      <c r="AG527" s="11">
        <f>-'OddsRatio_working_3-way'!U527/(3*'OddsRatio_working_3-way'!X527^(1/3))*COS(('OddsRatio_working_3-way'!Y527+2*PI())/3)</f>
        <v>-0.3024936563943203</v>
      </c>
      <c r="AH527" s="11">
        <f>-'OddsRatio_working_3-way'!U527/(3*'OddsRatio_working_3-way'!X527^(1/3))*COS(('OddsRatio_working_3-way'!Y527+4*PI())/3)</f>
        <v>-0.22907580092997576</v>
      </c>
      <c r="AI527" s="11">
        <f>'OddsRatio_working_3-way'!U527/(3*'OddsRatio_working_3-way'!X527^(1/3))*SIN(('OddsRatio_working_3-way'!Y527)/3)</f>
        <v>-4.2387818615664423E-2</v>
      </c>
      <c r="AJ527" s="11">
        <f>'OddsRatio_working_3-way'!U527/(3*'OddsRatio_working_3-way'!X527^(1/3))*SIN(('OddsRatio_working_3-way'!Y527+2*PI())/3)</f>
        <v>-0.43915874461091609</v>
      </c>
      <c r="AK527" s="11">
        <f>'OddsRatio_working_3-way'!U527/(3*'OddsRatio_working_3-way'!X527^(1/3))*SIN(('OddsRatio_working_3-way'!Y527+4*PI())/3)</f>
        <v>0.48154656322658046</v>
      </c>
      <c r="AL527" s="11">
        <f>'OddsRatio_working_3-way'!Z527+'OddsRatio_working_3-way'!AF527</f>
        <v>1.0631389146485919</v>
      </c>
      <c r="AM527" s="11">
        <f>'OddsRatio_working_3-way'!AA527+'OddsRatio_working_3-way'!AG527</f>
        <v>-0.60498731278864071</v>
      </c>
      <c r="AN527" s="11">
        <f>'OddsRatio_working_3-way'!AB527+'OddsRatio_working_3-way'!AH527</f>
        <v>-0.45815160185995157</v>
      </c>
      <c r="AO527" s="11">
        <f>'OddsRatio_working_3-way'!AC527+'OddsRatio_working_3-way'!AI527</f>
        <v>0</v>
      </c>
      <c r="AP527" s="11">
        <f>'OddsRatio_working_3-way'!AD527+'OddsRatio_working_3-way'!AJ527</f>
        <v>0</v>
      </c>
      <c r="AQ527" s="11">
        <f>'OddsRatio_working_3-way'!AE527+'OddsRatio_working_3-way'!AK527</f>
        <v>0</v>
      </c>
      <c r="AR527" s="10">
        <f>IF(A527="","",IF(('OddsRatio_working_3-way'!X527=0),IF(Q527&gt;0,-Q527^(1/3),(-Q527)^(1/3)),'OddsRatio_working_3-way'!AL527-'OddsRatio_working_3-way'!R527/3))</f>
        <v>1.0631389146485919</v>
      </c>
      <c r="AS527" s="11">
        <f>IF(('OddsRatio_working_3-way'!X527=0),IF(Q527&gt;0,-Q527^(1/3),(-Q527)^(1/3)),'OddsRatio_working_3-way'!AM527-'OddsRatio_working_3-way'!R527/3)</f>
        <v>-0.60498731278864071</v>
      </c>
      <c r="AT527" s="11">
        <f>IF(('OddsRatio_working_3-way'!X527=0),IF(Q527&gt;0,-Q527^(1/3),(-Q527)^(1/3)),'OddsRatio_working_3-way'!AN527-'OddsRatio_working_3-way'!R527/3)</f>
        <v>-0.45815160185995157</v>
      </c>
      <c r="AU527" s="11">
        <f>IF(('OddsRatio_working_3-way'!X527=0),0,'OddsRatio_working_3-way'!AO527)</f>
        <v>0</v>
      </c>
      <c r="AV527" s="11">
        <f>IF(('OddsRatio_working_3-way'!X527=0),0,'OddsRatio_working_3-way'!AP527)</f>
        <v>0</v>
      </c>
      <c r="AW527" s="11">
        <f>IF(('OddsRatio_working_3-way'!X527=0),0,'OddsRatio_working_3-way'!AQ527)</f>
        <v>0</v>
      </c>
    </row>
    <row r="528" spans="1:49" x14ac:dyDescent="0.2">
      <c r="A528" s="4">
        <f>IF('True_Odds_Calculator_3-way'!A529="","",'True_Odds_Calculator_3-way'!A529)</f>
        <v>2.21</v>
      </c>
      <c r="B528" s="4">
        <f>IF('True_Odds_Calculator_3-way'!B529="","",'True_Odds_Calculator_3-way'!B529)</f>
        <v>3.3</v>
      </c>
      <c r="C528" s="4">
        <f>IF('True_Odds_Calculator_3-way'!C529="","",'True_Odds_Calculator_3-way'!C529)</f>
        <v>3.65</v>
      </c>
      <c r="D528" s="9">
        <f t="shared" si="117"/>
        <v>0.44133158537649092</v>
      </c>
      <c r="E528" s="9">
        <f t="shared" si="118"/>
        <v>0.29358236210939948</v>
      </c>
      <c r="F528" s="9">
        <f t="shared" si="119"/>
        <v>0.26508605251410972</v>
      </c>
      <c r="G528" s="9">
        <f t="shared" si="120"/>
        <v>1.0461735549230478</v>
      </c>
      <c r="H528" s="9">
        <f t="shared" si="121"/>
        <v>2.2658700014568876</v>
      </c>
      <c r="I528" s="9">
        <f t="shared" si="122"/>
        <v>3.4061991763230095</v>
      </c>
      <c r="J528" s="9">
        <f t="shared" si="123"/>
        <v>3.7723599205460765</v>
      </c>
      <c r="K528" s="11">
        <f t="shared" si="124"/>
        <v>0.45248868778280543</v>
      </c>
      <c r="L528" s="11">
        <f t="shared" si="125"/>
        <v>0.30303030303030304</v>
      </c>
      <c r="M528" s="11">
        <f t="shared" si="126"/>
        <v>0.27397260273972601</v>
      </c>
      <c r="N528" s="11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-0.27705117874336238</v>
      </c>
      <c r="O528" s="11">
        <f>0</f>
        <v>0</v>
      </c>
      <c r="P528" s="11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0.23140973987065844</v>
      </c>
      <c r="Q528" s="11">
        <f>2*'OddsRatio_working_3-way'!K528*'OddsRatio_working_3-way'!L528*'OddsRatio_working_3-way'!M528</f>
        <v>7.5133032425538468E-2</v>
      </c>
      <c r="R528" s="11">
        <f t="shared" si="127"/>
        <v>0</v>
      </c>
      <c r="S528" s="11">
        <f t="shared" si="128"/>
        <v>-0.83525990006711914</v>
      </c>
      <c r="T528" s="11">
        <f t="shared" si="129"/>
        <v>-0.27118827924257122</v>
      </c>
      <c r="U528" s="11">
        <f>'OddsRatio_working_3-way'!S528-'OddsRatio_working_3-way'!R528^2/3</f>
        <v>-0.83525990006711914</v>
      </c>
      <c r="V528" s="11">
        <f>'OddsRatio_working_3-way'!S528*'OddsRatio_working_3-way'!R528/3-2*'OddsRatio_working_3-way'!R528^3/27-'OddsRatio_working_3-way'!T528</f>
        <v>0.27118827924257122</v>
      </c>
      <c r="W528" s="11">
        <f>'OddsRatio_working_3-way'!V528^2+4*'OddsRatio_working_3-way'!U528^3/27</f>
        <v>-1.2786794341942034E-2</v>
      </c>
      <c r="X528" s="11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0.14690973175770966</v>
      </c>
      <c r="Y528" s="11">
        <f>IF('OddsRatio_working_3-way'!W528&gt;=0,IF('OddsRatio_working_3-way'!V528+SQRT('OddsRatio_working_3-way'!W528)&gt;0,0,PI()),ACOS('OddsRatio_working_3-way'!V528/(2*'OddsRatio_working_3-way'!X528)))</f>
        <v>0.39505373705451485</v>
      </c>
      <c r="Z528" s="11">
        <f>'OddsRatio_working_3-way'!X528^(1/3)*COS('OddsRatio_working_3-way'!Y528/3)</f>
        <v>0.52308677746152388</v>
      </c>
      <c r="AA528" s="11">
        <f>'OddsRatio_working_3-way'!X528^(1/3)*COS(('OddsRatio_working_3-way'!Y528+2*PI())/3)</f>
        <v>-0.32154457580625562</v>
      </c>
      <c r="AB528" s="11">
        <f>'OddsRatio_working_3-way'!X528^(1/3)*COS(('OddsRatio_working_3-way'!Y528+4*PI())/3)</f>
        <v>-0.20154220165526837</v>
      </c>
      <c r="AC528" s="11">
        <f>'OddsRatio_working_3-way'!X528^(1/3)*SIN('OddsRatio_working_3-way'!Y528/3)</f>
        <v>6.9283403019466672E-2</v>
      </c>
      <c r="AD528" s="11">
        <f>'OddsRatio_working_3-way'!X528^(1/3)*SIN(('OddsRatio_working_3-way'!Y528+2*PI())/3)</f>
        <v>0.41836473615568365</v>
      </c>
      <c r="AE528" s="11">
        <f>'OddsRatio_working_3-way'!X528^(1/3)*SIN(('OddsRatio_working_3-way'!Y528+4*PI())/3)</f>
        <v>-0.48764813917515037</v>
      </c>
      <c r="AF528" s="11">
        <f>-'OddsRatio_working_3-way'!U528/(3*'OddsRatio_working_3-way'!X528^(1/3))*COS(('OddsRatio_working_3-way'!Y528)/3)</f>
        <v>0.52308677746152388</v>
      </c>
      <c r="AG528" s="11">
        <f>-'OddsRatio_working_3-way'!U528/(3*'OddsRatio_working_3-way'!X528^(1/3))*COS(('OddsRatio_working_3-way'!Y528+2*PI())/3)</f>
        <v>-0.32154457580625562</v>
      </c>
      <c r="AH528" s="11">
        <f>-'OddsRatio_working_3-way'!U528/(3*'OddsRatio_working_3-way'!X528^(1/3))*COS(('OddsRatio_working_3-way'!Y528+4*PI())/3)</f>
        <v>-0.20154220165526837</v>
      </c>
      <c r="AI528" s="11">
        <f>'OddsRatio_working_3-way'!U528/(3*'OddsRatio_working_3-way'!X528^(1/3))*SIN(('OddsRatio_working_3-way'!Y528)/3)</f>
        <v>-6.9283403019466672E-2</v>
      </c>
      <c r="AJ528" s="11">
        <f>'OddsRatio_working_3-way'!U528/(3*'OddsRatio_working_3-way'!X528^(1/3))*SIN(('OddsRatio_working_3-way'!Y528+2*PI())/3)</f>
        <v>-0.41836473615568365</v>
      </c>
      <c r="AK528" s="11">
        <f>'OddsRatio_working_3-way'!U528/(3*'OddsRatio_working_3-way'!X528^(1/3))*SIN(('OddsRatio_working_3-way'!Y528+4*PI())/3)</f>
        <v>0.48764813917515037</v>
      </c>
      <c r="AL528" s="11">
        <f>'OddsRatio_working_3-way'!Z528+'OddsRatio_working_3-way'!AF528</f>
        <v>1.0461735549230478</v>
      </c>
      <c r="AM528" s="11">
        <f>'OddsRatio_working_3-way'!AA528+'OddsRatio_working_3-way'!AG528</f>
        <v>-0.64308915161251123</v>
      </c>
      <c r="AN528" s="11">
        <f>'OddsRatio_working_3-way'!AB528+'OddsRatio_working_3-way'!AH528</f>
        <v>-0.40308440331053674</v>
      </c>
      <c r="AO528" s="11">
        <f>'OddsRatio_working_3-way'!AC528+'OddsRatio_working_3-way'!AI528</f>
        <v>0</v>
      </c>
      <c r="AP528" s="11">
        <f>'OddsRatio_working_3-way'!AD528+'OddsRatio_working_3-way'!AJ528</f>
        <v>0</v>
      </c>
      <c r="AQ528" s="11">
        <f>'OddsRatio_working_3-way'!AE528+'OddsRatio_working_3-way'!AK528</f>
        <v>0</v>
      </c>
      <c r="AR528" s="10">
        <f>IF(A528="","",IF(('OddsRatio_working_3-way'!X528=0),IF(Q528&gt;0,-Q528^(1/3),(-Q528)^(1/3)),'OddsRatio_working_3-way'!AL528-'OddsRatio_working_3-way'!R528/3))</f>
        <v>1.0461735549230478</v>
      </c>
      <c r="AS528" s="11">
        <f>IF(('OddsRatio_working_3-way'!X528=0),IF(Q528&gt;0,-Q528^(1/3),(-Q528)^(1/3)),'OddsRatio_working_3-way'!AM528-'OddsRatio_working_3-way'!R528/3)</f>
        <v>-0.64308915161251123</v>
      </c>
      <c r="AT528" s="11">
        <f>IF(('OddsRatio_working_3-way'!X528=0),IF(Q528&gt;0,-Q528^(1/3),(-Q528)^(1/3)),'OddsRatio_working_3-way'!AN528-'OddsRatio_working_3-way'!R528/3)</f>
        <v>-0.40308440331053674</v>
      </c>
      <c r="AU528" s="11">
        <f>IF(('OddsRatio_working_3-way'!X528=0),0,'OddsRatio_working_3-way'!AO528)</f>
        <v>0</v>
      </c>
      <c r="AV528" s="11">
        <f>IF(('OddsRatio_working_3-way'!X528=0),0,'OddsRatio_working_3-way'!AP528)</f>
        <v>0</v>
      </c>
      <c r="AW528" s="11">
        <f>IF(('OddsRatio_working_3-way'!X528=0),0,'OddsRatio_working_3-way'!AQ528)</f>
        <v>0</v>
      </c>
    </row>
    <row r="529" spans="1:49" x14ac:dyDescent="0.2">
      <c r="A529" s="4">
        <f>IF('True_Odds_Calculator_3-way'!A530="","",'True_Odds_Calculator_3-way'!A530)</f>
        <v>2.25</v>
      </c>
      <c r="B529" s="4">
        <f>IF('True_Odds_Calculator_3-way'!B530="","",'True_Odds_Calculator_3-way'!B530)</f>
        <v>3.35</v>
      </c>
      <c r="C529" s="4">
        <f>IF('True_Odds_Calculator_3-way'!C530="","",'True_Odds_Calculator_3-way'!C530)</f>
        <v>3.5</v>
      </c>
      <c r="D529" s="9">
        <f t="shared" si="117"/>
        <v>0.43368210005253582</v>
      </c>
      <c r="E529" s="9">
        <f t="shared" si="118"/>
        <v>0.28943790000167929</v>
      </c>
      <c r="F529" s="9">
        <f t="shared" si="119"/>
        <v>0.27687999994578488</v>
      </c>
      <c r="G529" s="9">
        <f t="shared" si="120"/>
        <v>1.0446691710427725</v>
      </c>
      <c r="H529" s="9">
        <f t="shared" si="121"/>
        <v>2.3058364638034656</v>
      </c>
      <c r="I529" s="9">
        <f t="shared" si="122"/>
        <v>3.4549725519505152</v>
      </c>
      <c r="J529" s="9">
        <f t="shared" si="123"/>
        <v>3.6116729276069317</v>
      </c>
      <c r="K529" s="11">
        <f t="shared" si="124"/>
        <v>0.44444444444444442</v>
      </c>
      <c r="L529" s="11">
        <f t="shared" si="125"/>
        <v>0.29850746268656714</v>
      </c>
      <c r="M529" s="11">
        <f t="shared" si="126"/>
        <v>0.2857142857142857</v>
      </c>
      <c r="N529" s="11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-0.2783700544894574</v>
      </c>
      <c r="O529" s="11">
        <f>0</f>
        <v>0</v>
      </c>
      <c r="P529" s="11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0.23122482823975354</v>
      </c>
      <c r="Q529" s="11">
        <f>2*'OddsRatio_working_3-way'!K529*'OddsRatio_working_3-way'!L529*'OddsRatio_working_3-way'!M529</f>
        <v>7.5811419095001165E-2</v>
      </c>
      <c r="R529" s="11">
        <f t="shared" si="127"/>
        <v>0</v>
      </c>
      <c r="S529" s="11">
        <f t="shared" si="128"/>
        <v>-0.83063829787234045</v>
      </c>
      <c r="T529" s="11">
        <f t="shared" si="129"/>
        <v>-0.2723404255319149</v>
      </c>
      <c r="U529" s="11">
        <f>'OddsRatio_working_3-way'!S529-'OddsRatio_working_3-way'!R529^2/3</f>
        <v>-0.83063829787234045</v>
      </c>
      <c r="V529" s="11">
        <f>'OddsRatio_working_3-way'!S529*'OddsRatio_working_3-way'!R529/3-2*'OddsRatio_working_3-way'!R529^3/27-'OddsRatio_working_3-way'!T529</f>
        <v>0.2723404255319149</v>
      </c>
      <c r="W529" s="11">
        <f>'OddsRatio_working_3-way'!V529^2+4*'OddsRatio_working_3-way'!U529^3/27</f>
        <v>-1.0735460763172083E-2</v>
      </c>
      <c r="X529" s="11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0.14569211384120673</v>
      </c>
      <c r="Y529" s="11">
        <f>IF('OddsRatio_working_3-way'!W529&gt;=0,IF('OddsRatio_working_3-way'!V529+SQRT('OddsRatio_working_3-way'!W529)&gt;0,0,PI()),ACOS('OddsRatio_working_3-way'!V529/(2*'OddsRatio_working_3-way'!X529)))</f>
        <v>0.36354066341697244</v>
      </c>
      <c r="Z529" s="11">
        <f>'OddsRatio_working_3-way'!X529^(1/3)*COS('OddsRatio_working_3-way'!Y529/3)</f>
        <v>0.52233458552138623</v>
      </c>
      <c r="AA529" s="11">
        <f>'OddsRatio_working_3-way'!X529^(1/3)*COS(('OddsRatio_working_3-way'!Y529+2*PI())/3)</f>
        <v>-0.31625367986527914</v>
      </c>
      <c r="AB529" s="11">
        <f>'OddsRatio_working_3-way'!X529^(1/3)*COS(('OddsRatio_working_3-way'!Y529+4*PI())/3)</f>
        <v>-0.20608090565610709</v>
      </c>
      <c r="AC529" s="11">
        <f>'OddsRatio_working_3-way'!X529^(1/3)*SIN('OddsRatio_working_3-way'!Y529/3)</f>
        <v>6.3608280847033322E-2</v>
      </c>
      <c r="AD529" s="11">
        <f>'OddsRatio_working_3-way'!X529^(1/3)*SIN(('OddsRatio_working_3-way'!Y529+2*PI())/3)</f>
        <v>0.42055087991321932</v>
      </c>
      <c r="AE529" s="11">
        <f>'OddsRatio_working_3-way'!X529^(1/3)*SIN(('OddsRatio_working_3-way'!Y529+4*PI())/3)</f>
        <v>-0.48415916076025267</v>
      </c>
      <c r="AF529" s="11">
        <f>-'OddsRatio_working_3-way'!U529/(3*'OddsRatio_working_3-way'!X529^(1/3))*COS(('OddsRatio_working_3-way'!Y529)/3)</f>
        <v>0.52233458552138623</v>
      </c>
      <c r="AG529" s="11">
        <f>-'OddsRatio_working_3-way'!U529/(3*'OddsRatio_working_3-way'!X529^(1/3))*COS(('OddsRatio_working_3-way'!Y529+2*PI())/3)</f>
        <v>-0.31625367986527914</v>
      </c>
      <c r="AH529" s="11">
        <f>-'OddsRatio_working_3-way'!U529/(3*'OddsRatio_working_3-way'!X529^(1/3))*COS(('OddsRatio_working_3-way'!Y529+4*PI())/3)</f>
        <v>-0.20608090565610709</v>
      </c>
      <c r="AI529" s="11">
        <f>'OddsRatio_working_3-way'!U529/(3*'OddsRatio_working_3-way'!X529^(1/3))*SIN(('OddsRatio_working_3-way'!Y529)/3)</f>
        <v>-6.3608280847033322E-2</v>
      </c>
      <c r="AJ529" s="11">
        <f>'OddsRatio_working_3-way'!U529/(3*'OddsRatio_working_3-way'!X529^(1/3))*SIN(('OddsRatio_working_3-way'!Y529+2*PI())/3)</f>
        <v>-0.42055087991321932</v>
      </c>
      <c r="AK529" s="11">
        <f>'OddsRatio_working_3-way'!U529/(3*'OddsRatio_working_3-way'!X529^(1/3))*SIN(('OddsRatio_working_3-way'!Y529+4*PI())/3)</f>
        <v>0.48415916076025267</v>
      </c>
      <c r="AL529" s="11">
        <f>'OddsRatio_working_3-way'!Z529+'OddsRatio_working_3-way'!AF529</f>
        <v>1.0446691710427725</v>
      </c>
      <c r="AM529" s="11">
        <f>'OddsRatio_working_3-way'!AA529+'OddsRatio_working_3-way'!AG529</f>
        <v>-0.63250735973055827</v>
      </c>
      <c r="AN529" s="11">
        <f>'OddsRatio_working_3-way'!AB529+'OddsRatio_working_3-way'!AH529</f>
        <v>-0.41216181131221419</v>
      </c>
      <c r="AO529" s="11">
        <f>'OddsRatio_working_3-way'!AC529+'OddsRatio_working_3-way'!AI529</f>
        <v>0</v>
      </c>
      <c r="AP529" s="11">
        <f>'OddsRatio_working_3-way'!AD529+'OddsRatio_working_3-way'!AJ529</f>
        <v>0</v>
      </c>
      <c r="AQ529" s="11">
        <f>'OddsRatio_working_3-way'!AE529+'OddsRatio_working_3-way'!AK529</f>
        <v>0</v>
      </c>
      <c r="AR529" s="10">
        <f>IF(A529="","",IF(('OddsRatio_working_3-way'!X529=0),IF(Q529&gt;0,-Q529^(1/3),(-Q529)^(1/3)),'OddsRatio_working_3-way'!AL529-'OddsRatio_working_3-way'!R529/3))</f>
        <v>1.0446691710427725</v>
      </c>
      <c r="AS529" s="11">
        <f>IF(('OddsRatio_working_3-way'!X529=0),IF(Q529&gt;0,-Q529^(1/3),(-Q529)^(1/3)),'OddsRatio_working_3-way'!AM529-'OddsRatio_working_3-way'!R529/3)</f>
        <v>-0.63250735973055827</v>
      </c>
      <c r="AT529" s="11">
        <f>IF(('OddsRatio_working_3-way'!X529=0),IF(Q529&gt;0,-Q529^(1/3),(-Q529)^(1/3)),'OddsRatio_working_3-way'!AN529-'OddsRatio_working_3-way'!R529/3)</f>
        <v>-0.41216181131221419</v>
      </c>
      <c r="AU529" s="11">
        <f>IF(('OddsRatio_working_3-way'!X529=0),0,'OddsRatio_working_3-way'!AO529)</f>
        <v>0</v>
      </c>
      <c r="AV529" s="11">
        <f>IF(('OddsRatio_working_3-way'!X529=0),0,'OddsRatio_working_3-way'!AP529)</f>
        <v>0</v>
      </c>
      <c r="AW529" s="11">
        <f>IF(('OddsRatio_working_3-way'!X529=0),0,'OddsRatio_working_3-way'!AQ529)</f>
        <v>0</v>
      </c>
    </row>
    <row r="530" spans="1:49" x14ac:dyDescent="0.2">
      <c r="A530" s="4">
        <f>IF('True_Odds_Calculator_3-way'!A531="","",'True_Odds_Calculator_3-way'!A531)</f>
        <v>2.96</v>
      </c>
      <c r="B530" s="4">
        <f>IF('True_Odds_Calculator_3-way'!B531="","",'True_Odds_Calculator_3-way'!B531)</f>
        <v>3.41</v>
      </c>
      <c r="C530" s="4">
        <f>IF('True_Odds_Calculator_3-way'!C531="","",'True_Odds_Calculator_3-way'!C531)</f>
        <v>2.52</v>
      </c>
      <c r="D530" s="9">
        <f t="shared" si="117"/>
        <v>0.32852352700532006</v>
      </c>
      <c r="E530" s="9">
        <f t="shared" si="118"/>
        <v>0.28464160662835303</v>
      </c>
      <c r="F530" s="9">
        <f t="shared" si="119"/>
        <v>0.38683486636632675</v>
      </c>
      <c r="G530" s="9">
        <f t="shared" si="120"/>
        <v>1.0428173603427668</v>
      </c>
      <c r="H530" s="9">
        <f t="shared" si="121"/>
        <v>3.0439220262718236</v>
      </c>
      <c r="I530" s="9">
        <f t="shared" si="122"/>
        <v>3.5131898384260682</v>
      </c>
      <c r="J530" s="9">
        <f t="shared" si="123"/>
        <v>2.5850823877210054</v>
      </c>
      <c r="K530" s="11">
        <f t="shared" si="124"/>
        <v>0.33783783783783783</v>
      </c>
      <c r="L530" s="11">
        <f t="shared" si="125"/>
        <v>0.29325513196480935</v>
      </c>
      <c r="M530" s="11">
        <f t="shared" si="126"/>
        <v>0.3968253968253968</v>
      </c>
      <c r="N530" s="11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-0.2822734758218628</v>
      </c>
      <c r="O530" s="11">
        <f>0</f>
        <v>0</v>
      </c>
      <c r="P530" s="11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0.23156273156273149</v>
      </c>
      <c r="Q530" s="11">
        <f>2*'OddsRatio_working_3-way'!K530*'OddsRatio_working_3-way'!L530*'OddsRatio_working_3-way'!M530</f>
        <v>7.8629110887175391E-2</v>
      </c>
      <c r="R530" s="11">
        <f t="shared" si="127"/>
        <v>0</v>
      </c>
      <c r="S530" s="11">
        <f t="shared" si="128"/>
        <v>-0.82034888644254389</v>
      </c>
      <c r="T530" s="11">
        <f t="shared" si="129"/>
        <v>-0.27855649794313891</v>
      </c>
      <c r="U530" s="11">
        <f>'OddsRatio_working_3-way'!S530-'OddsRatio_working_3-way'!R530^2/3</f>
        <v>-0.82034888644254389</v>
      </c>
      <c r="V530" s="11">
        <f>'OddsRatio_working_3-way'!S530*'OddsRatio_working_3-way'!R530/3-2*'OddsRatio_working_3-way'!R530^3/27-'OddsRatio_working_3-way'!T530</f>
        <v>0.27855649794313891</v>
      </c>
      <c r="W530" s="11">
        <f>'OddsRatio_working_3-way'!V530^2+4*'OddsRatio_working_3-way'!U530^3/27</f>
        <v>-4.1947327440053084E-3</v>
      </c>
      <c r="X530" s="11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0.14299340482199804</v>
      </c>
      <c r="Y530" s="11">
        <f>IF('OddsRatio_working_3-way'!W530&gt;=0,IF('OddsRatio_working_3-way'!V530+SQRT('OddsRatio_working_3-way'!W530)&gt;0,0,PI()),ACOS('OddsRatio_working_3-way'!V530/(2*'OddsRatio_working_3-way'!X530)))</f>
        <v>0.22844955628246311</v>
      </c>
      <c r="Z530" s="11">
        <f>'OddsRatio_working_3-way'!X530^(1/3)*COS('OddsRatio_working_3-way'!Y530/3)</f>
        <v>0.52140868017138342</v>
      </c>
      <c r="AA530" s="11">
        <f>'OddsRatio_working_3-way'!X530^(1/3)*COS(('OddsRatio_working_3-way'!Y530+2*PI())/3)</f>
        <v>-0.29515666645254257</v>
      </c>
      <c r="AB530" s="11">
        <f>'OddsRatio_working_3-way'!X530^(1/3)*COS(('OddsRatio_working_3-way'!Y530+4*PI())/3)</f>
        <v>-0.22625201371884088</v>
      </c>
      <c r="AC530" s="11">
        <f>'OddsRatio_working_3-way'!X530^(1/3)*SIN('OddsRatio_working_3-way'!Y530/3)</f>
        <v>3.9782119804220556E-2</v>
      </c>
      <c r="AD530" s="11">
        <f>'OddsRatio_working_3-way'!X530^(1/3)*SIN(('OddsRatio_working_3-way'!Y530+2*PI())/3)</f>
        <v>0.43166210288002332</v>
      </c>
      <c r="AE530" s="11">
        <f>'OddsRatio_working_3-way'!X530^(1/3)*SIN(('OddsRatio_working_3-way'!Y530+4*PI())/3)</f>
        <v>-0.47144422268424374</v>
      </c>
      <c r="AF530" s="11">
        <f>-'OddsRatio_working_3-way'!U530/(3*'OddsRatio_working_3-way'!X530^(1/3))*COS(('OddsRatio_working_3-way'!Y530)/3)</f>
        <v>0.52140868017138342</v>
      </c>
      <c r="AG530" s="11">
        <f>-'OddsRatio_working_3-way'!U530/(3*'OddsRatio_working_3-way'!X530^(1/3))*COS(('OddsRatio_working_3-way'!Y530+2*PI())/3)</f>
        <v>-0.29515666645254257</v>
      </c>
      <c r="AH530" s="11">
        <f>-'OddsRatio_working_3-way'!U530/(3*'OddsRatio_working_3-way'!X530^(1/3))*COS(('OddsRatio_working_3-way'!Y530+4*PI())/3)</f>
        <v>-0.22625201371884088</v>
      </c>
      <c r="AI530" s="11">
        <f>'OddsRatio_working_3-way'!U530/(3*'OddsRatio_working_3-way'!X530^(1/3))*SIN(('OddsRatio_working_3-way'!Y530)/3)</f>
        <v>-3.9782119804220556E-2</v>
      </c>
      <c r="AJ530" s="11">
        <f>'OddsRatio_working_3-way'!U530/(3*'OddsRatio_working_3-way'!X530^(1/3))*SIN(('OddsRatio_working_3-way'!Y530+2*PI())/3)</f>
        <v>-0.43166210288002332</v>
      </c>
      <c r="AK530" s="11">
        <f>'OddsRatio_working_3-way'!U530/(3*'OddsRatio_working_3-way'!X530^(1/3))*SIN(('OddsRatio_working_3-way'!Y530+4*PI())/3)</f>
        <v>0.47144422268424374</v>
      </c>
      <c r="AL530" s="11">
        <f>'OddsRatio_working_3-way'!Z530+'OddsRatio_working_3-way'!AF530</f>
        <v>1.0428173603427668</v>
      </c>
      <c r="AM530" s="11">
        <f>'OddsRatio_working_3-way'!AA530+'OddsRatio_working_3-way'!AG530</f>
        <v>-0.59031333290508514</v>
      </c>
      <c r="AN530" s="11">
        <f>'OddsRatio_working_3-way'!AB530+'OddsRatio_working_3-way'!AH530</f>
        <v>-0.45250402743768176</v>
      </c>
      <c r="AO530" s="11">
        <f>'OddsRatio_working_3-way'!AC530+'OddsRatio_working_3-way'!AI530</f>
        <v>0</v>
      </c>
      <c r="AP530" s="11">
        <f>'OddsRatio_working_3-way'!AD530+'OddsRatio_working_3-way'!AJ530</f>
        <v>0</v>
      </c>
      <c r="AQ530" s="11">
        <f>'OddsRatio_working_3-way'!AE530+'OddsRatio_working_3-way'!AK530</f>
        <v>0</v>
      </c>
      <c r="AR530" s="10">
        <f>IF(A530="","",IF(('OddsRatio_working_3-way'!X530=0),IF(Q530&gt;0,-Q530^(1/3),(-Q530)^(1/3)),'OddsRatio_working_3-way'!AL530-'OddsRatio_working_3-way'!R530/3))</f>
        <v>1.0428173603427668</v>
      </c>
      <c r="AS530" s="11">
        <f>IF(('OddsRatio_working_3-way'!X530=0),IF(Q530&gt;0,-Q530^(1/3),(-Q530)^(1/3)),'OddsRatio_working_3-way'!AM530-'OddsRatio_working_3-way'!R530/3)</f>
        <v>-0.59031333290508514</v>
      </c>
      <c r="AT530" s="11">
        <f>IF(('OddsRatio_working_3-way'!X530=0),IF(Q530&gt;0,-Q530^(1/3),(-Q530)^(1/3)),'OddsRatio_working_3-way'!AN530-'OddsRatio_working_3-way'!R530/3)</f>
        <v>-0.45250402743768176</v>
      </c>
      <c r="AU530" s="11">
        <f>IF(('OddsRatio_working_3-way'!X530=0),0,'OddsRatio_working_3-way'!AO530)</f>
        <v>0</v>
      </c>
      <c r="AV530" s="11">
        <f>IF(('OddsRatio_working_3-way'!X530=0),0,'OddsRatio_working_3-way'!AP530)</f>
        <v>0</v>
      </c>
      <c r="AW530" s="11">
        <f>IF(('OddsRatio_working_3-way'!X530=0),0,'OddsRatio_working_3-way'!AQ530)</f>
        <v>0</v>
      </c>
    </row>
    <row r="531" spans="1:49" x14ac:dyDescent="0.2">
      <c r="A531" s="4">
        <f>IF('True_Odds_Calculator_3-way'!A532="","",'True_Odds_Calculator_3-way'!A532)</f>
        <v>2.27</v>
      </c>
      <c r="B531" s="4">
        <f>IF('True_Odds_Calculator_3-way'!B532="","",'True_Odds_Calculator_3-way'!B532)</f>
        <v>3.45</v>
      </c>
      <c r="C531" s="4">
        <f>IF('True_Odds_Calculator_3-way'!C532="","",'True_Odds_Calculator_3-way'!C532)</f>
        <v>3.37</v>
      </c>
      <c r="D531" s="9">
        <f t="shared" si="117"/>
        <v>0.43037812975408707</v>
      </c>
      <c r="E531" s="9">
        <f t="shared" si="118"/>
        <v>0.28142993765405627</v>
      </c>
      <c r="F531" s="9">
        <f t="shared" si="119"/>
        <v>0.28819193259185638</v>
      </c>
      <c r="G531" s="9">
        <f t="shared" si="120"/>
        <v>1.0421560173845885</v>
      </c>
      <c r="H531" s="9">
        <f t="shared" si="121"/>
        <v>2.3235381420784278</v>
      </c>
      <c r="I531" s="9">
        <f t="shared" si="122"/>
        <v>3.5532822425922421</v>
      </c>
      <c r="J531" s="9">
        <f t="shared" si="123"/>
        <v>3.4699097612014751</v>
      </c>
      <c r="K531" s="11">
        <f t="shared" si="124"/>
        <v>0.44052863436123346</v>
      </c>
      <c r="L531" s="11">
        <f t="shared" si="125"/>
        <v>0.28985507246376813</v>
      </c>
      <c r="M531" s="11">
        <f t="shared" si="126"/>
        <v>0.29673590504451036</v>
      </c>
      <c r="N531" s="11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-0.27941087038932577</v>
      </c>
      <c r="O531" s="11">
        <f>0</f>
        <v>0</v>
      </c>
      <c r="P531" s="11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0.23075038775727102</v>
      </c>
      <c r="Q531" s="11">
        <f>2*'OddsRatio_working_3-way'!K531*'OddsRatio_working_3-way'!L531*'OddsRatio_working_3-way'!M531</f>
        <v>7.5780094501566836E-2</v>
      </c>
      <c r="R531" s="11">
        <f t="shared" si="127"/>
        <v>0</v>
      </c>
      <c r="S531" s="11">
        <f t="shared" si="128"/>
        <v>-0.82584613632156778</v>
      </c>
      <c r="T531" s="11">
        <f t="shared" si="129"/>
        <v>-0.27121383787243603</v>
      </c>
      <c r="U531" s="11">
        <f>'OddsRatio_working_3-way'!S531-'OddsRatio_working_3-way'!R531^2/3</f>
        <v>-0.82584613632156778</v>
      </c>
      <c r="V531" s="11">
        <f>'OddsRatio_working_3-way'!S531*'OddsRatio_working_3-way'!R531/3-2*'OddsRatio_working_3-way'!R531^3/27-'OddsRatio_working_3-way'!T531</f>
        <v>0.27121383787243603</v>
      </c>
      <c r="W531" s="11">
        <f>'OddsRatio_working_3-way'!V531^2+4*'OddsRatio_working_3-way'!U531^3/27</f>
        <v>-9.8867729873053922E-3</v>
      </c>
      <c r="X531" s="11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0.14443313231457786</v>
      </c>
      <c r="Y531" s="11">
        <f>IF('OddsRatio_working_3-way'!W531&gt;=0,IF('OddsRatio_working_3-way'!V531+SQRT('OddsRatio_working_3-way'!W531)&gt;0,0,PI()),ACOS('OddsRatio_working_3-way'!V531/(2*'OddsRatio_working_3-way'!X531)))</f>
        <v>0.3514031242445943</v>
      </c>
      <c r="Z531" s="11">
        <f>'OddsRatio_working_3-way'!X531^(1/3)*COS('OddsRatio_working_3-way'!Y531/3)</f>
        <v>0.52107800869229426</v>
      </c>
      <c r="AA531" s="11">
        <f>'OddsRatio_working_3-way'!X531^(1/3)*COS(('OddsRatio_working_3-way'!Y531+2*PI())/3)</f>
        <v>-0.31364094144214144</v>
      </c>
      <c r="AB531" s="11">
        <f>'OddsRatio_working_3-way'!X531^(1/3)*COS(('OddsRatio_working_3-way'!Y531+4*PI())/3)</f>
        <v>-0.20743706725015273</v>
      </c>
      <c r="AC531" s="11">
        <f>'OddsRatio_working_3-way'!X531^(1/3)*SIN('OddsRatio_working_3-way'!Y531/3)</f>
        <v>6.1316835353725778E-2</v>
      </c>
      <c r="AD531" s="11">
        <f>'OddsRatio_working_3-way'!X531^(1/3)*SIN(('OddsRatio_working_3-way'!Y531+2*PI())/3)</f>
        <v>0.42060837520407252</v>
      </c>
      <c r="AE531" s="11">
        <f>'OddsRatio_working_3-way'!X531^(1/3)*SIN(('OddsRatio_working_3-way'!Y531+4*PI())/3)</f>
        <v>-0.48192521055779836</v>
      </c>
      <c r="AF531" s="11">
        <f>-'OddsRatio_working_3-way'!U531/(3*'OddsRatio_working_3-way'!X531^(1/3))*COS(('OddsRatio_working_3-way'!Y531)/3)</f>
        <v>0.52107800869229426</v>
      </c>
      <c r="AG531" s="11">
        <f>-'OddsRatio_working_3-way'!U531/(3*'OddsRatio_working_3-way'!X531^(1/3))*COS(('OddsRatio_working_3-way'!Y531+2*PI())/3)</f>
        <v>-0.31364094144214144</v>
      </c>
      <c r="AH531" s="11">
        <f>-'OddsRatio_working_3-way'!U531/(3*'OddsRatio_working_3-way'!X531^(1/3))*COS(('OddsRatio_working_3-way'!Y531+4*PI())/3)</f>
        <v>-0.20743706725015273</v>
      </c>
      <c r="AI531" s="11">
        <f>'OddsRatio_working_3-way'!U531/(3*'OddsRatio_working_3-way'!X531^(1/3))*SIN(('OddsRatio_working_3-way'!Y531)/3)</f>
        <v>-6.1316835353725778E-2</v>
      </c>
      <c r="AJ531" s="11">
        <f>'OddsRatio_working_3-way'!U531/(3*'OddsRatio_working_3-way'!X531^(1/3))*SIN(('OddsRatio_working_3-way'!Y531+2*PI())/3)</f>
        <v>-0.42060837520407252</v>
      </c>
      <c r="AK531" s="11">
        <f>'OddsRatio_working_3-way'!U531/(3*'OddsRatio_working_3-way'!X531^(1/3))*SIN(('OddsRatio_working_3-way'!Y531+4*PI())/3)</f>
        <v>0.48192521055779836</v>
      </c>
      <c r="AL531" s="11">
        <f>'OddsRatio_working_3-way'!Z531+'OddsRatio_working_3-way'!AF531</f>
        <v>1.0421560173845885</v>
      </c>
      <c r="AM531" s="11">
        <f>'OddsRatio_working_3-way'!AA531+'OddsRatio_working_3-way'!AG531</f>
        <v>-0.62728188288428288</v>
      </c>
      <c r="AN531" s="11">
        <f>'OddsRatio_working_3-way'!AB531+'OddsRatio_working_3-way'!AH531</f>
        <v>-0.41487413450030547</v>
      </c>
      <c r="AO531" s="11">
        <f>'OddsRatio_working_3-way'!AC531+'OddsRatio_working_3-way'!AI531</f>
        <v>0</v>
      </c>
      <c r="AP531" s="11">
        <f>'OddsRatio_working_3-way'!AD531+'OddsRatio_working_3-way'!AJ531</f>
        <v>0</v>
      </c>
      <c r="AQ531" s="11">
        <f>'OddsRatio_working_3-way'!AE531+'OddsRatio_working_3-way'!AK531</f>
        <v>0</v>
      </c>
      <c r="AR531" s="10">
        <f>IF(A531="","",IF(('OddsRatio_working_3-way'!X531=0),IF(Q531&gt;0,-Q531^(1/3),(-Q531)^(1/3)),'OddsRatio_working_3-way'!AL531-'OddsRatio_working_3-way'!R531/3))</f>
        <v>1.0421560173845885</v>
      </c>
      <c r="AS531" s="11">
        <f>IF(('OddsRatio_working_3-way'!X531=0),IF(Q531&gt;0,-Q531^(1/3),(-Q531)^(1/3)),'OddsRatio_working_3-way'!AM531-'OddsRatio_working_3-way'!R531/3)</f>
        <v>-0.62728188288428288</v>
      </c>
      <c r="AT531" s="11">
        <f>IF(('OddsRatio_working_3-way'!X531=0),IF(Q531&gt;0,-Q531^(1/3),(-Q531)^(1/3)),'OddsRatio_working_3-way'!AN531-'OddsRatio_working_3-way'!R531/3)</f>
        <v>-0.41487413450030547</v>
      </c>
      <c r="AU531" s="11">
        <f>IF(('OddsRatio_working_3-way'!X531=0),0,'OddsRatio_working_3-way'!AO531)</f>
        <v>0</v>
      </c>
      <c r="AV531" s="11">
        <f>IF(('OddsRatio_working_3-way'!X531=0),0,'OddsRatio_working_3-way'!AP531)</f>
        <v>0</v>
      </c>
      <c r="AW531" s="11">
        <f>IF(('OddsRatio_working_3-way'!X531=0),0,'OddsRatio_working_3-way'!AQ531)</f>
        <v>0</v>
      </c>
    </row>
    <row r="532" spans="1:49" x14ac:dyDescent="0.2">
      <c r="A532" s="4">
        <f>IF('True_Odds_Calculator_3-way'!A533="","",'True_Odds_Calculator_3-way'!A533)</f>
        <v>2.92</v>
      </c>
      <c r="B532" s="4">
        <f>IF('True_Odds_Calculator_3-way'!B533="","",'True_Odds_Calculator_3-way'!B533)</f>
        <v>3.55</v>
      </c>
      <c r="C532" s="4">
        <f>IF('True_Odds_Calculator_3-way'!C533="","",'True_Odds_Calculator_3-way'!C533)</f>
        <v>2.48</v>
      </c>
      <c r="D532" s="9">
        <f t="shared" si="117"/>
        <v>0.33323891813850193</v>
      </c>
      <c r="E532" s="9">
        <f t="shared" si="118"/>
        <v>0.27341985443716349</v>
      </c>
      <c r="F532" s="9">
        <f t="shared" si="119"/>
        <v>0.39334122742433464</v>
      </c>
      <c r="G532" s="9">
        <f t="shared" si="120"/>
        <v>1.0421093632843008</v>
      </c>
      <c r="H532" s="9">
        <f t="shared" si="121"/>
        <v>3.0008499775058581</v>
      </c>
      <c r="I532" s="9">
        <f t="shared" si="122"/>
        <v>3.6573788763749668</v>
      </c>
      <c r="J532" s="9">
        <f t="shared" si="123"/>
        <v>2.5423218576607653</v>
      </c>
      <c r="K532" s="11">
        <f t="shared" si="124"/>
        <v>0.34246575342465752</v>
      </c>
      <c r="L532" s="11">
        <f t="shared" si="125"/>
        <v>0.28169014084507044</v>
      </c>
      <c r="M532" s="11">
        <f t="shared" si="126"/>
        <v>0.40322580645161293</v>
      </c>
      <c r="N532" s="11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-0.28186440783454614</v>
      </c>
      <c r="O532" s="11">
        <f>0</f>
        <v>0</v>
      </c>
      <c r="P532" s="11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0.23144834539717313</v>
      </c>
      <c r="Q532" s="11">
        <f>2*'OddsRatio_working_3-way'!K532*'OddsRatio_working_3-way'!L532*'OddsRatio_working_3-way'!M532</f>
        <v>7.7797763158713659E-2</v>
      </c>
      <c r="R532" s="11">
        <f t="shared" si="127"/>
        <v>0</v>
      </c>
      <c r="S532" s="11">
        <f t="shared" si="128"/>
        <v>-0.82113363363363301</v>
      </c>
      <c r="T532" s="11">
        <f t="shared" si="129"/>
        <v>-0.27601130542306995</v>
      </c>
      <c r="U532" s="11">
        <f>'OddsRatio_working_3-way'!S532-'OddsRatio_working_3-way'!R532^2/3</f>
        <v>-0.82113363363363301</v>
      </c>
      <c r="V532" s="11">
        <f>'OddsRatio_working_3-way'!S532*'OddsRatio_working_3-way'!R532/3-2*'OddsRatio_working_3-way'!R532^3/27-'OddsRatio_working_3-way'!T532</f>
        <v>0.27601130542306995</v>
      </c>
      <c r="W532" s="11">
        <f>'OddsRatio_working_3-way'!V532^2+4*'OddsRatio_working_3-way'!U532^3/27</f>
        <v>-5.8411561128239586E-3</v>
      </c>
      <c r="X532" s="11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0.14319863549818759</v>
      </c>
      <c r="Y532" s="11">
        <f>IF('OddsRatio_working_3-way'!W532&gt;=0,IF('OddsRatio_working_3-way'!V532+SQRT('OddsRatio_working_3-way'!W532)&gt;0,0,PI()),ACOS('OddsRatio_working_3-way'!V532/(2*'OddsRatio_working_3-way'!X532)))</f>
        <v>0.27013151751215636</v>
      </c>
      <c r="Z532" s="11">
        <f>'OddsRatio_working_3-way'!X532^(1/3)*COS('OddsRatio_working_3-way'!Y532/3)</f>
        <v>0.52105468164215041</v>
      </c>
      <c r="AA532" s="11">
        <f>'OddsRatio_working_3-way'!X532^(1/3)*COS(('OddsRatio_working_3-way'!Y532+2*PI())/3)</f>
        <v>-0.3012694868434227</v>
      </c>
      <c r="AB532" s="11">
        <f>'OddsRatio_working_3-way'!X532^(1/3)*COS(('OddsRatio_working_3-way'!Y532+4*PI())/3)</f>
        <v>-0.21978519479872777</v>
      </c>
      <c r="AC532" s="11">
        <f>'OddsRatio_working_3-way'!X532^(1/3)*SIN('OddsRatio_working_3-way'!Y532/3)</f>
        <v>4.7044977946730654E-2</v>
      </c>
      <c r="AD532" s="11">
        <f>'OddsRatio_working_3-way'!X532^(1/3)*SIN(('OddsRatio_working_3-way'!Y532+2*PI())/3)</f>
        <v>0.42772410208955003</v>
      </c>
      <c r="AE532" s="11">
        <f>'OddsRatio_working_3-way'!X532^(1/3)*SIN(('OddsRatio_working_3-way'!Y532+4*PI())/3)</f>
        <v>-0.47476908003628077</v>
      </c>
      <c r="AF532" s="11">
        <f>-'OddsRatio_working_3-way'!U532/(3*'OddsRatio_working_3-way'!X532^(1/3))*COS(('OddsRatio_working_3-way'!Y532)/3)</f>
        <v>0.5210546816421503</v>
      </c>
      <c r="AG532" s="11">
        <f>-'OddsRatio_working_3-way'!U532/(3*'OddsRatio_working_3-way'!X532^(1/3))*COS(('OddsRatio_working_3-way'!Y532+2*PI())/3)</f>
        <v>-0.30126948684342264</v>
      </c>
      <c r="AH532" s="11">
        <f>-'OddsRatio_working_3-way'!U532/(3*'OddsRatio_working_3-way'!X532^(1/3))*COS(('OddsRatio_working_3-way'!Y532+4*PI())/3)</f>
        <v>-0.21978519479872774</v>
      </c>
      <c r="AI532" s="11">
        <f>'OddsRatio_working_3-way'!U532/(3*'OddsRatio_working_3-way'!X532^(1/3))*SIN(('OddsRatio_working_3-way'!Y532)/3)</f>
        <v>-4.704497794673064E-2</v>
      </c>
      <c r="AJ532" s="11">
        <f>'OddsRatio_working_3-way'!U532/(3*'OddsRatio_working_3-way'!X532^(1/3))*SIN(('OddsRatio_working_3-way'!Y532+2*PI())/3)</f>
        <v>-0.42772410208954997</v>
      </c>
      <c r="AK532" s="11">
        <f>'OddsRatio_working_3-way'!U532/(3*'OddsRatio_working_3-way'!X532^(1/3))*SIN(('OddsRatio_working_3-way'!Y532+4*PI())/3)</f>
        <v>0.47476908003628066</v>
      </c>
      <c r="AL532" s="11">
        <f>'OddsRatio_working_3-way'!Z532+'OddsRatio_working_3-way'!AF532</f>
        <v>1.0421093632843008</v>
      </c>
      <c r="AM532" s="11">
        <f>'OddsRatio_working_3-way'!AA532+'OddsRatio_working_3-way'!AG532</f>
        <v>-0.60253897368684539</v>
      </c>
      <c r="AN532" s="11">
        <f>'OddsRatio_working_3-way'!AB532+'OddsRatio_working_3-way'!AH532</f>
        <v>-0.43957038959745554</v>
      </c>
      <c r="AO532" s="11">
        <f>'OddsRatio_working_3-way'!AC532+'OddsRatio_working_3-way'!AI532</f>
        <v>0</v>
      </c>
      <c r="AP532" s="11">
        <f>'OddsRatio_working_3-way'!AD532+'OddsRatio_working_3-way'!AJ532</f>
        <v>0</v>
      </c>
      <c r="AQ532" s="11">
        <f>'OddsRatio_working_3-way'!AE532+'OddsRatio_working_3-way'!AK532</f>
        <v>0</v>
      </c>
      <c r="AR532" s="10">
        <f>IF(A532="","",IF(('OddsRatio_working_3-way'!X532=0),IF(Q532&gt;0,-Q532^(1/3),(-Q532)^(1/3)),'OddsRatio_working_3-way'!AL532-'OddsRatio_working_3-way'!R532/3))</f>
        <v>1.0421093632843008</v>
      </c>
      <c r="AS532" s="11">
        <f>IF(('OddsRatio_working_3-way'!X532=0),IF(Q532&gt;0,-Q532^(1/3),(-Q532)^(1/3)),'OddsRatio_working_3-way'!AM532-'OddsRatio_working_3-way'!R532/3)</f>
        <v>-0.60253897368684539</v>
      </c>
      <c r="AT532" s="11">
        <f>IF(('OddsRatio_working_3-way'!X532=0),IF(Q532&gt;0,-Q532^(1/3),(-Q532)^(1/3)),'OddsRatio_working_3-way'!AN532-'OddsRatio_working_3-way'!R532/3)</f>
        <v>-0.43957038959745554</v>
      </c>
      <c r="AU532" s="11">
        <f>IF(('OddsRatio_working_3-way'!X532=0),0,'OddsRatio_working_3-way'!AO532)</f>
        <v>0</v>
      </c>
      <c r="AV532" s="11">
        <f>IF(('OddsRatio_working_3-way'!X532=0),0,'OddsRatio_working_3-way'!AP532)</f>
        <v>0</v>
      </c>
      <c r="AW532" s="11">
        <f>IF(('OddsRatio_working_3-way'!X532=0),0,'OddsRatio_working_3-way'!AQ532)</f>
        <v>0</v>
      </c>
    </row>
    <row r="533" spans="1:49" x14ac:dyDescent="0.2">
      <c r="A533" s="4">
        <f>IF('True_Odds_Calculator_3-way'!A534="","",'True_Odds_Calculator_3-way'!A534)</f>
        <v>2.5299999999999998</v>
      </c>
      <c r="B533" s="4">
        <f>IF('True_Odds_Calculator_3-way'!B534="","",'True_Odds_Calculator_3-way'!B534)</f>
        <v>3.11</v>
      </c>
      <c r="C533" s="4">
        <f>IF('True_Odds_Calculator_3-way'!C534="","",'True_Odds_Calculator_3-way'!C534)</f>
        <v>3.21</v>
      </c>
      <c r="D533" s="9">
        <f t="shared" si="117"/>
        <v>0.38515446696731681</v>
      </c>
      <c r="E533" s="9">
        <f t="shared" si="118"/>
        <v>0.31235189395710811</v>
      </c>
      <c r="F533" s="9">
        <f t="shared" si="119"/>
        <v>0.3024936390755753</v>
      </c>
      <c r="G533" s="9">
        <f t="shared" si="120"/>
        <v>1.0433731398100559</v>
      </c>
      <c r="H533" s="9">
        <f t="shared" si="121"/>
        <v>2.5963609039093849</v>
      </c>
      <c r="I533" s="9">
        <f t="shared" si="122"/>
        <v>3.2015173249992177</v>
      </c>
      <c r="J533" s="9">
        <f t="shared" si="123"/>
        <v>3.3058546389802235</v>
      </c>
      <c r="K533" s="11">
        <f t="shared" si="124"/>
        <v>0.39525691699604748</v>
      </c>
      <c r="L533" s="11">
        <f t="shared" si="125"/>
        <v>0.32154340836012862</v>
      </c>
      <c r="M533" s="11">
        <f t="shared" si="126"/>
        <v>0.3115264797507788</v>
      </c>
      <c r="N533" s="11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-0.28247513000528213</v>
      </c>
      <c r="O533" s="11">
        <f>0</f>
        <v>0</v>
      </c>
      <c r="P533" s="11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0.23161672871421476</v>
      </c>
      <c r="Q533" s="11">
        <f>2*'OddsRatio_working_3-way'!K533*'OddsRatio_working_3-way'!L533*'OddsRatio_working_3-way'!M533</f>
        <v>7.9185206398022151E-2</v>
      </c>
      <c r="R533" s="11">
        <f t="shared" si="127"/>
        <v>0</v>
      </c>
      <c r="S533" s="11">
        <f t="shared" si="128"/>
        <v>-0.81995441053477403</v>
      </c>
      <c r="T533" s="11">
        <f t="shared" si="129"/>
        <v>-0.28032629419992278</v>
      </c>
      <c r="U533" s="11">
        <f>'OddsRatio_working_3-way'!S533-'OddsRatio_working_3-way'!R533^2/3</f>
        <v>-0.81995441053477403</v>
      </c>
      <c r="V533" s="11">
        <f>'OddsRatio_working_3-way'!S533*'OddsRatio_working_3-way'!R533/3-2*'OddsRatio_working_3-way'!R533^3/27-'OddsRatio_working_3-way'!T533</f>
        <v>0.28032629419992278</v>
      </c>
      <c r="W533" s="11">
        <f>'OddsRatio_working_3-way'!V533^2+4*'OddsRatio_working_3-way'!U533^3/27</f>
        <v>-3.0876935273255607E-3</v>
      </c>
      <c r="X533" s="11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0.14289027673987059</v>
      </c>
      <c r="Y533" s="11">
        <f>IF('OddsRatio_working_3-way'!W533&gt;=0,IF('OddsRatio_working_3-way'!V533+SQRT('OddsRatio_working_3-way'!W533)&gt;0,0,PI()),ACOS('OddsRatio_working_3-way'!V533/(2*'OddsRatio_working_3-way'!X533)))</f>
        <v>0.19568597801500109</v>
      </c>
      <c r="Z533" s="11">
        <f>'OddsRatio_working_3-way'!X533^(1/3)*COS('OddsRatio_working_3-way'!Y533/3)</f>
        <v>0.52168656990502793</v>
      </c>
      <c r="AA533" s="11">
        <f>'OddsRatio_working_3-way'!X533^(1/3)*COS(('OddsRatio_working_3-way'!Y533+2*PI())/3)</f>
        <v>-0.29035505750582391</v>
      </c>
      <c r="AB533" s="11">
        <f>'OddsRatio_working_3-way'!X533^(1/3)*COS(('OddsRatio_working_3-way'!Y533+4*PI())/3)</f>
        <v>-0.23133151239920396</v>
      </c>
      <c r="AC533" s="11">
        <f>'OddsRatio_working_3-way'!X533^(1/3)*SIN('OddsRatio_working_3-way'!Y533/3)</f>
        <v>3.4077259655832956E-2</v>
      </c>
      <c r="AD533" s="11">
        <f>'OddsRatio_working_3-way'!X533^(1/3)*SIN(('OddsRatio_working_3-way'!Y533+2*PI())/3)</f>
        <v>0.4347551925230041</v>
      </c>
      <c r="AE533" s="11">
        <f>'OddsRatio_working_3-way'!X533^(1/3)*SIN(('OddsRatio_working_3-way'!Y533+4*PI())/3)</f>
        <v>-0.46883245217883712</v>
      </c>
      <c r="AF533" s="11">
        <f>-'OddsRatio_working_3-way'!U533/(3*'OddsRatio_working_3-way'!X533^(1/3))*COS(('OddsRatio_working_3-way'!Y533)/3)</f>
        <v>0.52168656990502793</v>
      </c>
      <c r="AG533" s="11">
        <f>-'OddsRatio_working_3-way'!U533/(3*'OddsRatio_working_3-way'!X533^(1/3))*COS(('OddsRatio_working_3-way'!Y533+2*PI())/3)</f>
        <v>-0.29035505750582391</v>
      </c>
      <c r="AH533" s="11">
        <f>-'OddsRatio_working_3-way'!U533/(3*'OddsRatio_working_3-way'!X533^(1/3))*COS(('OddsRatio_working_3-way'!Y533+4*PI())/3)</f>
        <v>-0.23133151239920396</v>
      </c>
      <c r="AI533" s="11">
        <f>'OddsRatio_working_3-way'!U533/(3*'OddsRatio_working_3-way'!X533^(1/3))*SIN(('OddsRatio_working_3-way'!Y533)/3)</f>
        <v>-3.4077259655832956E-2</v>
      </c>
      <c r="AJ533" s="11">
        <f>'OddsRatio_working_3-way'!U533/(3*'OddsRatio_working_3-way'!X533^(1/3))*SIN(('OddsRatio_working_3-way'!Y533+2*PI())/3)</f>
        <v>-0.4347551925230041</v>
      </c>
      <c r="AK533" s="11">
        <f>'OddsRatio_working_3-way'!U533/(3*'OddsRatio_working_3-way'!X533^(1/3))*SIN(('OddsRatio_working_3-way'!Y533+4*PI())/3)</f>
        <v>0.46883245217883712</v>
      </c>
      <c r="AL533" s="11">
        <f>'OddsRatio_working_3-way'!Z533+'OddsRatio_working_3-way'!AF533</f>
        <v>1.0433731398100559</v>
      </c>
      <c r="AM533" s="11">
        <f>'OddsRatio_working_3-way'!AA533+'OddsRatio_working_3-way'!AG533</f>
        <v>-0.58071011501164782</v>
      </c>
      <c r="AN533" s="11">
        <f>'OddsRatio_working_3-way'!AB533+'OddsRatio_working_3-way'!AH533</f>
        <v>-0.46266302479840793</v>
      </c>
      <c r="AO533" s="11">
        <f>'OddsRatio_working_3-way'!AC533+'OddsRatio_working_3-way'!AI533</f>
        <v>0</v>
      </c>
      <c r="AP533" s="11">
        <f>'OddsRatio_working_3-way'!AD533+'OddsRatio_working_3-way'!AJ533</f>
        <v>0</v>
      </c>
      <c r="AQ533" s="11">
        <f>'OddsRatio_working_3-way'!AE533+'OddsRatio_working_3-way'!AK533</f>
        <v>0</v>
      </c>
      <c r="AR533" s="10">
        <f>IF(A533="","",IF(('OddsRatio_working_3-way'!X533=0),IF(Q533&gt;0,-Q533^(1/3),(-Q533)^(1/3)),'OddsRatio_working_3-way'!AL533-'OddsRatio_working_3-way'!R533/3))</f>
        <v>1.0433731398100559</v>
      </c>
      <c r="AS533" s="11">
        <f>IF(('OddsRatio_working_3-way'!X533=0),IF(Q533&gt;0,-Q533^(1/3),(-Q533)^(1/3)),'OddsRatio_working_3-way'!AM533-'OddsRatio_working_3-way'!R533/3)</f>
        <v>-0.58071011501164782</v>
      </c>
      <c r="AT533" s="11">
        <f>IF(('OddsRatio_working_3-way'!X533=0),IF(Q533&gt;0,-Q533^(1/3),(-Q533)^(1/3)),'OddsRatio_working_3-way'!AN533-'OddsRatio_working_3-way'!R533/3)</f>
        <v>-0.46266302479840793</v>
      </c>
      <c r="AU533" s="11">
        <f>IF(('OddsRatio_working_3-way'!X533=0),0,'OddsRatio_working_3-way'!AO533)</f>
        <v>0</v>
      </c>
      <c r="AV533" s="11">
        <f>IF(('OddsRatio_working_3-way'!X533=0),0,'OddsRatio_working_3-way'!AP533)</f>
        <v>0</v>
      </c>
      <c r="AW533" s="11">
        <f>IF(('OddsRatio_working_3-way'!X533=0),0,'OddsRatio_working_3-way'!AQ533)</f>
        <v>0</v>
      </c>
    </row>
    <row r="534" spans="1:49" x14ac:dyDescent="0.2">
      <c r="A534" s="4">
        <f>IF('True_Odds_Calculator_3-way'!A535="","",'True_Odds_Calculator_3-way'!A535)</f>
        <v>2.25</v>
      </c>
      <c r="B534" s="4">
        <f>IF('True_Odds_Calculator_3-way'!B535="","",'True_Odds_Calculator_3-way'!B535)</f>
        <v>3.41</v>
      </c>
      <c r="C534" s="4">
        <f>IF('True_Odds_Calculator_3-way'!C535="","",'True_Odds_Calculator_3-way'!C535)</f>
        <v>3.44</v>
      </c>
      <c r="D534" s="9">
        <f t="shared" si="117"/>
        <v>0.43378288422829109</v>
      </c>
      <c r="E534" s="9">
        <f t="shared" si="118"/>
        <v>0.28436397857710438</v>
      </c>
      <c r="F534" s="9">
        <f t="shared" si="119"/>
        <v>0.28185313719460431</v>
      </c>
      <c r="G534" s="9">
        <f t="shared" si="120"/>
        <v>1.0442405846030942</v>
      </c>
      <c r="H534" s="9">
        <f t="shared" si="121"/>
        <v>2.305300730753868</v>
      </c>
      <c r="I534" s="9">
        <f t="shared" si="122"/>
        <v>3.5166198088934575</v>
      </c>
      <c r="J534" s="9">
        <f t="shared" si="123"/>
        <v>3.5479470264315496</v>
      </c>
      <c r="K534" s="11">
        <f t="shared" si="124"/>
        <v>0.44444444444444442</v>
      </c>
      <c r="L534" s="11">
        <f t="shared" si="125"/>
        <v>0.29325513196480935</v>
      </c>
      <c r="M534" s="11">
        <f t="shared" si="126"/>
        <v>0.29069767441860467</v>
      </c>
      <c r="N534" s="11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-0.27849765471670929</v>
      </c>
      <c r="O534" s="11">
        <f>0</f>
        <v>0</v>
      </c>
      <c r="P534" s="11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0.23111838565702031</v>
      </c>
      <c r="Q534" s="11">
        <f>2*'OddsRatio_working_3-way'!K534*'OddsRatio_working_3-way'!L534*'OddsRatio_working_3-way'!M534</f>
        <v>7.5776519887547647E-2</v>
      </c>
      <c r="R534" s="11">
        <f t="shared" si="127"/>
        <v>0</v>
      </c>
      <c r="S534" s="11">
        <f t="shared" si="128"/>
        <v>-0.82987551867219977</v>
      </c>
      <c r="T534" s="11">
        <f t="shared" si="129"/>
        <v>-0.27209033399088517</v>
      </c>
      <c r="U534" s="11">
        <f>'OddsRatio_working_3-way'!S534-'OddsRatio_working_3-way'!R534^2/3</f>
        <v>-0.82987551867219977</v>
      </c>
      <c r="V534" s="11">
        <f>'OddsRatio_working_3-way'!S534*'OddsRatio_working_3-way'!R534/3-2*'OddsRatio_working_3-way'!R534^3/27-'OddsRatio_working_3-way'!T534</f>
        <v>0.27209033399088517</v>
      </c>
      <c r="W534" s="11">
        <f>'OddsRatio_working_3-way'!V534^2+4*'OddsRatio_working_3-way'!U534^3/27</f>
        <v>-1.0637927633462302E-2</v>
      </c>
      <c r="X534" s="11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0.14549147525261896</v>
      </c>
      <c r="Y534" s="11">
        <f>IF('OddsRatio_working_3-way'!W534&gt;=0,IF('OddsRatio_working_3-way'!V534+SQRT('OddsRatio_working_3-way'!W534)&gt;0,0,PI()),ACOS('OddsRatio_working_3-way'!V534/(2*'OddsRatio_working_3-way'!X534)))</f>
        <v>0.36233104340938382</v>
      </c>
      <c r="Z534" s="11">
        <f>'OddsRatio_working_3-way'!X534^(1/3)*COS('OddsRatio_working_3-way'!Y534/3)</f>
        <v>0.52212029230154711</v>
      </c>
      <c r="AA534" s="11">
        <f>'OddsRatio_working_3-way'!X534^(1/3)*COS(('OddsRatio_working_3-way'!Y534+2*PI())/3)</f>
        <v>-0.31593892113036059</v>
      </c>
      <c r="AB534" s="11">
        <f>'OddsRatio_working_3-way'!X534^(1/3)*COS(('OddsRatio_working_3-way'!Y534+4*PI())/3)</f>
        <v>-0.20618137117118668</v>
      </c>
      <c r="AC534" s="11">
        <f>'OddsRatio_working_3-way'!X534^(1/3)*SIN('OddsRatio_working_3-way'!Y534/3)</f>
        <v>6.3368551014523058E-2</v>
      </c>
      <c r="AD534" s="11">
        <f>'OddsRatio_working_3-way'!X534^(1/3)*SIN(('OddsRatio_working_3-way'!Y534+2*PI())/3)</f>
        <v>0.42048516145723508</v>
      </c>
      <c r="AE534" s="11">
        <f>'OddsRatio_working_3-way'!X534^(1/3)*SIN(('OddsRatio_working_3-way'!Y534+4*PI())/3)</f>
        <v>-0.48385371247175796</v>
      </c>
      <c r="AF534" s="11">
        <f>-'OddsRatio_working_3-way'!U534/(3*'OddsRatio_working_3-way'!X534^(1/3))*COS(('OddsRatio_working_3-way'!Y534)/3)</f>
        <v>0.52212029230154711</v>
      </c>
      <c r="AG534" s="11">
        <f>-'OddsRatio_working_3-way'!U534/(3*'OddsRatio_working_3-way'!X534^(1/3))*COS(('OddsRatio_working_3-way'!Y534+2*PI())/3)</f>
        <v>-0.31593892113036059</v>
      </c>
      <c r="AH534" s="11">
        <f>-'OddsRatio_working_3-way'!U534/(3*'OddsRatio_working_3-way'!X534^(1/3))*COS(('OddsRatio_working_3-way'!Y534+4*PI())/3)</f>
        <v>-0.20618137117118668</v>
      </c>
      <c r="AI534" s="11">
        <f>'OddsRatio_working_3-way'!U534/(3*'OddsRatio_working_3-way'!X534^(1/3))*SIN(('OddsRatio_working_3-way'!Y534)/3)</f>
        <v>-6.3368551014523058E-2</v>
      </c>
      <c r="AJ534" s="11">
        <f>'OddsRatio_working_3-way'!U534/(3*'OddsRatio_working_3-way'!X534^(1/3))*SIN(('OddsRatio_working_3-way'!Y534+2*PI())/3)</f>
        <v>-0.42048516145723508</v>
      </c>
      <c r="AK534" s="11">
        <f>'OddsRatio_working_3-way'!U534/(3*'OddsRatio_working_3-way'!X534^(1/3))*SIN(('OddsRatio_working_3-way'!Y534+4*PI())/3)</f>
        <v>0.48385371247175796</v>
      </c>
      <c r="AL534" s="11">
        <f>'OddsRatio_working_3-way'!Z534+'OddsRatio_working_3-way'!AF534</f>
        <v>1.0442405846030942</v>
      </c>
      <c r="AM534" s="11">
        <f>'OddsRatio_working_3-way'!AA534+'OddsRatio_working_3-way'!AG534</f>
        <v>-0.63187784226072119</v>
      </c>
      <c r="AN534" s="11">
        <f>'OddsRatio_working_3-way'!AB534+'OddsRatio_working_3-way'!AH534</f>
        <v>-0.41236274234237336</v>
      </c>
      <c r="AO534" s="11">
        <f>'OddsRatio_working_3-way'!AC534+'OddsRatio_working_3-way'!AI534</f>
        <v>0</v>
      </c>
      <c r="AP534" s="11">
        <f>'OddsRatio_working_3-way'!AD534+'OddsRatio_working_3-way'!AJ534</f>
        <v>0</v>
      </c>
      <c r="AQ534" s="11">
        <f>'OddsRatio_working_3-way'!AE534+'OddsRatio_working_3-way'!AK534</f>
        <v>0</v>
      </c>
      <c r="AR534" s="10">
        <f>IF(A534="","",IF(('OddsRatio_working_3-way'!X534=0),IF(Q534&gt;0,-Q534^(1/3),(-Q534)^(1/3)),'OddsRatio_working_3-way'!AL534-'OddsRatio_working_3-way'!R534/3))</f>
        <v>1.0442405846030942</v>
      </c>
      <c r="AS534" s="11">
        <f>IF(('OddsRatio_working_3-way'!X534=0),IF(Q534&gt;0,-Q534^(1/3),(-Q534)^(1/3)),'OddsRatio_working_3-way'!AM534-'OddsRatio_working_3-way'!R534/3)</f>
        <v>-0.63187784226072119</v>
      </c>
      <c r="AT534" s="11">
        <f>IF(('OddsRatio_working_3-way'!X534=0),IF(Q534&gt;0,-Q534^(1/3),(-Q534)^(1/3)),'OddsRatio_working_3-way'!AN534-'OddsRatio_working_3-way'!R534/3)</f>
        <v>-0.41236274234237336</v>
      </c>
      <c r="AU534" s="11">
        <f>IF(('OddsRatio_working_3-way'!X534=0),0,'OddsRatio_working_3-way'!AO534)</f>
        <v>0</v>
      </c>
      <c r="AV534" s="11">
        <f>IF(('OddsRatio_working_3-way'!X534=0),0,'OddsRatio_working_3-way'!AP534)</f>
        <v>0</v>
      </c>
      <c r="AW534" s="11">
        <f>IF(('OddsRatio_working_3-way'!X534=0),0,'OddsRatio_working_3-way'!AQ534)</f>
        <v>0</v>
      </c>
    </row>
    <row r="535" spans="1:49" x14ac:dyDescent="0.2">
      <c r="A535" s="4">
        <f>IF('True_Odds_Calculator_3-way'!A536="","",'True_Odds_Calculator_3-way'!A536)</f>
        <v>2.56</v>
      </c>
      <c r="B535" s="4">
        <f>IF('True_Odds_Calculator_3-way'!B536="","",'True_Odds_Calculator_3-way'!B536)</f>
        <v>3.25</v>
      </c>
      <c r="C535" s="4">
        <f>IF('True_Odds_Calculator_3-way'!C536="","",'True_Odds_Calculator_3-way'!C536)</f>
        <v>2.92</v>
      </c>
      <c r="D535" s="9">
        <f t="shared" si="117"/>
        <v>0.376232744347339</v>
      </c>
      <c r="E535" s="9">
        <f t="shared" si="118"/>
        <v>0.29487703789226261</v>
      </c>
      <c r="F535" s="9">
        <f t="shared" si="119"/>
        <v>0.32889021776039828</v>
      </c>
      <c r="G535" s="9">
        <f t="shared" si="120"/>
        <v>1.0627751329810056</v>
      </c>
      <c r="H535" s="9">
        <f t="shared" si="121"/>
        <v>2.6579292074503691</v>
      </c>
      <c r="I535" s="9">
        <f t="shared" si="122"/>
        <v>3.3912440492072626</v>
      </c>
      <c r="J535" s="9">
        <f t="shared" si="123"/>
        <v>3.0405282553235309</v>
      </c>
      <c r="K535" s="11">
        <f t="shared" si="124"/>
        <v>0.390625</v>
      </c>
      <c r="L535" s="11">
        <f t="shared" si="125"/>
        <v>0.30769230769230771</v>
      </c>
      <c r="M535" s="11">
        <f t="shared" si="126"/>
        <v>0.34246575342465752</v>
      </c>
      <c r="N535" s="11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-0.2773972602739726</v>
      </c>
      <c r="O535" s="11">
        <f>0</f>
        <v>0</v>
      </c>
      <c r="P535" s="11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0.23585682297154897</v>
      </c>
      <c r="Q535" s="11">
        <f>2*'OddsRatio_working_3-way'!K535*'OddsRatio_working_3-way'!L535*'OddsRatio_working_3-way'!M535</f>
        <v>8.2323498419388824E-2</v>
      </c>
      <c r="R535" s="11">
        <f t="shared" si="127"/>
        <v>0</v>
      </c>
      <c r="S535" s="11">
        <f t="shared" si="128"/>
        <v>-0.85024928774928765</v>
      </c>
      <c r="T535" s="11">
        <f t="shared" si="129"/>
        <v>-0.29677113010446343</v>
      </c>
      <c r="U535" s="11">
        <f>'OddsRatio_working_3-way'!S535-'OddsRatio_working_3-way'!R535^2/3</f>
        <v>-0.85024928774928765</v>
      </c>
      <c r="V535" s="11">
        <f>'OddsRatio_working_3-way'!S535*'OddsRatio_working_3-way'!R535/3-2*'OddsRatio_working_3-way'!R535^3/27-'OddsRatio_working_3-way'!T535</f>
        <v>0.29677113010446343</v>
      </c>
      <c r="W535" s="11">
        <f>'OddsRatio_working_3-way'!V535^2+4*'OddsRatio_working_3-way'!U535^3/27</f>
        <v>-2.9884503632228582E-3</v>
      </c>
      <c r="X535" s="11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0.150882035069374</v>
      </c>
      <c r="Y535" s="11">
        <f>IF('OddsRatio_working_3-way'!W535&gt;=0,IF('OddsRatio_working_3-way'!V535+SQRT('OddsRatio_working_3-way'!W535)&gt;0,0,PI()),ACOS('OddsRatio_working_3-way'!V535/(2*'OddsRatio_working_3-way'!X535)))</f>
        <v>0.1821629485153502</v>
      </c>
      <c r="Z535" s="11">
        <f>'OddsRatio_working_3-way'!X535^(1/3)*COS('OddsRatio_working_3-way'!Y535/3)</f>
        <v>0.53138756649050278</v>
      </c>
      <c r="AA535" s="11">
        <f>'OddsRatio_working_3-way'!X535^(1/3)*COS(('OddsRatio_working_3-way'!Y535+2*PI())/3)</f>
        <v>-0.29367167758700036</v>
      </c>
      <c r="AB535" s="11">
        <f>'OddsRatio_working_3-way'!X535^(1/3)*COS(('OddsRatio_working_3-way'!Y535+4*PI())/3)</f>
        <v>-0.23771588890350226</v>
      </c>
      <c r="AC535" s="11">
        <f>'OddsRatio_working_3-way'!X535^(1/3)*SIN('OddsRatio_working_3-way'!Y535/3)</f>
        <v>3.2306089659135513E-2</v>
      </c>
      <c r="AD535" s="11">
        <f>'OddsRatio_working_3-way'!X535^(1/3)*SIN(('OddsRatio_working_3-way'!Y535+2*PI())/3)</f>
        <v>0.44404208700640013</v>
      </c>
      <c r="AE535" s="11">
        <f>'OddsRatio_working_3-way'!X535^(1/3)*SIN(('OddsRatio_working_3-way'!Y535+4*PI())/3)</f>
        <v>-0.47634817666553564</v>
      </c>
      <c r="AF535" s="11">
        <f>-'OddsRatio_working_3-way'!U535/(3*'OddsRatio_working_3-way'!X535^(1/3))*COS(('OddsRatio_working_3-way'!Y535)/3)</f>
        <v>0.53138756649050278</v>
      </c>
      <c r="AG535" s="11">
        <f>-'OddsRatio_working_3-way'!U535/(3*'OddsRatio_working_3-way'!X535^(1/3))*COS(('OddsRatio_working_3-way'!Y535+2*PI())/3)</f>
        <v>-0.29367167758700036</v>
      </c>
      <c r="AH535" s="11">
        <f>-'OddsRatio_working_3-way'!U535/(3*'OddsRatio_working_3-way'!X535^(1/3))*COS(('OddsRatio_working_3-way'!Y535+4*PI())/3)</f>
        <v>-0.23771588890350226</v>
      </c>
      <c r="AI535" s="11">
        <f>'OddsRatio_working_3-way'!U535/(3*'OddsRatio_working_3-way'!X535^(1/3))*SIN(('OddsRatio_working_3-way'!Y535)/3)</f>
        <v>-3.2306089659135513E-2</v>
      </c>
      <c r="AJ535" s="11">
        <f>'OddsRatio_working_3-way'!U535/(3*'OddsRatio_working_3-way'!X535^(1/3))*SIN(('OddsRatio_working_3-way'!Y535+2*PI())/3)</f>
        <v>-0.44404208700640013</v>
      </c>
      <c r="AK535" s="11">
        <f>'OddsRatio_working_3-way'!U535/(3*'OddsRatio_working_3-way'!X535^(1/3))*SIN(('OddsRatio_working_3-way'!Y535+4*PI())/3)</f>
        <v>0.47634817666553564</v>
      </c>
      <c r="AL535" s="11">
        <f>'OddsRatio_working_3-way'!Z535+'OddsRatio_working_3-way'!AF535</f>
        <v>1.0627751329810056</v>
      </c>
      <c r="AM535" s="11">
        <f>'OddsRatio_working_3-way'!AA535+'OddsRatio_working_3-way'!AG535</f>
        <v>-0.58734335517400071</v>
      </c>
      <c r="AN535" s="11">
        <f>'OddsRatio_working_3-way'!AB535+'OddsRatio_working_3-way'!AH535</f>
        <v>-0.47543177780700452</v>
      </c>
      <c r="AO535" s="11">
        <f>'OddsRatio_working_3-way'!AC535+'OddsRatio_working_3-way'!AI535</f>
        <v>0</v>
      </c>
      <c r="AP535" s="11">
        <f>'OddsRatio_working_3-way'!AD535+'OddsRatio_working_3-way'!AJ535</f>
        <v>0</v>
      </c>
      <c r="AQ535" s="11">
        <f>'OddsRatio_working_3-way'!AE535+'OddsRatio_working_3-way'!AK535</f>
        <v>0</v>
      </c>
      <c r="AR535" s="10">
        <f>IF(A535="","",IF(('OddsRatio_working_3-way'!X535=0),IF(Q535&gt;0,-Q535^(1/3),(-Q535)^(1/3)),'OddsRatio_working_3-way'!AL535-'OddsRatio_working_3-way'!R535/3))</f>
        <v>1.0627751329810056</v>
      </c>
      <c r="AS535" s="11">
        <f>IF(('OddsRatio_working_3-way'!X535=0),IF(Q535&gt;0,-Q535^(1/3),(-Q535)^(1/3)),'OddsRatio_working_3-way'!AM535-'OddsRatio_working_3-way'!R535/3)</f>
        <v>-0.58734335517400071</v>
      </c>
      <c r="AT535" s="11">
        <f>IF(('OddsRatio_working_3-way'!X535=0),IF(Q535&gt;0,-Q535^(1/3),(-Q535)^(1/3)),'OddsRatio_working_3-way'!AN535-'OddsRatio_working_3-way'!R535/3)</f>
        <v>-0.47543177780700452</v>
      </c>
      <c r="AU535" s="11">
        <f>IF(('OddsRatio_working_3-way'!X535=0),0,'OddsRatio_working_3-way'!AO535)</f>
        <v>0</v>
      </c>
      <c r="AV535" s="11">
        <f>IF(('OddsRatio_working_3-way'!X535=0),0,'OddsRatio_working_3-way'!AP535)</f>
        <v>0</v>
      </c>
      <c r="AW535" s="11">
        <f>IF(('OddsRatio_working_3-way'!X535=0),0,'OddsRatio_working_3-way'!AQ535)</f>
        <v>0</v>
      </c>
    </row>
    <row r="536" spans="1:49" x14ac:dyDescent="0.2">
      <c r="A536" s="4">
        <f>IF('True_Odds_Calculator_3-way'!A537="","",'True_Odds_Calculator_3-way'!A537)</f>
        <v>2.5499999999999998</v>
      </c>
      <c r="B536" s="4">
        <f>IF('True_Odds_Calculator_3-way'!B537="","",'True_Odds_Calculator_3-way'!B537)</f>
        <v>3.49</v>
      </c>
      <c r="C536" s="4">
        <f>IF('True_Odds_Calculator_3-way'!C537="","",'True_Odds_Calculator_3-way'!C537)</f>
        <v>2.86</v>
      </c>
      <c r="D536" s="9">
        <f t="shared" si="117"/>
        <v>0.38205718779465475</v>
      </c>
      <c r="E536" s="9">
        <f t="shared" si="118"/>
        <v>0.27790981385885916</v>
      </c>
      <c r="F536" s="9">
        <f t="shared" si="119"/>
        <v>0.3400329983464862</v>
      </c>
      <c r="G536" s="9">
        <f t="shared" si="120"/>
        <v>1.0434898093901075</v>
      </c>
      <c r="H536" s="9">
        <f t="shared" si="121"/>
        <v>2.617409204554666</v>
      </c>
      <c r="I536" s="9">
        <f t="shared" si="122"/>
        <v>3.5982896253813679</v>
      </c>
      <c r="J536" s="9">
        <f t="shared" si="123"/>
        <v>2.9408910454655985</v>
      </c>
      <c r="K536" s="11">
        <f t="shared" si="124"/>
        <v>0.39215686274509809</v>
      </c>
      <c r="L536" s="11">
        <f t="shared" si="125"/>
        <v>0.28653295128939826</v>
      </c>
      <c r="M536" s="11">
        <f t="shared" si="126"/>
        <v>0.34965034965034969</v>
      </c>
      <c r="N536" s="11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-0.28204106697280473</v>
      </c>
      <c r="O536" s="11">
        <f>0</f>
        <v>0</v>
      </c>
      <c r="P536" s="11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0.23180370390887839</v>
      </c>
      <c r="Q536" s="11">
        <f>2*'OddsRatio_working_3-way'!K536*'OddsRatio_working_3-way'!L536*'OddsRatio_working_3-way'!M536</f>
        <v>7.8577526748772344E-2</v>
      </c>
      <c r="R536" s="11">
        <f t="shared" si="127"/>
        <v>0</v>
      </c>
      <c r="S536" s="11">
        <f t="shared" si="128"/>
        <v>-0.82187926175740078</v>
      </c>
      <c r="T536" s="11">
        <f t="shared" si="129"/>
        <v>-0.27860313957877997</v>
      </c>
      <c r="U536" s="11">
        <f>'OddsRatio_working_3-way'!S536-'OddsRatio_working_3-way'!R536^2/3</f>
        <v>-0.82187926175740078</v>
      </c>
      <c r="V536" s="11">
        <f>'OddsRatio_working_3-way'!S536*'OddsRatio_working_3-way'!R536/3-2*'OddsRatio_working_3-way'!R536^3/27-'OddsRatio_working_3-way'!T536</f>
        <v>0.27860313957877997</v>
      </c>
      <c r="W536" s="11">
        <f>'OddsRatio_working_3-way'!V536^2+4*'OddsRatio_working_3-way'!U536^3/27</f>
        <v>-4.6273337651087931E-3</v>
      </c>
      <c r="X536" s="11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0.14339372645644399</v>
      </c>
      <c r="Y536" s="11">
        <f>IF('OddsRatio_working_3-way'!W536&gt;=0,IF('OddsRatio_working_3-way'!V536+SQRT('OddsRatio_working_3-way'!W536)&gt;0,0,PI()),ACOS('OddsRatio_working_3-way'!V536/(2*'OddsRatio_working_3-way'!X536)))</f>
        <v>0.23947727968201904</v>
      </c>
      <c r="Z536" s="11">
        <f>'OddsRatio_working_3-way'!X536^(1/3)*COS('OddsRatio_working_3-way'!Y536/3)</f>
        <v>0.52174490469505375</v>
      </c>
      <c r="AA536" s="11">
        <f>'OddsRatio_working_3-way'!X536^(1/3)*COS(('OddsRatio_working_3-way'!Y536+2*PI())/3)</f>
        <v>-0.29701807805676284</v>
      </c>
      <c r="AB536" s="11">
        <f>'OddsRatio_working_3-way'!X536^(1/3)*COS(('OddsRatio_working_3-way'!Y536+4*PI())/3)</f>
        <v>-0.22472682663829077</v>
      </c>
      <c r="AC536" s="11">
        <f>'OddsRatio_working_3-way'!X536^(1/3)*SIN('OddsRatio_working_3-way'!Y536/3)</f>
        <v>4.1737373466509818E-2</v>
      </c>
      <c r="AD536" s="11">
        <f>'OddsRatio_working_3-way'!X536^(1/3)*SIN(('OddsRatio_working_3-way'!Y536+2*PI())/3)</f>
        <v>0.43097565502775248</v>
      </c>
      <c r="AE536" s="11">
        <f>'OddsRatio_working_3-way'!X536^(1/3)*SIN(('OddsRatio_working_3-way'!Y536+4*PI())/3)</f>
        <v>-0.47271302849426228</v>
      </c>
      <c r="AF536" s="11">
        <f>-'OddsRatio_working_3-way'!U536/(3*'OddsRatio_working_3-way'!X536^(1/3))*COS(('OddsRatio_working_3-way'!Y536)/3)</f>
        <v>0.52174490469505375</v>
      </c>
      <c r="AG536" s="11">
        <f>-'OddsRatio_working_3-way'!U536/(3*'OddsRatio_working_3-way'!X536^(1/3))*COS(('OddsRatio_working_3-way'!Y536+2*PI())/3)</f>
        <v>-0.29701807805676284</v>
      </c>
      <c r="AH536" s="11">
        <f>-'OddsRatio_working_3-way'!U536/(3*'OddsRatio_working_3-way'!X536^(1/3))*COS(('OddsRatio_working_3-way'!Y536+4*PI())/3)</f>
        <v>-0.22472682663829077</v>
      </c>
      <c r="AI536" s="11">
        <f>'OddsRatio_working_3-way'!U536/(3*'OddsRatio_working_3-way'!X536^(1/3))*SIN(('OddsRatio_working_3-way'!Y536)/3)</f>
        <v>-4.1737373466509818E-2</v>
      </c>
      <c r="AJ536" s="11">
        <f>'OddsRatio_working_3-way'!U536/(3*'OddsRatio_working_3-way'!X536^(1/3))*SIN(('OddsRatio_working_3-way'!Y536+2*PI())/3)</f>
        <v>-0.43097565502775248</v>
      </c>
      <c r="AK536" s="11">
        <f>'OddsRatio_working_3-way'!U536/(3*'OddsRatio_working_3-way'!X536^(1/3))*SIN(('OddsRatio_working_3-way'!Y536+4*PI())/3)</f>
        <v>0.47271302849426228</v>
      </c>
      <c r="AL536" s="11">
        <f>'OddsRatio_working_3-way'!Z536+'OddsRatio_working_3-way'!AF536</f>
        <v>1.0434898093901075</v>
      </c>
      <c r="AM536" s="11">
        <f>'OddsRatio_working_3-way'!AA536+'OddsRatio_working_3-way'!AG536</f>
        <v>-0.59403615611352567</v>
      </c>
      <c r="AN536" s="11">
        <f>'OddsRatio_working_3-way'!AB536+'OddsRatio_working_3-way'!AH536</f>
        <v>-0.44945365327658154</v>
      </c>
      <c r="AO536" s="11">
        <f>'OddsRatio_working_3-way'!AC536+'OddsRatio_working_3-way'!AI536</f>
        <v>0</v>
      </c>
      <c r="AP536" s="11">
        <f>'OddsRatio_working_3-way'!AD536+'OddsRatio_working_3-way'!AJ536</f>
        <v>0</v>
      </c>
      <c r="AQ536" s="11">
        <f>'OddsRatio_working_3-way'!AE536+'OddsRatio_working_3-way'!AK536</f>
        <v>0</v>
      </c>
      <c r="AR536" s="10">
        <f>IF(A536="","",IF(('OddsRatio_working_3-way'!X536=0),IF(Q536&gt;0,-Q536^(1/3),(-Q536)^(1/3)),'OddsRatio_working_3-way'!AL536-'OddsRatio_working_3-way'!R536/3))</f>
        <v>1.0434898093901075</v>
      </c>
      <c r="AS536" s="11">
        <f>IF(('OddsRatio_working_3-way'!X536=0),IF(Q536&gt;0,-Q536^(1/3),(-Q536)^(1/3)),'OddsRatio_working_3-way'!AM536-'OddsRatio_working_3-way'!R536/3)</f>
        <v>-0.59403615611352567</v>
      </c>
      <c r="AT536" s="11">
        <f>IF(('OddsRatio_working_3-way'!X536=0),IF(Q536&gt;0,-Q536^(1/3),(-Q536)^(1/3)),'OddsRatio_working_3-way'!AN536-'OddsRatio_working_3-way'!R536/3)</f>
        <v>-0.44945365327658154</v>
      </c>
      <c r="AU536" s="11">
        <f>IF(('OddsRatio_working_3-way'!X536=0),0,'OddsRatio_working_3-way'!AO536)</f>
        <v>0</v>
      </c>
      <c r="AV536" s="11">
        <f>IF(('OddsRatio_working_3-way'!X536=0),0,'OddsRatio_working_3-way'!AP536)</f>
        <v>0</v>
      </c>
      <c r="AW536" s="11">
        <f>IF(('OddsRatio_working_3-way'!X536=0),0,'OddsRatio_working_3-way'!AQ536)</f>
        <v>0</v>
      </c>
    </row>
    <row r="537" spans="1:49" x14ac:dyDescent="0.2">
      <c r="A537" s="4">
        <f>IF('True_Odds_Calculator_3-way'!A538="","",'True_Odds_Calculator_3-way'!A538)</f>
        <v>2.39</v>
      </c>
      <c r="B537" s="4">
        <f>IF('True_Odds_Calculator_3-way'!B538="","",'True_Odds_Calculator_3-way'!B538)</f>
        <v>3.09</v>
      </c>
      <c r="C537" s="4">
        <f>IF('True_Odds_Calculator_3-way'!C538="","",'True_Odds_Calculator_3-way'!C538)</f>
        <v>3.43</v>
      </c>
      <c r="D537" s="9">
        <f t="shared" si="117"/>
        <v>0.40614854253955468</v>
      </c>
      <c r="E537" s="9">
        <f t="shared" si="118"/>
        <v>0.31264757069159177</v>
      </c>
      <c r="F537" s="9">
        <f t="shared" si="119"/>
        <v>0.28120388676885344</v>
      </c>
      <c r="G537" s="9">
        <f t="shared" si="120"/>
        <v>1.0519088944371249</v>
      </c>
      <c r="H537" s="9">
        <f t="shared" si="121"/>
        <v>2.4621533632676038</v>
      </c>
      <c r="I537" s="9">
        <f t="shared" si="122"/>
        <v>3.1984895893735907</v>
      </c>
      <c r="J537" s="9">
        <f t="shared" si="123"/>
        <v>3.5561386134822142</v>
      </c>
      <c r="K537" s="11">
        <f t="shared" si="124"/>
        <v>0.41841004184100417</v>
      </c>
      <c r="L537" s="11">
        <f t="shared" si="125"/>
        <v>0.3236245954692557</v>
      </c>
      <c r="M537" s="11">
        <f t="shared" si="126"/>
        <v>0.29154518950437314</v>
      </c>
      <c r="N537" s="11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-0.27868709563456762</v>
      </c>
      <c r="O537" s="11">
        <f>0</f>
        <v>0</v>
      </c>
      <c r="P537" s="11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0.23331194837860633</v>
      </c>
      <c r="Q537" s="11">
        <f>2*'OddsRatio_working_3-way'!K537*'OddsRatio_working_3-way'!L537*'OddsRatio_working_3-way'!M537</f>
        <v>7.8954974070594347E-2</v>
      </c>
      <c r="R537" s="11">
        <f t="shared" si="127"/>
        <v>0</v>
      </c>
      <c r="S537" s="11">
        <f t="shared" si="128"/>
        <v>-0.83718246030501509</v>
      </c>
      <c r="T537" s="11">
        <f t="shared" si="129"/>
        <v>-0.28331047726058034</v>
      </c>
      <c r="U537" s="11">
        <f>'OddsRatio_working_3-way'!S537-'OddsRatio_working_3-way'!R537^2/3</f>
        <v>-0.83718246030501509</v>
      </c>
      <c r="V537" s="11">
        <f>'OddsRatio_working_3-way'!S537*'OddsRatio_working_3-way'!R537/3-2*'OddsRatio_working_3-way'!R537^3/27-'OddsRatio_working_3-way'!T537</f>
        <v>0.28331047726058034</v>
      </c>
      <c r="W537" s="11">
        <f>'OddsRatio_working_3-way'!V537^2+4*'OddsRatio_working_3-way'!U537^3/27</f>
        <v>-6.6625534302286321E-3</v>
      </c>
      <c r="X537" s="11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0.14741724793578806</v>
      </c>
      <c r="Y537" s="11">
        <f>IF('OddsRatio_working_3-way'!W537&gt;=0,IF('OddsRatio_working_3-way'!V537+SQRT('OddsRatio_working_3-way'!W537)&gt;0,0,PI()),ACOS('OddsRatio_working_3-way'!V537/(2*'OddsRatio_working_3-way'!X537)))</f>
        <v>0.28051278311652328</v>
      </c>
      <c r="Z537" s="11">
        <f>'OddsRatio_working_3-way'!X537^(1/3)*COS('OddsRatio_working_3-way'!Y537/3)</f>
        <v>0.52595444721856244</v>
      </c>
      <c r="AA537" s="11">
        <f>'OddsRatio_working_3-way'!X537^(1/3)*COS(('OddsRatio_working_3-way'!Y537+2*PI())/3)</f>
        <v>-0.30569202976026472</v>
      </c>
      <c r="AB537" s="11">
        <f>'OddsRatio_working_3-way'!X537^(1/3)*COS(('OddsRatio_working_3-way'!Y537+4*PI())/3)</f>
        <v>-0.2202624174582978</v>
      </c>
      <c r="AC537" s="11">
        <f>'OddsRatio_working_3-way'!X537^(1/3)*SIN('OddsRatio_working_3-way'!Y537/3)</f>
        <v>4.9322809659305938E-2</v>
      </c>
      <c r="AD537" s="11">
        <f>'OddsRatio_working_3-way'!X537^(1/3)*SIN(('OddsRatio_working_3-way'!Y537+2*PI())/3)</f>
        <v>0.43082850769502368</v>
      </c>
      <c r="AE537" s="11">
        <f>'OddsRatio_working_3-way'!X537^(1/3)*SIN(('OddsRatio_working_3-way'!Y537+4*PI())/3)</f>
        <v>-0.4801513173543297</v>
      </c>
      <c r="AF537" s="11">
        <f>-'OddsRatio_working_3-way'!U537/(3*'OddsRatio_working_3-way'!X537^(1/3))*COS(('OddsRatio_working_3-way'!Y537)/3)</f>
        <v>0.52595444721856244</v>
      </c>
      <c r="AG537" s="11">
        <f>-'OddsRatio_working_3-way'!U537/(3*'OddsRatio_working_3-way'!X537^(1/3))*COS(('OddsRatio_working_3-way'!Y537+2*PI())/3)</f>
        <v>-0.30569202976026472</v>
      </c>
      <c r="AH537" s="11">
        <f>-'OddsRatio_working_3-way'!U537/(3*'OddsRatio_working_3-way'!X537^(1/3))*COS(('OddsRatio_working_3-way'!Y537+4*PI())/3)</f>
        <v>-0.2202624174582978</v>
      </c>
      <c r="AI537" s="11">
        <f>'OddsRatio_working_3-way'!U537/(3*'OddsRatio_working_3-way'!X537^(1/3))*SIN(('OddsRatio_working_3-way'!Y537)/3)</f>
        <v>-4.9322809659305938E-2</v>
      </c>
      <c r="AJ537" s="11">
        <f>'OddsRatio_working_3-way'!U537/(3*'OddsRatio_working_3-way'!X537^(1/3))*SIN(('OddsRatio_working_3-way'!Y537+2*PI())/3)</f>
        <v>-0.43082850769502368</v>
      </c>
      <c r="AK537" s="11">
        <f>'OddsRatio_working_3-way'!U537/(3*'OddsRatio_working_3-way'!X537^(1/3))*SIN(('OddsRatio_working_3-way'!Y537+4*PI())/3)</f>
        <v>0.4801513173543297</v>
      </c>
      <c r="AL537" s="11">
        <f>'OddsRatio_working_3-way'!Z537+'OddsRatio_working_3-way'!AF537</f>
        <v>1.0519088944371249</v>
      </c>
      <c r="AM537" s="11">
        <f>'OddsRatio_working_3-way'!AA537+'OddsRatio_working_3-way'!AG537</f>
        <v>-0.61138405952052943</v>
      </c>
      <c r="AN537" s="11">
        <f>'OddsRatio_working_3-way'!AB537+'OddsRatio_working_3-way'!AH537</f>
        <v>-0.44052483491659561</v>
      </c>
      <c r="AO537" s="11">
        <f>'OddsRatio_working_3-way'!AC537+'OddsRatio_working_3-way'!AI537</f>
        <v>0</v>
      </c>
      <c r="AP537" s="11">
        <f>'OddsRatio_working_3-way'!AD537+'OddsRatio_working_3-way'!AJ537</f>
        <v>0</v>
      </c>
      <c r="AQ537" s="11">
        <f>'OddsRatio_working_3-way'!AE537+'OddsRatio_working_3-way'!AK537</f>
        <v>0</v>
      </c>
      <c r="AR537" s="10">
        <f>IF(A537="","",IF(('OddsRatio_working_3-way'!X537=0),IF(Q537&gt;0,-Q537^(1/3),(-Q537)^(1/3)),'OddsRatio_working_3-way'!AL537-'OddsRatio_working_3-way'!R537/3))</f>
        <v>1.0519088944371249</v>
      </c>
      <c r="AS537" s="11">
        <f>IF(('OddsRatio_working_3-way'!X537=0),IF(Q537&gt;0,-Q537^(1/3),(-Q537)^(1/3)),'OddsRatio_working_3-way'!AM537-'OddsRatio_working_3-way'!R537/3)</f>
        <v>-0.61138405952052943</v>
      </c>
      <c r="AT537" s="11">
        <f>IF(('OddsRatio_working_3-way'!X537=0),IF(Q537&gt;0,-Q537^(1/3),(-Q537)^(1/3)),'OddsRatio_working_3-way'!AN537-'OddsRatio_working_3-way'!R537/3)</f>
        <v>-0.44052483491659561</v>
      </c>
      <c r="AU537" s="11">
        <f>IF(('OddsRatio_working_3-way'!X537=0),0,'OddsRatio_working_3-way'!AO537)</f>
        <v>0</v>
      </c>
      <c r="AV537" s="11">
        <f>IF(('OddsRatio_working_3-way'!X537=0),0,'OddsRatio_working_3-way'!AP537)</f>
        <v>0</v>
      </c>
      <c r="AW537" s="11">
        <f>IF(('OddsRatio_working_3-way'!X537=0),0,'OddsRatio_working_3-way'!AQ537)</f>
        <v>0</v>
      </c>
    </row>
    <row r="538" spans="1:49" x14ac:dyDescent="0.2">
      <c r="A538" s="4">
        <f>IF('True_Odds_Calculator_3-way'!A539="","",'True_Odds_Calculator_3-way'!A539)</f>
        <v>2.31</v>
      </c>
      <c r="B538" s="4">
        <f>IF('True_Odds_Calculator_3-way'!B539="","",'True_Odds_Calculator_3-way'!B539)</f>
        <v>3.43</v>
      </c>
      <c r="C538" s="4">
        <f>IF('True_Odds_Calculator_3-way'!C539="","",'True_Odds_Calculator_3-way'!C539)</f>
        <v>3.23</v>
      </c>
      <c r="D538" s="9">
        <f t="shared" si="117"/>
        <v>0.42029403211740263</v>
      </c>
      <c r="E538" s="9">
        <f t="shared" si="118"/>
        <v>0.28101537299671348</v>
      </c>
      <c r="F538" s="9">
        <f t="shared" si="119"/>
        <v>0.29869059488588373</v>
      </c>
      <c r="G538" s="9">
        <f t="shared" si="120"/>
        <v>1.0528906094041894</v>
      </c>
      <c r="H538" s="9">
        <f t="shared" si="121"/>
        <v>2.3792866983194885</v>
      </c>
      <c r="I538" s="9">
        <f t="shared" si="122"/>
        <v>3.5585241808521815</v>
      </c>
      <c r="J538" s="9">
        <f t="shared" si="123"/>
        <v>3.3479460589713415</v>
      </c>
      <c r="K538" s="11">
        <f t="shared" si="124"/>
        <v>0.4329004329004329</v>
      </c>
      <c r="L538" s="11">
        <f t="shared" si="125"/>
        <v>0.29154518950437314</v>
      </c>
      <c r="M538" s="11">
        <f t="shared" si="126"/>
        <v>0.30959752321981426</v>
      </c>
      <c r="N538" s="11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-0.27737914812443853</v>
      </c>
      <c r="O538" s="11">
        <f>0</f>
        <v>0</v>
      </c>
      <c r="P538" s="11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0.23327366294628382</v>
      </c>
      <c r="Q538" s="11">
        <f>2*'OddsRatio_working_3-way'!K538*'OddsRatio_working_3-way'!L538*'OddsRatio_working_3-way'!M538</f>
        <v>7.8148630802775162E-2</v>
      </c>
      <c r="R538" s="11">
        <f t="shared" si="127"/>
        <v>0</v>
      </c>
      <c r="S538" s="11">
        <f t="shared" si="128"/>
        <v>-0.84099206635976831</v>
      </c>
      <c r="T538" s="11">
        <f t="shared" si="129"/>
        <v>-0.28173938571516532</v>
      </c>
      <c r="U538" s="11">
        <f>'OddsRatio_working_3-way'!S538-'OddsRatio_working_3-way'!R538^2/3</f>
        <v>-0.84099206635976831</v>
      </c>
      <c r="V538" s="11">
        <f>'OddsRatio_working_3-way'!S538*'OddsRatio_working_3-way'!R538/3-2*'OddsRatio_working_3-way'!R538^3/27-'OddsRatio_working_3-way'!T538</f>
        <v>0.28173938571516532</v>
      </c>
      <c r="W538" s="11">
        <f>'OddsRatio_working_3-way'!V538^2+4*'OddsRatio_working_3-way'!U538^3/27</f>
        <v>-8.742398124961831E-3</v>
      </c>
      <c r="X538" s="11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0.14842462698969514</v>
      </c>
      <c r="Y538" s="11">
        <f>IF('OddsRatio_working_3-way'!W538&gt;=0,IF('OddsRatio_working_3-way'!V538+SQRT('OddsRatio_working_3-way'!W538)&gt;0,0,PI()),ACOS('OddsRatio_working_3-way'!V538/(2*'OddsRatio_working_3-way'!X538)))</f>
        <v>0.32043279185024209</v>
      </c>
      <c r="Z538" s="11">
        <f>'OddsRatio_working_3-way'!X538^(1/3)*COS('OddsRatio_working_3-way'!Y538/3)</f>
        <v>0.52644530470209472</v>
      </c>
      <c r="AA538" s="11">
        <f>'OddsRatio_working_3-way'!X538^(1/3)*COS(('OddsRatio_working_3-way'!Y538+2*PI())/3)</f>
        <v>-0.31210539427272183</v>
      </c>
      <c r="AB538" s="11">
        <f>'OddsRatio_working_3-way'!X538^(1/3)*COS(('OddsRatio_working_3-way'!Y538+4*PI())/3)</f>
        <v>-0.21433991042937303</v>
      </c>
      <c r="AC538" s="11">
        <f>'OddsRatio_working_3-way'!X538^(1/3)*SIN('OddsRatio_working_3-way'!Y538/3)</f>
        <v>5.6444928414411538E-2</v>
      </c>
      <c r="AD538" s="11">
        <f>'OddsRatio_working_3-way'!X538^(1/3)*SIN(('OddsRatio_working_3-way'!Y538+2*PI())/3)</f>
        <v>0.42769254336784773</v>
      </c>
      <c r="AE538" s="11">
        <f>'OddsRatio_working_3-way'!X538^(1/3)*SIN(('OddsRatio_working_3-way'!Y538+4*PI())/3)</f>
        <v>-0.48413747178225913</v>
      </c>
      <c r="AF538" s="11">
        <f>-'OddsRatio_working_3-way'!U538/(3*'OddsRatio_working_3-way'!X538^(1/3))*COS(('OddsRatio_working_3-way'!Y538)/3)</f>
        <v>0.52644530470209472</v>
      </c>
      <c r="AG538" s="11">
        <f>-'OddsRatio_working_3-way'!U538/(3*'OddsRatio_working_3-way'!X538^(1/3))*COS(('OddsRatio_working_3-way'!Y538+2*PI())/3)</f>
        <v>-0.31210539427272183</v>
      </c>
      <c r="AH538" s="11">
        <f>-'OddsRatio_working_3-way'!U538/(3*'OddsRatio_working_3-way'!X538^(1/3))*COS(('OddsRatio_working_3-way'!Y538+4*PI())/3)</f>
        <v>-0.21433991042937303</v>
      </c>
      <c r="AI538" s="11">
        <f>'OddsRatio_working_3-way'!U538/(3*'OddsRatio_working_3-way'!X538^(1/3))*SIN(('OddsRatio_working_3-way'!Y538)/3)</f>
        <v>-5.6444928414411538E-2</v>
      </c>
      <c r="AJ538" s="11">
        <f>'OddsRatio_working_3-way'!U538/(3*'OddsRatio_working_3-way'!X538^(1/3))*SIN(('OddsRatio_working_3-way'!Y538+2*PI())/3)</f>
        <v>-0.42769254336784773</v>
      </c>
      <c r="AK538" s="11">
        <f>'OddsRatio_working_3-way'!U538/(3*'OddsRatio_working_3-way'!X538^(1/3))*SIN(('OddsRatio_working_3-way'!Y538+4*PI())/3)</f>
        <v>0.48413747178225913</v>
      </c>
      <c r="AL538" s="11">
        <f>'OddsRatio_working_3-way'!Z538+'OddsRatio_working_3-way'!AF538</f>
        <v>1.0528906094041894</v>
      </c>
      <c r="AM538" s="11">
        <f>'OddsRatio_working_3-way'!AA538+'OddsRatio_working_3-way'!AG538</f>
        <v>-0.62421078854544365</v>
      </c>
      <c r="AN538" s="11">
        <f>'OddsRatio_working_3-way'!AB538+'OddsRatio_working_3-way'!AH538</f>
        <v>-0.42867982085874606</v>
      </c>
      <c r="AO538" s="11">
        <f>'OddsRatio_working_3-way'!AC538+'OddsRatio_working_3-way'!AI538</f>
        <v>0</v>
      </c>
      <c r="AP538" s="11">
        <f>'OddsRatio_working_3-way'!AD538+'OddsRatio_working_3-way'!AJ538</f>
        <v>0</v>
      </c>
      <c r="AQ538" s="11">
        <f>'OddsRatio_working_3-way'!AE538+'OddsRatio_working_3-way'!AK538</f>
        <v>0</v>
      </c>
      <c r="AR538" s="10">
        <f>IF(A538="","",IF(('OddsRatio_working_3-way'!X538=0),IF(Q538&gt;0,-Q538^(1/3),(-Q538)^(1/3)),'OddsRatio_working_3-way'!AL538-'OddsRatio_working_3-way'!R538/3))</f>
        <v>1.0528906094041894</v>
      </c>
      <c r="AS538" s="11">
        <f>IF(('OddsRatio_working_3-way'!X538=0),IF(Q538&gt;0,-Q538^(1/3),(-Q538)^(1/3)),'OddsRatio_working_3-way'!AM538-'OddsRatio_working_3-way'!R538/3)</f>
        <v>-0.62421078854544365</v>
      </c>
      <c r="AT538" s="11">
        <f>IF(('OddsRatio_working_3-way'!X538=0),IF(Q538&gt;0,-Q538^(1/3),(-Q538)^(1/3)),'OddsRatio_working_3-way'!AN538-'OddsRatio_working_3-way'!R538/3)</f>
        <v>-0.42867982085874606</v>
      </c>
      <c r="AU538" s="11">
        <f>IF(('OddsRatio_working_3-way'!X538=0),0,'OddsRatio_working_3-way'!AO538)</f>
        <v>0</v>
      </c>
      <c r="AV538" s="11">
        <f>IF(('OddsRatio_working_3-way'!X538=0),0,'OddsRatio_working_3-way'!AP538)</f>
        <v>0</v>
      </c>
      <c r="AW538" s="11">
        <f>IF(('OddsRatio_working_3-way'!X538=0),0,'OddsRatio_working_3-way'!AQ538)</f>
        <v>0</v>
      </c>
    </row>
    <row r="539" spans="1:49" x14ac:dyDescent="0.2">
      <c r="A539" s="4">
        <f>IF('True_Odds_Calculator_3-way'!A540="","",'True_Odds_Calculator_3-way'!A540)</f>
        <v>2.17</v>
      </c>
      <c r="B539" s="4">
        <f>IF('True_Odds_Calculator_3-way'!B540="","",'True_Odds_Calculator_3-way'!B540)</f>
        <v>3.14</v>
      </c>
      <c r="C539" s="4">
        <f>IF('True_Odds_Calculator_3-way'!C540="","",'True_Odds_Calculator_3-way'!C540)</f>
        <v>3.92</v>
      </c>
      <c r="D539" s="9">
        <f t="shared" si="117"/>
        <v>0.44771672368848636</v>
      </c>
      <c r="E539" s="9">
        <f t="shared" si="118"/>
        <v>0.30710208615471185</v>
      </c>
      <c r="F539" s="9">
        <f t="shared" si="119"/>
        <v>0.2451811901568019</v>
      </c>
      <c r="G539" s="9">
        <f t="shared" si="120"/>
        <v>1.0543206526028146</v>
      </c>
      <c r="H539" s="9">
        <f t="shared" si="121"/>
        <v>2.2335551635452933</v>
      </c>
      <c r="I539" s="9">
        <f t="shared" si="122"/>
        <v>3.2562461965700229</v>
      </c>
      <c r="J539" s="9">
        <f t="shared" si="123"/>
        <v>4.0786163056002183</v>
      </c>
      <c r="K539" s="11">
        <f t="shared" si="124"/>
        <v>0.46082949308755761</v>
      </c>
      <c r="L539" s="11">
        <f t="shared" si="125"/>
        <v>0.31847133757961782</v>
      </c>
      <c r="M539" s="11">
        <f t="shared" si="126"/>
        <v>0.25510204081632654</v>
      </c>
      <c r="N539" s="11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-0.27372031908833283</v>
      </c>
      <c r="O539" s="11">
        <f>0</f>
        <v>0</v>
      </c>
      <c r="P539" s="11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0.23324513696993079</v>
      </c>
      <c r="Q539" s="11">
        <f>2*'OddsRatio_working_3-way'!K539*'OddsRatio_working_3-way'!L539*'OddsRatio_working_3-way'!M539</f>
        <v>7.4878053601903929E-2</v>
      </c>
      <c r="R539" s="11">
        <f t="shared" si="127"/>
        <v>0</v>
      </c>
      <c r="S539" s="11">
        <f t="shared" si="128"/>
        <v>-0.85212942081460818</v>
      </c>
      <c r="T539" s="11">
        <f t="shared" si="129"/>
        <v>-0.27355679640918396</v>
      </c>
      <c r="U539" s="11">
        <f>'OddsRatio_working_3-way'!S539-'OddsRatio_working_3-way'!R539^2/3</f>
        <v>-0.85212942081460818</v>
      </c>
      <c r="V539" s="11">
        <f>'OddsRatio_working_3-way'!S539*'OddsRatio_working_3-way'!R539/3-2*'OddsRatio_working_3-way'!R539^3/27-'OddsRatio_working_3-way'!T539</f>
        <v>0.27355679640918396</v>
      </c>
      <c r="W539" s="11">
        <f>'OddsRatio_working_3-way'!V539^2+4*'OddsRatio_working_3-way'!U539^3/27</f>
        <v>-1.6833655742128542E-2</v>
      </c>
      <c r="X539" s="11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0.15138277362681021</v>
      </c>
      <c r="Y539" s="11">
        <f>IF('OddsRatio_working_3-way'!W539&gt;=0,IF('OddsRatio_working_3-way'!V539+SQRT('OddsRatio_working_3-way'!W539)&gt;0,0,PI()),ACOS('OddsRatio_working_3-way'!V539/(2*'OddsRatio_working_3-way'!X539)))</f>
        <v>0.44286686903955963</v>
      </c>
      <c r="Z539" s="11">
        <f>'OddsRatio_working_3-way'!X539^(1/3)*COS('OddsRatio_working_3-way'!Y539/3)</f>
        <v>0.5271603263014073</v>
      </c>
      <c r="AA539" s="11">
        <f>'OddsRatio_working_3-way'!X539^(1/3)*COS(('OddsRatio_working_3-way'!Y539+2*PI())/3)</f>
        <v>-0.33146865984931506</v>
      </c>
      <c r="AB539" s="11">
        <f>'OddsRatio_working_3-way'!X539^(1/3)*COS(('OddsRatio_working_3-way'!Y539+4*PI())/3)</f>
        <v>-0.19569166645209232</v>
      </c>
      <c r="AC539" s="11">
        <f>'OddsRatio_working_3-way'!X539^(1/3)*SIN('OddsRatio_working_3-way'!Y539/3)</f>
        <v>7.8390883687644589E-2</v>
      </c>
      <c r="AD539" s="11">
        <f>'OddsRatio_working_3-way'!X539^(1/3)*SIN(('OddsRatio_working_3-way'!Y539+2*PI())/3)</f>
        <v>0.41733879260049028</v>
      </c>
      <c r="AE539" s="11">
        <f>'OddsRatio_working_3-way'!X539^(1/3)*SIN(('OddsRatio_working_3-way'!Y539+4*PI())/3)</f>
        <v>-0.49572967628813497</v>
      </c>
      <c r="AF539" s="11">
        <f>-'OddsRatio_working_3-way'!U539/(3*'OddsRatio_working_3-way'!X539^(1/3))*COS(('OddsRatio_working_3-way'!Y539)/3)</f>
        <v>0.5271603263014073</v>
      </c>
      <c r="AG539" s="11">
        <f>-'OddsRatio_working_3-way'!U539/(3*'OddsRatio_working_3-way'!X539^(1/3))*COS(('OddsRatio_working_3-way'!Y539+2*PI())/3)</f>
        <v>-0.33146865984931517</v>
      </c>
      <c r="AH539" s="11">
        <f>-'OddsRatio_working_3-way'!U539/(3*'OddsRatio_working_3-way'!X539^(1/3))*COS(('OddsRatio_working_3-way'!Y539+4*PI())/3)</f>
        <v>-0.19569166645209235</v>
      </c>
      <c r="AI539" s="11">
        <f>'OddsRatio_working_3-way'!U539/(3*'OddsRatio_working_3-way'!X539^(1/3))*SIN(('OddsRatio_working_3-way'!Y539)/3)</f>
        <v>-7.8390883687644602E-2</v>
      </c>
      <c r="AJ539" s="11">
        <f>'OddsRatio_working_3-way'!U539/(3*'OddsRatio_working_3-way'!X539^(1/3))*SIN(('OddsRatio_working_3-way'!Y539+2*PI())/3)</f>
        <v>-0.41733879260049039</v>
      </c>
      <c r="AK539" s="11">
        <f>'OddsRatio_working_3-way'!U539/(3*'OddsRatio_working_3-way'!X539^(1/3))*SIN(('OddsRatio_working_3-way'!Y539+4*PI())/3)</f>
        <v>0.49572967628813508</v>
      </c>
      <c r="AL539" s="11">
        <f>'OddsRatio_working_3-way'!Z539+'OddsRatio_working_3-way'!AF539</f>
        <v>1.0543206526028146</v>
      </c>
      <c r="AM539" s="11">
        <f>'OddsRatio_working_3-way'!AA539+'OddsRatio_working_3-way'!AG539</f>
        <v>-0.66293731969863023</v>
      </c>
      <c r="AN539" s="11">
        <f>'OddsRatio_working_3-way'!AB539+'OddsRatio_working_3-way'!AH539</f>
        <v>-0.3913833329041847</v>
      </c>
      <c r="AO539" s="11">
        <f>'OddsRatio_working_3-way'!AC539+'OddsRatio_working_3-way'!AI539</f>
        <v>0</v>
      </c>
      <c r="AP539" s="11">
        <f>'OddsRatio_working_3-way'!AD539+'OddsRatio_working_3-way'!AJ539</f>
        <v>0</v>
      </c>
      <c r="AQ539" s="11">
        <f>'OddsRatio_working_3-way'!AE539+'OddsRatio_working_3-way'!AK539</f>
        <v>0</v>
      </c>
      <c r="AR539" s="10">
        <f>IF(A539="","",IF(('OddsRatio_working_3-way'!X539=0),IF(Q539&gt;0,-Q539^(1/3),(-Q539)^(1/3)),'OddsRatio_working_3-way'!AL539-'OddsRatio_working_3-way'!R539/3))</f>
        <v>1.0543206526028146</v>
      </c>
      <c r="AS539" s="11">
        <f>IF(('OddsRatio_working_3-way'!X539=0),IF(Q539&gt;0,-Q539^(1/3),(-Q539)^(1/3)),'OddsRatio_working_3-way'!AM539-'OddsRatio_working_3-way'!R539/3)</f>
        <v>-0.66293731969863023</v>
      </c>
      <c r="AT539" s="11">
        <f>IF(('OddsRatio_working_3-way'!X539=0),IF(Q539&gt;0,-Q539^(1/3),(-Q539)^(1/3)),'OddsRatio_working_3-way'!AN539-'OddsRatio_working_3-way'!R539/3)</f>
        <v>-0.3913833329041847</v>
      </c>
      <c r="AU539" s="11">
        <f>IF(('OddsRatio_working_3-way'!X539=0),0,'OddsRatio_working_3-way'!AO539)</f>
        <v>0</v>
      </c>
      <c r="AV539" s="11">
        <f>IF(('OddsRatio_working_3-way'!X539=0),0,'OddsRatio_working_3-way'!AP539)</f>
        <v>0</v>
      </c>
      <c r="AW539" s="11">
        <f>IF(('OddsRatio_working_3-way'!X539=0),0,'OddsRatio_working_3-way'!AQ539)</f>
        <v>0</v>
      </c>
    </row>
    <row r="540" spans="1:49" x14ac:dyDescent="0.2">
      <c r="A540" s="4">
        <f>IF('True_Odds_Calculator_3-way'!A541="","",'True_Odds_Calculator_3-way'!A541)</f>
        <v>1.87</v>
      </c>
      <c r="B540" s="4">
        <f>IF('True_Odds_Calculator_3-way'!B541="","",'True_Odds_Calculator_3-way'!B541)</f>
        <v>3.38</v>
      </c>
      <c r="C540" s="4">
        <f>IF('True_Odds_Calculator_3-way'!C541="","",'True_Odds_Calculator_3-way'!C541)</f>
        <v>4.8499999999999996</v>
      </c>
      <c r="D540" s="9">
        <f t="shared" si="117"/>
        <v>0.51986374974155969</v>
      </c>
      <c r="E540" s="9">
        <f t="shared" si="118"/>
        <v>0.28356102522452453</v>
      </c>
      <c r="F540" s="9">
        <f t="shared" si="119"/>
        <v>0.19657522503391581</v>
      </c>
      <c r="G540" s="9">
        <f t="shared" si="120"/>
        <v>1.0615872864723714</v>
      </c>
      <c r="H540" s="9">
        <f t="shared" si="121"/>
        <v>1.9235809392309635</v>
      </c>
      <c r="I540" s="9">
        <f t="shared" si="122"/>
        <v>3.5265777418042439</v>
      </c>
      <c r="J540" s="9">
        <f t="shared" si="123"/>
        <v>5.0871110529186296</v>
      </c>
      <c r="K540" s="11">
        <f t="shared" si="124"/>
        <v>0.53475935828876997</v>
      </c>
      <c r="L540" s="11">
        <f t="shared" si="125"/>
        <v>0.29585798816568049</v>
      </c>
      <c r="M540" s="11">
        <f t="shared" si="126"/>
        <v>0.2061855670103093</v>
      </c>
      <c r="N540" s="11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-0.26005002135057664</v>
      </c>
      <c r="O540" s="11">
        <f>0</f>
        <v>0</v>
      </c>
      <c r="P540" s="11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0.2316105315592184</v>
      </c>
      <c r="Q540" s="11">
        <f>2*'OddsRatio_working_3-way'!K540*'OddsRatio_working_3-way'!L540*'OddsRatio_working_3-way'!M540</f>
        <v>6.5242403256117854E-2</v>
      </c>
      <c r="R540" s="11">
        <f t="shared" si="127"/>
        <v>0</v>
      </c>
      <c r="S540" s="11">
        <f t="shared" si="128"/>
        <v>-0.89063838701624787</v>
      </c>
      <c r="T540" s="11">
        <f t="shared" si="129"/>
        <v>-0.25088405268063318</v>
      </c>
      <c r="U540" s="11">
        <f>'OddsRatio_working_3-way'!S540-'OddsRatio_working_3-way'!R540^2/3</f>
        <v>-0.89063838701624787</v>
      </c>
      <c r="V540" s="11">
        <f>'OddsRatio_working_3-way'!S540*'OddsRatio_working_3-way'!R540/3-2*'OddsRatio_working_3-way'!R540^3/27-'OddsRatio_working_3-way'!T540</f>
        <v>0.25088405268063318</v>
      </c>
      <c r="W540" s="11">
        <f>'OddsRatio_working_3-way'!V540^2+4*'OddsRatio_working_3-way'!U540^3/27</f>
        <v>-4.1721945807324995E-2</v>
      </c>
      <c r="X540" s="11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0.16175966253734561</v>
      </c>
      <c r="Y540" s="11">
        <f>IF('OddsRatio_working_3-way'!W540&gt;=0,IF('OddsRatio_working_3-way'!V540+SQRT('OddsRatio_working_3-way'!W540)&gt;0,0,PI()),ACOS('OddsRatio_working_3-way'!V540/(2*'OddsRatio_working_3-way'!X540)))</f>
        <v>0.68331503919446257</v>
      </c>
      <c r="Z540" s="11">
        <f>'OddsRatio_working_3-way'!X540^(1/3)*COS('OddsRatio_working_3-way'!Y540/3)</f>
        <v>0.53079364323618583</v>
      </c>
      <c r="AA540" s="11">
        <f>'OddsRatio_working_3-way'!X540^(1/3)*COS(('OddsRatio_working_3-way'!Y540+2*PI())/3)</f>
        <v>-0.37194811433246872</v>
      </c>
      <c r="AB540" s="11">
        <f>'OddsRatio_working_3-way'!X540^(1/3)*COS(('OddsRatio_working_3-way'!Y540+4*PI())/3)</f>
        <v>-0.15884552890371714</v>
      </c>
      <c r="AC540" s="11">
        <f>'OddsRatio_working_3-way'!X540^(1/3)*SIN('OddsRatio_working_3-way'!Y540/3)</f>
        <v>0.12303483506229507</v>
      </c>
      <c r="AD540" s="11">
        <f>'OddsRatio_working_3-way'!X540^(1/3)*SIN(('OddsRatio_working_3-way'!Y540+2*PI())/3)</f>
        <v>0.39816336167868349</v>
      </c>
      <c r="AE540" s="11">
        <f>'OddsRatio_working_3-way'!X540^(1/3)*SIN(('OddsRatio_working_3-way'!Y540+4*PI())/3)</f>
        <v>-0.52119819674097856</v>
      </c>
      <c r="AF540" s="11">
        <f>-'OddsRatio_working_3-way'!U540/(3*'OddsRatio_working_3-way'!X540^(1/3))*COS(('OddsRatio_working_3-way'!Y540)/3)</f>
        <v>0.53079364323618561</v>
      </c>
      <c r="AG540" s="11">
        <f>-'OddsRatio_working_3-way'!U540/(3*'OddsRatio_working_3-way'!X540^(1/3))*COS(('OddsRatio_working_3-way'!Y540+2*PI())/3)</f>
        <v>-0.3719481143324686</v>
      </c>
      <c r="AH540" s="11">
        <f>-'OddsRatio_working_3-way'!U540/(3*'OddsRatio_working_3-way'!X540^(1/3))*COS(('OddsRatio_working_3-way'!Y540+4*PI())/3)</f>
        <v>-0.15884552890371706</v>
      </c>
      <c r="AI540" s="11">
        <f>'OddsRatio_working_3-way'!U540/(3*'OddsRatio_working_3-way'!X540^(1/3))*SIN(('OddsRatio_working_3-way'!Y540)/3)</f>
        <v>-0.12303483506229501</v>
      </c>
      <c r="AJ540" s="11">
        <f>'OddsRatio_working_3-way'!U540/(3*'OddsRatio_working_3-way'!X540^(1/3))*SIN(('OddsRatio_working_3-way'!Y540+2*PI())/3)</f>
        <v>-0.39816336167868333</v>
      </c>
      <c r="AK540" s="11">
        <f>'OddsRatio_working_3-way'!U540/(3*'OddsRatio_working_3-way'!X540^(1/3))*SIN(('OddsRatio_working_3-way'!Y540+4*PI())/3)</f>
        <v>0.52119819674097834</v>
      </c>
      <c r="AL540" s="11">
        <f>'OddsRatio_working_3-way'!Z540+'OddsRatio_working_3-way'!AF540</f>
        <v>1.0615872864723714</v>
      </c>
      <c r="AM540" s="11">
        <f>'OddsRatio_working_3-way'!AA540+'OddsRatio_working_3-way'!AG540</f>
        <v>-0.74389622866493732</v>
      </c>
      <c r="AN540" s="11">
        <f>'OddsRatio_working_3-way'!AB540+'OddsRatio_working_3-way'!AH540</f>
        <v>-0.31769105780743423</v>
      </c>
      <c r="AO540" s="11">
        <f>'OddsRatio_working_3-way'!AC540+'OddsRatio_working_3-way'!AI540</f>
        <v>0</v>
      </c>
      <c r="AP540" s="11">
        <f>'OddsRatio_working_3-way'!AD540+'OddsRatio_working_3-way'!AJ540</f>
        <v>0</v>
      </c>
      <c r="AQ540" s="11">
        <f>'OddsRatio_working_3-way'!AE540+'OddsRatio_working_3-way'!AK540</f>
        <v>0</v>
      </c>
      <c r="AR540" s="10">
        <f>IF(A540="","",IF(('OddsRatio_working_3-way'!X540=0),IF(Q540&gt;0,-Q540^(1/3),(-Q540)^(1/3)),'OddsRatio_working_3-way'!AL540-'OddsRatio_working_3-way'!R540/3))</f>
        <v>1.0615872864723714</v>
      </c>
      <c r="AS540" s="11">
        <f>IF(('OddsRatio_working_3-way'!X540=0),IF(Q540&gt;0,-Q540^(1/3),(-Q540)^(1/3)),'OddsRatio_working_3-way'!AM540-'OddsRatio_working_3-way'!R540/3)</f>
        <v>-0.74389622866493732</v>
      </c>
      <c r="AT540" s="11">
        <f>IF(('OddsRatio_working_3-way'!X540=0),IF(Q540&gt;0,-Q540^(1/3),(-Q540)^(1/3)),'OddsRatio_working_3-way'!AN540-'OddsRatio_working_3-way'!R540/3)</f>
        <v>-0.31769105780743423</v>
      </c>
      <c r="AU540" s="11">
        <f>IF(('OddsRatio_working_3-way'!X540=0),0,'OddsRatio_working_3-way'!AO540)</f>
        <v>0</v>
      </c>
      <c r="AV540" s="11">
        <f>IF(('OddsRatio_working_3-way'!X540=0),0,'OddsRatio_working_3-way'!AP540)</f>
        <v>0</v>
      </c>
      <c r="AW540" s="11">
        <f>IF(('OddsRatio_working_3-way'!X540=0),0,'OddsRatio_working_3-way'!AQ540)</f>
        <v>0</v>
      </c>
    </row>
    <row r="541" spans="1:49" x14ac:dyDescent="0.2">
      <c r="A541" s="4">
        <f>IF('True_Odds_Calculator_3-way'!A542="","",'True_Odds_Calculator_3-way'!A542)</f>
        <v>3.11</v>
      </c>
      <c r="B541" s="4">
        <f>IF('True_Odds_Calculator_3-way'!B542="","",'True_Odds_Calculator_3-way'!B542)</f>
        <v>3.19</v>
      </c>
      <c r="C541" s="4">
        <f>IF('True_Odds_Calculator_3-way'!C542="","",'True_Odds_Calculator_3-way'!C542)</f>
        <v>2.5099999999999998</v>
      </c>
      <c r="D541" s="9">
        <f t="shared" si="117"/>
        <v>0.31072129725814218</v>
      </c>
      <c r="E541" s="9">
        <f t="shared" si="118"/>
        <v>0.30280778236122891</v>
      </c>
      <c r="F541" s="9">
        <f t="shared" si="119"/>
        <v>0.38647092038062886</v>
      </c>
      <c r="G541" s="9">
        <f t="shared" si="120"/>
        <v>1.0513356305162151</v>
      </c>
      <c r="H541" s="9">
        <f t="shared" si="121"/>
        <v>3.2183181803892134</v>
      </c>
      <c r="I541" s="9">
        <f t="shared" si="122"/>
        <v>3.302425030830511</v>
      </c>
      <c r="J541" s="9">
        <f t="shared" si="123"/>
        <v>2.587516802079485</v>
      </c>
      <c r="K541" s="11">
        <f t="shared" si="124"/>
        <v>0.32154340836012862</v>
      </c>
      <c r="L541" s="11">
        <f t="shared" si="125"/>
        <v>0.31347962382445144</v>
      </c>
      <c r="M541" s="11">
        <f t="shared" si="126"/>
        <v>0.39840637450199207</v>
      </c>
      <c r="N541" s="11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-0.28020683446700845</v>
      </c>
      <c r="O541" s="11">
        <f>0</f>
        <v>0</v>
      </c>
      <c r="P541" s="11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0.23331966211297098</v>
      </c>
      <c r="Q541" s="11">
        <f>2*'OddsRatio_working_3-way'!K541*'OddsRatio_working_3-way'!L541*'OddsRatio_working_3-way'!M541</f>
        <v>8.031657904060964E-2</v>
      </c>
      <c r="R541" s="11">
        <f t="shared" si="127"/>
        <v>0</v>
      </c>
      <c r="S541" s="11">
        <f t="shared" si="128"/>
        <v>-0.83266941920519799</v>
      </c>
      <c r="T541" s="11">
        <f t="shared" si="129"/>
        <v>-0.28663319077631605</v>
      </c>
      <c r="U541" s="11">
        <f>'OddsRatio_working_3-way'!S541-'OddsRatio_working_3-way'!R541^2/3</f>
        <v>-0.83266941920519799</v>
      </c>
      <c r="V541" s="11">
        <f>'OddsRatio_working_3-way'!S541*'OddsRatio_working_3-way'!R541/3-2*'OddsRatio_working_3-way'!R541^3/27-'OddsRatio_working_3-way'!T541</f>
        <v>0.28663319077631605</v>
      </c>
      <c r="W541" s="11">
        <f>'OddsRatio_working_3-way'!V541^2+4*'OddsRatio_working_3-way'!U541^3/27</f>
        <v>-3.3705474168503613E-3</v>
      </c>
      <c r="X541" s="11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0.1462268216431773</v>
      </c>
      <c r="Y541" s="11">
        <f>IF('OddsRatio_working_3-way'!W541&gt;=0,IF('OddsRatio_working_3-way'!V541+SQRT('OddsRatio_working_3-way'!W541)&gt;0,0,PI()),ACOS('OddsRatio_working_3-way'!V541/(2*'OddsRatio_working_3-way'!X541)))</f>
        <v>0.19984246587259635</v>
      </c>
      <c r="Z541" s="11">
        <f>'OddsRatio_working_3-way'!X541^(1/3)*COS('OddsRatio_working_3-way'!Y541/3)</f>
        <v>0.52566781525810757</v>
      </c>
      <c r="AA541" s="11">
        <f>'OddsRatio_working_3-way'!X541^(1/3)*COS(('OddsRatio_working_3-way'!Y541+2*PI())/3)</f>
        <v>-0.29320438346703775</v>
      </c>
      <c r="AB541" s="11">
        <f>'OddsRatio_working_3-way'!X541^(1/3)*COS(('OddsRatio_working_3-way'!Y541+4*PI())/3)</f>
        <v>-0.23246343179106976</v>
      </c>
      <c r="AC541" s="11">
        <f>'OddsRatio_working_3-way'!X541^(1/3)*SIN('OddsRatio_working_3-way'!Y541/3)</f>
        <v>3.5068804800954215E-2</v>
      </c>
      <c r="AD541" s="11">
        <f>'OddsRatio_working_3-way'!X541^(1/3)*SIN(('OddsRatio_working_3-way'!Y541+2*PI())/3)</f>
        <v>0.43770727956490924</v>
      </c>
      <c r="AE541" s="11">
        <f>'OddsRatio_working_3-way'!X541^(1/3)*SIN(('OddsRatio_working_3-way'!Y541+4*PI())/3)</f>
        <v>-0.47277608436586344</v>
      </c>
      <c r="AF541" s="11">
        <f>-'OddsRatio_working_3-way'!U541/(3*'OddsRatio_working_3-way'!X541^(1/3))*COS(('OddsRatio_working_3-way'!Y541)/3)</f>
        <v>0.52566781525810757</v>
      </c>
      <c r="AG541" s="11">
        <f>-'OddsRatio_working_3-way'!U541/(3*'OddsRatio_working_3-way'!X541^(1/3))*COS(('OddsRatio_working_3-way'!Y541+2*PI())/3)</f>
        <v>-0.29320438346703775</v>
      </c>
      <c r="AH541" s="11">
        <f>-'OddsRatio_working_3-way'!U541/(3*'OddsRatio_working_3-way'!X541^(1/3))*COS(('OddsRatio_working_3-way'!Y541+4*PI())/3)</f>
        <v>-0.23246343179106976</v>
      </c>
      <c r="AI541" s="11">
        <f>'OddsRatio_working_3-way'!U541/(3*'OddsRatio_working_3-way'!X541^(1/3))*SIN(('OddsRatio_working_3-way'!Y541)/3)</f>
        <v>-3.5068804800954215E-2</v>
      </c>
      <c r="AJ541" s="11">
        <f>'OddsRatio_working_3-way'!U541/(3*'OddsRatio_working_3-way'!X541^(1/3))*SIN(('OddsRatio_working_3-way'!Y541+2*PI())/3)</f>
        <v>-0.43770727956490924</v>
      </c>
      <c r="AK541" s="11">
        <f>'OddsRatio_working_3-way'!U541/(3*'OddsRatio_working_3-way'!X541^(1/3))*SIN(('OddsRatio_working_3-way'!Y541+4*PI())/3)</f>
        <v>0.47277608436586344</v>
      </c>
      <c r="AL541" s="11">
        <f>'OddsRatio_working_3-way'!Z541+'OddsRatio_working_3-way'!AF541</f>
        <v>1.0513356305162151</v>
      </c>
      <c r="AM541" s="11">
        <f>'OddsRatio_working_3-way'!AA541+'OddsRatio_working_3-way'!AG541</f>
        <v>-0.58640876693407551</v>
      </c>
      <c r="AN541" s="11">
        <f>'OddsRatio_working_3-way'!AB541+'OddsRatio_working_3-way'!AH541</f>
        <v>-0.46492686358213953</v>
      </c>
      <c r="AO541" s="11">
        <f>'OddsRatio_working_3-way'!AC541+'OddsRatio_working_3-way'!AI541</f>
        <v>0</v>
      </c>
      <c r="AP541" s="11">
        <f>'OddsRatio_working_3-way'!AD541+'OddsRatio_working_3-way'!AJ541</f>
        <v>0</v>
      </c>
      <c r="AQ541" s="11">
        <f>'OddsRatio_working_3-way'!AE541+'OddsRatio_working_3-way'!AK541</f>
        <v>0</v>
      </c>
      <c r="AR541" s="10">
        <f>IF(A541="","",IF(('OddsRatio_working_3-way'!X541=0),IF(Q541&gt;0,-Q541^(1/3),(-Q541)^(1/3)),'OddsRatio_working_3-way'!AL541-'OddsRatio_working_3-way'!R541/3))</f>
        <v>1.0513356305162151</v>
      </c>
      <c r="AS541" s="11">
        <f>IF(('OddsRatio_working_3-way'!X541=0),IF(Q541&gt;0,-Q541^(1/3),(-Q541)^(1/3)),'OddsRatio_working_3-way'!AM541-'OddsRatio_working_3-way'!R541/3)</f>
        <v>-0.58640876693407551</v>
      </c>
      <c r="AT541" s="11">
        <f>IF(('OddsRatio_working_3-way'!X541=0),IF(Q541&gt;0,-Q541^(1/3),(-Q541)^(1/3)),'OddsRatio_working_3-way'!AN541-'OddsRatio_working_3-way'!R541/3)</f>
        <v>-0.46492686358213953</v>
      </c>
      <c r="AU541" s="11">
        <f>IF(('OddsRatio_working_3-way'!X541=0),0,'OddsRatio_working_3-way'!AO541)</f>
        <v>0</v>
      </c>
      <c r="AV541" s="11">
        <f>IF(('OddsRatio_working_3-way'!X541=0),0,'OddsRatio_working_3-way'!AP541)</f>
        <v>0</v>
      </c>
      <c r="AW541" s="11">
        <f>IF(('OddsRatio_working_3-way'!X541=0),0,'OddsRatio_working_3-way'!AQ541)</f>
        <v>0</v>
      </c>
    </row>
    <row r="542" spans="1:49" x14ac:dyDescent="0.2">
      <c r="A542" s="4">
        <f>IF('True_Odds_Calculator_3-way'!A543="","",'True_Odds_Calculator_3-way'!A543)</f>
        <v>3.55</v>
      </c>
      <c r="B542" s="4">
        <f>IF('True_Odds_Calculator_3-way'!B543="","",'True_Odds_Calculator_3-way'!B543)</f>
        <v>3.18</v>
      </c>
      <c r="C542" s="4">
        <f>IF('True_Odds_Calculator_3-way'!C543="","",'True_Odds_Calculator_3-way'!C543)</f>
        <v>2.29</v>
      </c>
      <c r="D542" s="9">
        <f t="shared" si="117"/>
        <v>0.27171609965605659</v>
      </c>
      <c r="E542" s="9">
        <f t="shared" si="118"/>
        <v>0.30382172044101163</v>
      </c>
      <c r="F542" s="9">
        <f t="shared" si="119"/>
        <v>0.42446217990293172</v>
      </c>
      <c r="G542" s="9">
        <f t="shared" si="120"/>
        <v>1.051102713119187</v>
      </c>
      <c r="H542" s="9">
        <f t="shared" si="121"/>
        <v>3.6803119184539268</v>
      </c>
      <c r="I542" s="9">
        <f t="shared" si="122"/>
        <v>3.2914039145998273</v>
      </c>
      <c r="J542" s="9">
        <f t="shared" si="123"/>
        <v>2.3559224999237514</v>
      </c>
      <c r="K542" s="11">
        <f t="shared" si="124"/>
        <v>0.28169014084507044</v>
      </c>
      <c r="L542" s="11">
        <f t="shared" si="125"/>
        <v>0.31446540880503143</v>
      </c>
      <c r="M542" s="11">
        <f t="shared" si="126"/>
        <v>0.4366812227074236</v>
      </c>
      <c r="N542" s="11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-0.27739295623788041</v>
      </c>
      <c r="O542" s="11">
        <f>0</f>
        <v>0</v>
      </c>
      <c r="P542" s="11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0.23286570650178842</v>
      </c>
      <c r="Q542" s="11">
        <f>2*'OddsRatio_working_3-way'!K542*'OddsRatio_working_3-way'!L542*'OddsRatio_working_3-way'!M542</f>
        <v>7.7364022093617424E-2</v>
      </c>
      <c r="R542" s="11">
        <f t="shared" si="127"/>
        <v>0</v>
      </c>
      <c r="S542" s="11">
        <f t="shared" si="128"/>
        <v>-0.83947952269592852</v>
      </c>
      <c r="T542" s="11">
        <f t="shared" si="129"/>
        <v>-0.27889685139399623</v>
      </c>
      <c r="U542" s="11">
        <f>'OddsRatio_working_3-way'!S542-'OddsRatio_working_3-way'!R542^2/3</f>
        <v>-0.83947952269592852</v>
      </c>
      <c r="V542" s="11">
        <f>'OddsRatio_working_3-way'!S542*'OddsRatio_working_3-way'!R542/3-2*'OddsRatio_working_3-way'!R542^3/27-'OddsRatio_working_3-way'!T542</f>
        <v>0.27889685139399623</v>
      </c>
      <c r="W542" s="11">
        <f>'OddsRatio_working_3-way'!V542^2+4*'OddsRatio_working_3-way'!U542^3/27</f>
        <v>-9.8614257138097822E-3</v>
      </c>
      <c r="X542" s="11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0.14802438940196189</v>
      </c>
      <c r="Y542" s="11">
        <f>IF('OddsRatio_working_3-way'!W542&gt;=0,IF('OddsRatio_working_3-way'!V542+SQRT('OddsRatio_working_3-way'!W542)&gt;0,0,PI()),ACOS('OddsRatio_working_3-way'!V542/(2*'OddsRatio_working_3-way'!X542)))</f>
        <v>0.34206547203430104</v>
      </c>
      <c r="Z542" s="11">
        <f>'OddsRatio_working_3-way'!X542^(1/3)*COS('OddsRatio_working_3-way'!Y542/3)</f>
        <v>0.52555135655959351</v>
      </c>
      <c r="AA542" s="11">
        <f>'OddsRatio_working_3-way'!X542^(1/3)*COS(('OddsRatio_working_3-way'!Y542+2*PI())/3)</f>
        <v>-0.3148977406695414</v>
      </c>
      <c r="AB542" s="11">
        <f>'OddsRatio_working_3-way'!X542^(1/3)*COS(('OddsRatio_working_3-way'!Y542+4*PI())/3)</f>
        <v>-0.21065361589005197</v>
      </c>
      <c r="AC542" s="11">
        <f>'OddsRatio_working_3-way'!X542^(1/3)*SIN('OddsRatio_working_3-way'!Y542/3)</f>
        <v>6.0185373502875082E-2</v>
      </c>
      <c r="AD542" s="11">
        <f>'OddsRatio_working_3-way'!X542^(1/3)*SIN(('OddsRatio_working_3-way'!Y542+2*PI())/3)</f>
        <v>0.4250481390225439</v>
      </c>
      <c r="AE542" s="11">
        <f>'OddsRatio_working_3-way'!X542^(1/3)*SIN(('OddsRatio_working_3-way'!Y542+4*PI())/3)</f>
        <v>-0.48523351252541902</v>
      </c>
      <c r="AF542" s="11">
        <f>-'OddsRatio_working_3-way'!U542/(3*'OddsRatio_working_3-way'!X542^(1/3))*COS(('OddsRatio_working_3-way'!Y542)/3)</f>
        <v>0.52555135655959351</v>
      </c>
      <c r="AG542" s="11">
        <f>-'OddsRatio_working_3-way'!U542/(3*'OddsRatio_working_3-way'!X542^(1/3))*COS(('OddsRatio_working_3-way'!Y542+2*PI())/3)</f>
        <v>-0.3148977406695414</v>
      </c>
      <c r="AH542" s="11">
        <f>-'OddsRatio_working_3-way'!U542/(3*'OddsRatio_working_3-way'!X542^(1/3))*COS(('OddsRatio_working_3-way'!Y542+4*PI())/3)</f>
        <v>-0.21065361589005197</v>
      </c>
      <c r="AI542" s="11">
        <f>'OddsRatio_working_3-way'!U542/(3*'OddsRatio_working_3-way'!X542^(1/3))*SIN(('OddsRatio_working_3-way'!Y542)/3)</f>
        <v>-6.0185373502875082E-2</v>
      </c>
      <c r="AJ542" s="11">
        <f>'OddsRatio_working_3-way'!U542/(3*'OddsRatio_working_3-way'!X542^(1/3))*SIN(('OddsRatio_working_3-way'!Y542+2*PI())/3)</f>
        <v>-0.4250481390225439</v>
      </c>
      <c r="AK542" s="11">
        <f>'OddsRatio_working_3-way'!U542/(3*'OddsRatio_working_3-way'!X542^(1/3))*SIN(('OddsRatio_working_3-way'!Y542+4*PI())/3)</f>
        <v>0.48523351252541902</v>
      </c>
      <c r="AL542" s="11">
        <f>'OddsRatio_working_3-way'!Z542+'OddsRatio_working_3-way'!AF542</f>
        <v>1.051102713119187</v>
      </c>
      <c r="AM542" s="11">
        <f>'OddsRatio_working_3-way'!AA542+'OddsRatio_working_3-way'!AG542</f>
        <v>-0.62979548133908281</v>
      </c>
      <c r="AN542" s="11">
        <f>'OddsRatio_working_3-way'!AB542+'OddsRatio_working_3-way'!AH542</f>
        <v>-0.42130723178010393</v>
      </c>
      <c r="AO542" s="11">
        <f>'OddsRatio_working_3-way'!AC542+'OddsRatio_working_3-way'!AI542</f>
        <v>0</v>
      </c>
      <c r="AP542" s="11">
        <f>'OddsRatio_working_3-way'!AD542+'OddsRatio_working_3-way'!AJ542</f>
        <v>0</v>
      </c>
      <c r="AQ542" s="11">
        <f>'OddsRatio_working_3-way'!AE542+'OddsRatio_working_3-way'!AK542</f>
        <v>0</v>
      </c>
      <c r="AR542" s="10">
        <f>IF(A542="","",IF(('OddsRatio_working_3-way'!X542=0),IF(Q542&gt;0,-Q542^(1/3),(-Q542)^(1/3)),'OddsRatio_working_3-way'!AL542-'OddsRatio_working_3-way'!R542/3))</f>
        <v>1.051102713119187</v>
      </c>
      <c r="AS542" s="11">
        <f>IF(('OddsRatio_working_3-way'!X542=0),IF(Q542&gt;0,-Q542^(1/3),(-Q542)^(1/3)),'OddsRatio_working_3-way'!AM542-'OddsRatio_working_3-way'!R542/3)</f>
        <v>-0.62979548133908281</v>
      </c>
      <c r="AT542" s="11">
        <f>IF(('OddsRatio_working_3-way'!X542=0),IF(Q542&gt;0,-Q542^(1/3),(-Q542)^(1/3)),'OddsRatio_working_3-way'!AN542-'OddsRatio_working_3-way'!R542/3)</f>
        <v>-0.42130723178010393</v>
      </c>
      <c r="AU542" s="11">
        <f>IF(('OddsRatio_working_3-way'!X542=0),0,'OddsRatio_working_3-way'!AO542)</f>
        <v>0</v>
      </c>
      <c r="AV542" s="11">
        <f>IF(('OddsRatio_working_3-way'!X542=0),0,'OddsRatio_working_3-way'!AP542)</f>
        <v>0</v>
      </c>
      <c r="AW542" s="11">
        <f>IF(('OddsRatio_working_3-way'!X542=0),0,'OddsRatio_working_3-way'!AQ542)</f>
        <v>0</v>
      </c>
    </row>
    <row r="543" spans="1:49" x14ac:dyDescent="0.2">
      <c r="A543" s="4">
        <f>IF('True_Odds_Calculator_3-way'!A544="","",'True_Odds_Calculator_3-way'!A544)</f>
        <v>2.35</v>
      </c>
      <c r="B543" s="4">
        <f>IF('True_Odds_Calculator_3-way'!B544="","",'True_Odds_Calculator_3-way'!B544)</f>
        <v>3.06</v>
      </c>
      <c r="C543" s="4">
        <f>IF('True_Odds_Calculator_3-way'!C544="","",'True_Odds_Calculator_3-way'!C544)</f>
        <v>3.57</v>
      </c>
      <c r="D543" s="9">
        <f t="shared" si="117"/>
        <v>0.41358173376602692</v>
      </c>
      <c r="E543" s="9">
        <f t="shared" si="118"/>
        <v>0.31609428353090713</v>
      </c>
      <c r="F543" s="9">
        <f t="shared" si="119"/>
        <v>0.27032398270306601</v>
      </c>
      <c r="G543" s="9">
        <f t="shared" si="120"/>
        <v>1.0502975964596044</v>
      </c>
      <c r="H543" s="9">
        <f t="shared" si="121"/>
        <v>2.4179017552204662</v>
      </c>
      <c r="I543" s="9">
        <f t="shared" si="122"/>
        <v>3.1636130487067851</v>
      </c>
      <c r="J543" s="9">
        <f t="shared" si="123"/>
        <v>3.6992648229011831</v>
      </c>
      <c r="K543" s="11">
        <f t="shared" si="124"/>
        <v>0.42553191489361702</v>
      </c>
      <c r="L543" s="11">
        <f t="shared" si="125"/>
        <v>0.32679738562091504</v>
      </c>
      <c r="M543" s="11">
        <f t="shared" si="126"/>
        <v>0.28011204481792717</v>
      </c>
      <c r="N543" s="11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-0.27840472859982546</v>
      </c>
      <c r="O543" s="11">
        <f>0</f>
        <v>0</v>
      </c>
      <c r="P543" s="11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0.23293978973872959</v>
      </c>
      <c r="Q543" s="11">
        <f>2*'OddsRatio_working_3-way'!K543*'OddsRatio_working_3-way'!L543*'OddsRatio_working_3-way'!M543</f>
        <v>7.7906284193555053E-2</v>
      </c>
      <c r="R543" s="11">
        <f t="shared" si="127"/>
        <v>0</v>
      </c>
      <c r="S543" s="11">
        <f t="shared" si="128"/>
        <v>-0.83669480367753934</v>
      </c>
      <c r="T543" s="11">
        <f t="shared" si="129"/>
        <v>-0.27983103801924397</v>
      </c>
      <c r="U543" s="11">
        <f>'OddsRatio_working_3-way'!S543-'OddsRatio_working_3-way'!R543^2/3</f>
        <v>-0.83669480367753934</v>
      </c>
      <c r="V543" s="11">
        <f>'OddsRatio_working_3-way'!S543*'OddsRatio_working_3-way'!R543/3-2*'OddsRatio_working_3-way'!R543^3/27-'OddsRatio_working_3-way'!T543</f>
        <v>0.27983103801924397</v>
      </c>
      <c r="W543" s="11">
        <f>'OddsRatio_working_3-way'!V543^2+4*'OddsRatio_working_3-way'!U543^3/27</f>
        <v>-8.4701536589781717E-3</v>
      </c>
      <c r="X543" s="11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0.14728846144378191</v>
      </c>
      <c r="Y543" s="11">
        <f>IF('OddsRatio_working_3-way'!W543&gt;=0,IF('OddsRatio_working_3-way'!V543+SQRT('OddsRatio_working_3-way'!W543)&gt;0,0,PI()),ACOS('OddsRatio_working_3-way'!V543/(2*'OddsRatio_working_3-way'!X543)))</f>
        <v>0.31774561766246756</v>
      </c>
      <c r="Z543" s="11">
        <f>'OddsRatio_working_3-way'!X543^(1/3)*COS('OddsRatio_working_3-way'!Y543/3)</f>
        <v>0.52514879822980232</v>
      </c>
      <c r="AA543" s="11">
        <f>'OddsRatio_working_3-way'!X543^(1/3)*COS(('OddsRatio_working_3-way'!Y543+2*PI())/3)</f>
        <v>-0.31092474252351288</v>
      </c>
      <c r="AB543" s="11">
        <f>'OddsRatio_working_3-way'!X543^(1/3)*COS(('OddsRatio_working_3-way'!Y543+4*PI())/3)</f>
        <v>-0.21422405570628933</v>
      </c>
      <c r="AC543" s="11">
        <f>'OddsRatio_working_3-way'!X543^(1/3)*SIN('OddsRatio_working_3-way'!Y543/3)</f>
        <v>5.5830167564745729E-2</v>
      </c>
      <c r="AD543" s="11">
        <f>'OddsRatio_working_3-way'!X543^(1/3)*SIN(('OddsRatio_working_3-way'!Y543+2*PI())/3)</f>
        <v>0.42687711625150443</v>
      </c>
      <c r="AE543" s="11">
        <f>'OddsRatio_working_3-way'!X543^(1/3)*SIN(('OddsRatio_working_3-way'!Y543+4*PI())/3)</f>
        <v>-0.48270728381625011</v>
      </c>
      <c r="AF543" s="11">
        <f>-'OddsRatio_working_3-way'!U543/(3*'OddsRatio_working_3-way'!X543^(1/3))*COS(('OddsRatio_working_3-way'!Y543)/3)</f>
        <v>0.52514879822980209</v>
      </c>
      <c r="AG543" s="11">
        <f>-'OddsRatio_working_3-way'!U543/(3*'OddsRatio_working_3-way'!X543^(1/3))*COS(('OddsRatio_working_3-way'!Y543+2*PI())/3)</f>
        <v>-0.31092474252351276</v>
      </c>
      <c r="AH543" s="11">
        <f>-'OddsRatio_working_3-way'!U543/(3*'OddsRatio_working_3-way'!X543^(1/3))*COS(('OddsRatio_working_3-way'!Y543+4*PI())/3)</f>
        <v>-0.21422405570628925</v>
      </c>
      <c r="AI543" s="11">
        <f>'OddsRatio_working_3-way'!U543/(3*'OddsRatio_working_3-way'!X543^(1/3))*SIN(('OddsRatio_working_3-way'!Y543)/3)</f>
        <v>-5.5830167564745709E-2</v>
      </c>
      <c r="AJ543" s="11">
        <f>'OddsRatio_working_3-way'!U543/(3*'OddsRatio_working_3-way'!X543^(1/3))*SIN(('OddsRatio_working_3-way'!Y543+2*PI())/3)</f>
        <v>-0.42687711625150426</v>
      </c>
      <c r="AK543" s="11">
        <f>'OddsRatio_working_3-way'!U543/(3*'OddsRatio_working_3-way'!X543^(1/3))*SIN(('OddsRatio_working_3-way'!Y543+4*PI())/3)</f>
        <v>0.48270728381624994</v>
      </c>
      <c r="AL543" s="11">
        <f>'OddsRatio_working_3-way'!Z543+'OddsRatio_working_3-way'!AF543</f>
        <v>1.0502975964596044</v>
      </c>
      <c r="AM543" s="11">
        <f>'OddsRatio_working_3-way'!AA543+'OddsRatio_working_3-way'!AG543</f>
        <v>-0.62184948504702564</v>
      </c>
      <c r="AN543" s="11">
        <f>'OddsRatio_working_3-way'!AB543+'OddsRatio_working_3-way'!AH543</f>
        <v>-0.42844811141257855</v>
      </c>
      <c r="AO543" s="11">
        <f>'OddsRatio_working_3-way'!AC543+'OddsRatio_working_3-way'!AI543</f>
        <v>0</v>
      </c>
      <c r="AP543" s="11">
        <f>'OddsRatio_working_3-way'!AD543+'OddsRatio_working_3-way'!AJ543</f>
        <v>0</v>
      </c>
      <c r="AQ543" s="11">
        <f>'OddsRatio_working_3-way'!AE543+'OddsRatio_working_3-way'!AK543</f>
        <v>0</v>
      </c>
      <c r="AR543" s="10">
        <f>IF(A543="","",IF(('OddsRatio_working_3-way'!X543=0),IF(Q543&gt;0,-Q543^(1/3),(-Q543)^(1/3)),'OddsRatio_working_3-way'!AL543-'OddsRatio_working_3-way'!R543/3))</f>
        <v>1.0502975964596044</v>
      </c>
      <c r="AS543" s="11">
        <f>IF(('OddsRatio_working_3-way'!X543=0),IF(Q543&gt;0,-Q543^(1/3),(-Q543)^(1/3)),'OddsRatio_working_3-way'!AM543-'OddsRatio_working_3-way'!R543/3)</f>
        <v>-0.62184948504702564</v>
      </c>
      <c r="AT543" s="11">
        <f>IF(('OddsRatio_working_3-way'!X543=0),IF(Q543&gt;0,-Q543^(1/3),(-Q543)^(1/3)),'OddsRatio_working_3-way'!AN543-'OddsRatio_working_3-way'!R543/3)</f>
        <v>-0.42844811141257855</v>
      </c>
      <c r="AU543" s="11">
        <f>IF(('OddsRatio_working_3-way'!X543=0),0,'OddsRatio_working_3-way'!AO543)</f>
        <v>0</v>
      </c>
      <c r="AV543" s="11">
        <f>IF(('OddsRatio_working_3-way'!X543=0),0,'OddsRatio_working_3-way'!AP543)</f>
        <v>0</v>
      </c>
      <c r="AW543" s="11">
        <f>IF(('OddsRatio_working_3-way'!X543=0),0,'OddsRatio_working_3-way'!AQ543)</f>
        <v>0</v>
      </c>
    </row>
    <row r="544" spans="1:49" x14ac:dyDescent="0.2">
      <c r="A544" s="4">
        <f>IF('True_Odds_Calculator_3-way'!A545="","",'True_Odds_Calculator_3-way'!A545)</f>
        <v>1.93</v>
      </c>
      <c r="B544" s="4">
        <f>IF('True_Odds_Calculator_3-way'!B545="","",'True_Odds_Calculator_3-way'!B545)</f>
        <v>3.18</v>
      </c>
      <c r="C544" s="4">
        <f>IF('True_Odds_Calculator_3-way'!C545="","",'True_Odds_Calculator_3-way'!C545)</f>
        <v>4.92</v>
      </c>
      <c r="D544" s="9">
        <f t="shared" si="117"/>
        <v>0.50373898279698281</v>
      </c>
      <c r="E544" s="9">
        <f t="shared" si="118"/>
        <v>0.30217978151578667</v>
      </c>
      <c r="F544" s="9">
        <f t="shared" si="119"/>
        <v>0.19408123568723071</v>
      </c>
      <c r="G544" s="9">
        <f t="shared" si="120"/>
        <v>1.05930653615416</v>
      </c>
      <c r="H544" s="9">
        <f t="shared" si="121"/>
        <v>1.9851550786233683</v>
      </c>
      <c r="I544" s="9">
        <f t="shared" si="122"/>
        <v>3.3092882488160691</v>
      </c>
      <c r="J544" s="9">
        <f t="shared" si="123"/>
        <v>5.1524816217243075</v>
      </c>
      <c r="K544" s="11">
        <f t="shared" si="124"/>
        <v>0.5181347150259068</v>
      </c>
      <c r="L544" s="11">
        <f t="shared" si="125"/>
        <v>0.31446540880503143</v>
      </c>
      <c r="M544" s="11">
        <f t="shared" si="126"/>
        <v>0.2032520325203252</v>
      </c>
      <c r="N544" s="11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-0.26319399570963165</v>
      </c>
      <c r="O544" s="11">
        <f>0</f>
        <v>0</v>
      </c>
      <c r="P544" s="11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0.23281223133865911</v>
      </c>
      <c r="Q544" s="11">
        <f>2*'OddsRatio_working_3-way'!K544*'OddsRatio_working_3-way'!L544*'OddsRatio_working_3-way'!M544</f>
        <v>6.623392072223587E-2</v>
      </c>
      <c r="R544" s="11">
        <f t="shared" si="127"/>
        <v>0</v>
      </c>
      <c r="S544" s="11">
        <f t="shared" si="128"/>
        <v>-0.88456513117232671</v>
      </c>
      <c r="T544" s="11">
        <f t="shared" si="129"/>
        <v>-0.25165437586694928</v>
      </c>
      <c r="U544" s="11">
        <f>'OddsRatio_working_3-way'!S544-'OddsRatio_working_3-way'!R544^2/3</f>
        <v>-0.88456513117232671</v>
      </c>
      <c r="V544" s="11">
        <f>'OddsRatio_working_3-way'!S544*'OddsRatio_working_3-way'!R544/3-2*'OddsRatio_working_3-way'!R544^3/27-'OddsRatio_working_3-way'!T544</f>
        <v>0.25165437586694928</v>
      </c>
      <c r="W544" s="11">
        <f>'OddsRatio_working_3-way'!V544^2+4*'OddsRatio_working_3-way'!U544^3/27</f>
        <v>-3.9208271639539272E-2</v>
      </c>
      <c r="X544" s="11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0.16010792963851217</v>
      </c>
      <c r="Y544" s="11">
        <f>IF('OddsRatio_working_3-way'!W544&gt;=0,IF('OddsRatio_working_3-way'!V544+SQRT('OddsRatio_working_3-way'!W544)&gt;0,0,PI()),ACOS('OddsRatio_working_3-way'!V544/(2*'OddsRatio_working_3-way'!X544)))</f>
        <v>0.66666256911070532</v>
      </c>
      <c r="Z544" s="11">
        <f>'OddsRatio_working_3-way'!X544^(1/3)*COS('OddsRatio_working_3-way'!Y544/3)</f>
        <v>0.52965326807708002</v>
      </c>
      <c r="AA544" s="11">
        <f>'OddsRatio_working_3-way'!X544^(1/3)*COS(('OddsRatio_working_3-way'!Y544+2*PI())/3)</f>
        <v>-0.36846950405154799</v>
      </c>
      <c r="AB544" s="11">
        <f>'OddsRatio_working_3-way'!X544^(1/3)*COS(('OddsRatio_working_3-way'!Y544+4*PI())/3)</f>
        <v>-0.16118376402553219</v>
      </c>
      <c r="AC544" s="11">
        <f>'OddsRatio_working_3-way'!X544^(1/3)*SIN('OddsRatio_working_3-way'!Y544/3)</f>
        <v>0.1196764778031911</v>
      </c>
      <c r="AD544" s="11">
        <f>'OddsRatio_working_3-way'!X544^(1/3)*SIN(('OddsRatio_working_3-way'!Y544+2*PI())/3)</f>
        <v>0.39885494645060521</v>
      </c>
      <c r="AE544" s="11">
        <f>'OddsRatio_working_3-way'!X544^(1/3)*SIN(('OddsRatio_working_3-way'!Y544+4*PI())/3)</f>
        <v>-0.51853142425379628</v>
      </c>
      <c r="AF544" s="11">
        <f>-'OddsRatio_working_3-way'!U544/(3*'OddsRatio_working_3-way'!X544^(1/3))*COS(('OddsRatio_working_3-way'!Y544)/3)</f>
        <v>0.52965326807708002</v>
      </c>
      <c r="AG544" s="11">
        <f>-'OddsRatio_working_3-way'!U544/(3*'OddsRatio_working_3-way'!X544^(1/3))*COS(('OddsRatio_working_3-way'!Y544+2*PI())/3)</f>
        <v>-0.36846950405154799</v>
      </c>
      <c r="AH544" s="11">
        <f>-'OddsRatio_working_3-way'!U544/(3*'OddsRatio_working_3-way'!X544^(1/3))*COS(('OddsRatio_working_3-way'!Y544+4*PI())/3)</f>
        <v>-0.16118376402553219</v>
      </c>
      <c r="AI544" s="11">
        <f>'OddsRatio_working_3-way'!U544/(3*'OddsRatio_working_3-way'!X544^(1/3))*SIN(('OddsRatio_working_3-way'!Y544)/3)</f>
        <v>-0.1196764778031911</v>
      </c>
      <c r="AJ544" s="11">
        <f>'OddsRatio_working_3-way'!U544/(3*'OddsRatio_working_3-way'!X544^(1/3))*SIN(('OddsRatio_working_3-way'!Y544+2*PI())/3)</f>
        <v>-0.39885494645060521</v>
      </c>
      <c r="AK544" s="11">
        <f>'OddsRatio_working_3-way'!U544/(3*'OddsRatio_working_3-way'!X544^(1/3))*SIN(('OddsRatio_working_3-way'!Y544+4*PI())/3)</f>
        <v>0.51853142425379628</v>
      </c>
      <c r="AL544" s="11">
        <f>'OddsRatio_working_3-way'!Z544+'OddsRatio_working_3-way'!AF544</f>
        <v>1.05930653615416</v>
      </c>
      <c r="AM544" s="11">
        <f>'OddsRatio_working_3-way'!AA544+'OddsRatio_working_3-way'!AG544</f>
        <v>-0.73693900810309598</v>
      </c>
      <c r="AN544" s="11">
        <f>'OddsRatio_working_3-way'!AB544+'OddsRatio_working_3-way'!AH544</f>
        <v>-0.32236752805106439</v>
      </c>
      <c r="AO544" s="11">
        <f>'OddsRatio_working_3-way'!AC544+'OddsRatio_working_3-way'!AI544</f>
        <v>0</v>
      </c>
      <c r="AP544" s="11">
        <f>'OddsRatio_working_3-way'!AD544+'OddsRatio_working_3-way'!AJ544</f>
        <v>0</v>
      </c>
      <c r="AQ544" s="11">
        <f>'OddsRatio_working_3-way'!AE544+'OddsRatio_working_3-way'!AK544</f>
        <v>0</v>
      </c>
      <c r="AR544" s="10">
        <f>IF(A544="","",IF(('OddsRatio_working_3-way'!X544=0),IF(Q544&gt;0,-Q544^(1/3),(-Q544)^(1/3)),'OddsRatio_working_3-way'!AL544-'OddsRatio_working_3-way'!R544/3))</f>
        <v>1.05930653615416</v>
      </c>
      <c r="AS544" s="11">
        <f>IF(('OddsRatio_working_3-way'!X544=0),IF(Q544&gt;0,-Q544^(1/3),(-Q544)^(1/3)),'OddsRatio_working_3-way'!AM544-'OddsRatio_working_3-way'!R544/3)</f>
        <v>-0.73693900810309598</v>
      </c>
      <c r="AT544" s="11">
        <f>IF(('OddsRatio_working_3-way'!X544=0),IF(Q544&gt;0,-Q544^(1/3),(-Q544)^(1/3)),'OddsRatio_working_3-way'!AN544-'OddsRatio_working_3-way'!R544/3)</f>
        <v>-0.32236752805106439</v>
      </c>
      <c r="AU544" s="11">
        <f>IF(('OddsRatio_working_3-way'!X544=0),0,'OddsRatio_working_3-way'!AO544)</f>
        <v>0</v>
      </c>
      <c r="AV544" s="11">
        <f>IF(('OddsRatio_working_3-way'!X544=0),0,'OddsRatio_working_3-way'!AP544)</f>
        <v>0</v>
      </c>
      <c r="AW544" s="11">
        <f>IF(('OddsRatio_working_3-way'!X544=0),0,'OddsRatio_working_3-way'!AQ544)</f>
        <v>0</v>
      </c>
    </row>
    <row r="545" spans="1:49" x14ac:dyDescent="0.2">
      <c r="A545" s="4">
        <f>IF('True_Odds_Calculator_3-way'!A546="","",'True_Odds_Calculator_3-way'!A546)</f>
        <v>2.34</v>
      </c>
      <c r="B545" s="4">
        <f>IF('True_Odds_Calculator_3-way'!B546="","",'True_Odds_Calculator_3-way'!B546)</f>
        <v>3.01</v>
      </c>
      <c r="C545" s="4">
        <f>IF('True_Odds_Calculator_3-way'!C546="","",'True_Odds_Calculator_3-way'!C546)</f>
        <v>3.66</v>
      </c>
      <c r="D545" s="9">
        <f t="shared" si="117"/>
        <v>0.41523612309198576</v>
      </c>
      <c r="E545" s="9">
        <f t="shared" si="118"/>
        <v>0.32129520750553492</v>
      </c>
      <c r="F545" s="9">
        <f t="shared" si="119"/>
        <v>0.26346866940247937</v>
      </c>
      <c r="G545" s="9">
        <f t="shared" si="120"/>
        <v>1.0509465064525627</v>
      </c>
      <c r="H545" s="9">
        <f t="shared" si="121"/>
        <v>2.4082683186464333</v>
      </c>
      <c r="I545" s="9">
        <f t="shared" si="122"/>
        <v>3.1124024779696509</v>
      </c>
      <c r="J545" s="9">
        <f t="shared" si="123"/>
        <v>3.7955177071638162</v>
      </c>
      <c r="K545" s="11">
        <f t="shared" si="124"/>
        <v>0.42735042735042739</v>
      </c>
      <c r="L545" s="11">
        <f t="shared" si="125"/>
        <v>0.33222591362126247</v>
      </c>
      <c r="M545" s="11">
        <f t="shared" si="126"/>
        <v>0.27322404371584696</v>
      </c>
      <c r="N545" s="11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-0.27791952191494695</v>
      </c>
      <c r="O545" s="11">
        <f>0</f>
        <v>0</v>
      </c>
      <c r="P545" s="11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0.23313690869924192</v>
      </c>
      <c r="Q545" s="11">
        <f>2*'OddsRatio_working_3-way'!K545*'OddsRatio_working_3-way'!L545*'OddsRatio_working_3-way'!M545</f>
        <v>7.7582997903241899E-2</v>
      </c>
      <c r="R545" s="11">
        <f t="shared" si="127"/>
        <v>0</v>
      </c>
      <c r="S545" s="11">
        <f t="shared" si="128"/>
        <v>-0.83886481630675058</v>
      </c>
      <c r="T545" s="11">
        <f t="shared" si="129"/>
        <v>-0.27915634486081548</v>
      </c>
      <c r="U545" s="11">
        <f>'OddsRatio_working_3-way'!S545-'OddsRatio_working_3-way'!R545^2/3</f>
        <v>-0.83886481630675058</v>
      </c>
      <c r="V545" s="11">
        <f>'OddsRatio_working_3-way'!S545*'OddsRatio_working_3-way'!R545/3-2*'OddsRatio_working_3-way'!R545^3/27-'OddsRatio_working_3-way'!T545</f>
        <v>0.27915634486081548</v>
      </c>
      <c r="W545" s="11">
        <f>'OddsRatio_working_3-way'!V545^2+4*'OddsRatio_working_3-way'!U545^3/27</f>
        <v>-9.5242223940484455E-3</v>
      </c>
      <c r="X545" s="11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0.14786183353903315</v>
      </c>
      <c r="Y545" s="11">
        <f>IF('OddsRatio_working_3-way'!W545&gt;=0,IF('OddsRatio_working_3-way'!V545+SQRT('OddsRatio_working_3-way'!W545)&gt;0,0,PI()),ACOS('OddsRatio_working_3-way'!V545/(2*'OddsRatio_working_3-way'!X545)))</f>
        <v>0.33631544112035483</v>
      </c>
      <c r="Z545" s="11">
        <f>'OddsRatio_working_3-way'!X545^(1/3)*COS('OddsRatio_working_3-way'!Y545/3)</f>
        <v>0.52547325322628136</v>
      </c>
      <c r="AA545" s="11">
        <f>'OddsRatio_working_3-way'!X545^(1/3)*COS(('OddsRatio_working_3-way'!Y545+2*PI())/3)</f>
        <v>-0.3139674687351377</v>
      </c>
      <c r="AB545" s="11">
        <f>'OddsRatio_working_3-way'!X545^(1/3)*COS(('OddsRatio_working_3-way'!Y545+4*PI())/3)</f>
        <v>-0.21150578449114374</v>
      </c>
      <c r="AC545" s="11">
        <f>'OddsRatio_working_3-way'!X545^(1/3)*SIN('OddsRatio_working_3-way'!Y545/3)</f>
        <v>5.9156280979892457E-2</v>
      </c>
      <c r="AD545" s="11">
        <f>'OddsRatio_working_3-way'!X545^(1/3)*SIN(('OddsRatio_working_3-way'!Y545+2*PI())/3)</f>
        <v>0.42549504581326669</v>
      </c>
      <c r="AE545" s="11">
        <f>'OddsRatio_working_3-way'!X545^(1/3)*SIN(('OddsRatio_working_3-way'!Y545+4*PI())/3)</f>
        <v>-0.48465132679315903</v>
      </c>
      <c r="AF545" s="11">
        <f>-'OddsRatio_working_3-way'!U545/(3*'OddsRatio_working_3-way'!X545^(1/3))*COS(('OddsRatio_working_3-way'!Y545)/3)</f>
        <v>0.52547325322628124</v>
      </c>
      <c r="AG545" s="11">
        <f>-'OddsRatio_working_3-way'!U545/(3*'OddsRatio_working_3-way'!X545^(1/3))*COS(('OddsRatio_working_3-way'!Y545+2*PI())/3)</f>
        <v>-0.31396746873513764</v>
      </c>
      <c r="AH545" s="11">
        <f>-'OddsRatio_working_3-way'!U545/(3*'OddsRatio_working_3-way'!X545^(1/3))*COS(('OddsRatio_working_3-way'!Y545+4*PI())/3)</f>
        <v>-0.21150578449114371</v>
      </c>
      <c r="AI545" s="11">
        <f>'OddsRatio_working_3-way'!U545/(3*'OddsRatio_working_3-way'!X545^(1/3))*SIN(('OddsRatio_working_3-way'!Y545)/3)</f>
        <v>-5.9156280979892444E-2</v>
      </c>
      <c r="AJ545" s="11">
        <f>'OddsRatio_working_3-way'!U545/(3*'OddsRatio_working_3-way'!X545^(1/3))*SIN(('OddsRatio_working_3-way'!Y545+2*PI())/3)</f>
        <v>-0.42549504581326664</v>
      </c>
      <c r="AK545" s="11">
        <f>'OddsRatio_working_3-way'!U545/(3*'OddsRatio_working_3-way'!X545^(1/3))*SIN(('OddsRatio_working_3-way'!Y545+4*PI())/3)</f>
        <v>0.48465132679315892</v>
      </c>
      <c r="AL545" s="11">
        <f>'OddsRatio_working_3-way'!Z545+'OddsRatio_working_3-way'!AF545</f>
        <v>1.0509465064525627</v>
      </c>
      <c r="AM545" s="11">
        <f>'OddsRatio_working_3-way'!AA545+'OddsRatio_working_3-way'!AG545</f>
        <v>-0.6279349374702754</v>
      </c>
      <c r="AN545" s="11">
        <f>'OddsRatio_working_3-way'!AB545+'OddsRatio_working_3-way'!AH545</f>
        <v>-0.42301156898228742</v>
      </c>
      <c r="AO545" s="11">
        <f>'OddsRatio_working_3-way'!AC545+'OddsRatio_working_3-way'!AI545</f>
        <v>0</v>
      </c>
      <c r="AP545" s="11">
        <f>'OddsRatio_working_3-way'!AD545+'OddsRatio_working_3-way'!AJ545</f>
        <v>0</v>
      </c>
      <c r="AQ545" s="11">
        <f>'OddsRatio_working_3-way'!AE545+'OddsRatio_working_3-way'!AK545</f>
        <v>0</v>
      </c>
      <c r="AR545" s="10">
        <f>IF(A545="","",IF(('OddsRatio_working_3-way'!X545=0),IF(Q545&gt;0,-Q545^(1/3),(-Q545)^(1/3)),'OddsRatio_working_3-way'!AL545-'OddsRatio_working_3-way'!R545/3))</f>
        <v>1.0509465064525627</v>
      </c>
      <c r="AS545" s="11">
        <f>IF(('OddsRatio_working_3-way'!X545=0),IF(Q545&gt;0,-Q545^(1/3),(-Q545)^(1/3)),'OddsRatio_working_3-way'!AM545-'OddsRatio_working_3-way'!R545/3)</f>
        <v>-0.6279349374702754</v>
      </c>
      <c r="AT545" s="11">
        <f>IF(('OddsRatio_working_3-way'!X545=0),IF(Q545&gt;0,-Q545^(1/3),(-Q545)^(1/3)),'OddsRatio_working_3-way'!AN545-'OddsRatio_working_3-way'!R545/3)</f>
        <v>-0.42301156898228742</v>
      </c>
      <c r="AU545" s="11">
        <f>IF(('OddsRatio_working_3-way'!X545=0),0,'OddsRatio_working_3-way'!AO545)</f>
        <v>0</v>
      </c>
      <c r="AV545" s="11">
        <f>IF(('OddsRatio_working_3-way'!X545=0),0,'OddsRatio_working_3-way'!AP545)</f>
        <v>0</v>
      </c>
      <c r="AW545" s="11">
        <f>IF(('OddsRatio_working_3-way'!X545=0),0,'OddsRatio_working_3-way'!AQ545)</f>
        <v>0</v>
      </c>
    </row>
    <row r="546" spans="1:49" x14ac:dyDescent="0.2">
      <c r="A546" s="4">
        <f>IF('True_Odds_Calculator_3-way'!A547="","",'True_Odds_Calculator_3-way'!A547)</f>
        <v>3.63</v>
      </c>
      <c r="B546" s="4">
        <f>IF('True_Odds_Calculator_3-way'!B547="","",'True_Odds_Calculator_3-way'!B547)</f>
        <v>3.22</v>
      </c>
      <c r="C546" s="4">
        <f>IF('True_Odds_Calculator_3-way'!C547="","",'True_Odds_Calculator_3-way'!C547)</f>
        <v>2.2400000000000002</v>
      </c>
      <c r="D546" s="9">
        <f t="shared" si="117"/>
        <v>0.26571155655857537</v>
      </c>
      <c r="E546" s="9">
        <f t="shared" si="118"/>
        <v>0.30005962892504834</v>
      </c>
      <c r="F546" s="9">
        <f t="shared" si="119"/>
        <v>0.43422881451637646</v>
      </c>
      <c r="G546" s="9">
        <f t="shared" si="120"/>
        <v>1.0507526672904173</v>
      </c>
      <c r="H546" s="9">
        <f t="shared" si="121"/>
        <v>3.7634795149737976</v>
      </c>
      <c r="I546" s="9">
        <f t="shared" si="122"/>
        <v>3.3326709213847265</v>
      </c>
      <c r="J546" s="9">
        <f t="shared" si="123"/>
        <v>2.3029333074401173</v>
      </c>
      <c r="K546" s="11">
        <f t="shared" si="124"/>
        <v>0.27548209366391185</v>
      </c>
      <c r="L546" s="11">
        <f t="shared" si="125"/>
        <v>0.3105590062111801</v>
      </c>
      <c r="M546" s="11">
        <f t="shared" si="126"/>
        <v>0.4464285714285714</v>
      </c>
      <c r="N546" s="11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-0.27651576261118904</v>
      </c>
      <c r="O546" s="11">
        <f>0</f>
        <v>0</v>
      </c>
      <c r="P546" s="11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0.23259842923874546</v>
      </c>
      <c r="Q546" s="11">
        <f>2*'OddsRatio_working_3-way'!K546*'OddsRatio_working_3-way'!L546*'OddsRatio_working_3-way'!M546</f>
        <v>7.6387004676106873E-2</v>
      </c>
      <c r="R546" s="11">
        <f t="shared" si="127"/>
        <v>0</v>
      </c>
      <c r="S546" s="11">
        <f t="shared" si="128"/>
        <v>-0.84117602209102238</v>
      </c>
      <c r="T546" s="11">
        <f t="shared" si="129"/>
        <v>-0.27624828311692029</v>
      </c>
      <c r="U546" s="11">
        <f>'OddsRatio_working_3-way'!S546-'OddsRatio_working_3-way'!R546^2/3</f>
        <v>-0.84117602209102238</v>
      </c>
      <c r="V546" s="11">
        <f>'OddsRatio_working_3-way'!S546*'OddsRatio_working_3-way'!R546/3-2*'OddsRatio_working_3-way'!R546^3/27-'OddsRatio_working_3-way'!T546</f>
        <v>0.27624828311692029</v>
      </c>
      <c r="W546" s="11">
        <f>'OddsRatio_working_3-way'!V546^2+4*'OddsRatio_working_3-way'!U546^3/27</f>
        <v>-1.1864203174095062E-2</v>
      </c>
      <c r="X546" s="11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0.14847332849635084</v>
      </c>
      <c r="Y546" s="11">
        <f>IF('OddsRatio_working_3-way'!W546&gt;=0,IF('OddsRatio_working_3-way'!V546+SQRT('OddsRatio_working_3-way'!W546)&gt;0,0,PI()),ACOS('OddsRatio_working_3-way'!V546/(2*'OddsRatio_working_3-way'!X546)))</f>
        <v>0.37557738596205081</v>
      </c>
      <c r="Z546" s="11">
        <f>'OddsRatio_working_3-way'!X546^(1/3)*COS('OddsRatio_working_3-way'!Y546/3)</f>
        <v>0.52537633364520864</v>
      </c>
      <c r="AA546" s="11">
        <f>'OddsRatio_working_3-way'!X546^(1/3)*COS(('OddsRatio_working_3-way'!Y546+2*PI())/3)</f>
        <v>-0.31994885627788755</v>
      </c>
      <c r="AB546" s="11">
        <f>'OddsRatio_working_3-way'!X546^(1/3)*COS(('OddsRatio_working_3-way'!Y546+4*PI())/3)</f>
        <v>-0.20542747736732103</v>
      </c>
      <c r="AC546" s="11">
        <f>'OddsRatio_working_3-way'!X546^(1/3)*SIN('OddsRatio_working_3-way'!Y546/3)</f>
        <v>6.6118948941982711E-2</v>
      </c>
      <c r="AD546" s="11">
        <f>'OddsRatio_working_3-way'!X546^(1/3)*SIN(('OddsRatio_working_3-way'!Y546+2*PI())/3)</f>
        <v>0.42192977701288847</v>
      </c>
      <c r="AE546" s="11">
        <f>'OddsRatio_working_3-way'!X546^(1/3)*SIN(('OddsRatio_working_3-way'!Y546+4*PI())/3)</f>
        <v>-0.48804872595487114</v>
      </c>
      <c r="AF546" s="11">
        <f>-'OddsRatio_working_3-way'!U546/(3*'OddsRatio_working_3-way'!X546^(1/3))*COS(('OddsRatio_working_3-way'!Y546)/3)</f>
        <v>0.52537633364520875</v>
      </c>
      <c r="AG546" s="11">
        <f>-'OddsRatio_working_3-way'!U546/(3*'OddsRatio_working_3-way'!X546^(1/3))*COS(('OddsRatio_working_3-way'!Y546+2*PI())/3)</f>
        <v>-0.31994885627788761</v>
      </c>
      <c r="AH546" s="11">
        <f>-'OddsRatio_working_3-way'!U546/(3*'OddsRatio_working_3-way'!X546^(1/3))*COS(('OddsRatio_working_3-way'!Y546+4*PI())/3)</f>
        <v>-0.20542747736732109</v>
      </c>
      <c r="AI546" s="11">
        <f>'OddsRatio_working_3-way'!U546/(3*'OddsRatio_working_3-way'!X546^(1/3))*SIN(('OddsRatio_working_3-way'!Y546)/3)</f>
        <v>-6.6118948941982725E-2</v>
      </c>
      <c r="AJ546" s="11">
        <f>'OddsRatio_working_3-way'!U546/(3*'OddsRatio_working_3-way'!X546^(1/3))*SIN(('OddsRatio_working_3-way'!Y546+2*PI())/3)</f>
        <v>-0.42192977701288853</v>
      </c>
      <c r="AK546" s="11">
        <f>'OddsRatio_working_3-way'!U546/(3*'OddsRatio_working_3-way'!X546^(1/3))*SIN(('OddsRatio_working_3-way'!Y546+4*PI())/3)</f>
        <v>0.48804872595487125</v>
      </c>
      <c r="AL546" s="11">
        <f>'OddsRatio_working_3-way'!Z546+'OddsRatio_working_3-way'!AF546</f>
        <v>1.0507526672904173</v>
      </c>
      <c r="AM546" s="11">
        <f>'OddsRatio_working_3-way'!AA546+'OddsRatio_working_3-way'!AG546</f>
        <v>-0.63989771255577521</v>
      </c>
      <c r="AN546" s="11">
        <f>'OddsRatio_working_3-way'!AB546+'OddsRatio_working_3-way'!AH546</f>
        <v>-0.41085495473464212</v>
      </c>
      <c r="AO546" s="11">
        <f>'OddsRatio_working_3-way'!AC546+'OddsRatio_working_3-way'!AI546</f>
        <v>0</v>
      </c>
      <c r="AP546" s="11">
        <f>'OddsRatio_working_3-way'!AD546+'OddsRatio_working_3-way'!AJ546</f>
        <v>0</v>
      </c>
      <c r="AQ546" s="11">
        <f>'OddsRatio_working_3-way'!AE546+'OddsRatio_working_3-way'!AK546</f>
        <v>0</v>
      </c>
      <c r="AR546" s="10">
        <f>IF(A546="","",IF(('OddsRatio_working_3-way'!X546=0),IF(Q546&gt;0,-Q546^(1/3),(-Q546)^(1/3)),'OddsRatio_working_3-way'!AL546-'OddsRatio_working_3-way'!R546/3))</f>
        <v>1.0507526672904173</v>
      </c>
      <c r="AS546" s="11">
        <f>IF(('OddsRatio_working_3-way'!X546=0),IF(Q546&gt;0,-Q546^(1/3),(-Q546)^(1/3)),'OddsRatio_working_3-way'!AM546-'OddsRatio_working_3-way'!R546/3)</f>
        <v>-0.63989771255577521</v>
      </c>
      <c r="AT546" s="11">
        <f>IF(('OddsRatio_working_3-way'!X546=0),IF(Q546&gt;0,-Q546^(1/3),(-Q546)^(1/3)),'OddsRatio_working_3-way'!AN546-'OddsRatio_working_3-way'!R546/3)</f>
        <v>-0.41085495473464212</v>
      </c>
      <c r="AU546" s="11">
        <f>IF(('OddsRatio_working_3-way'!X546=0),0,'OddsRatio_working_3-way'!AO546)</f>
        <v>0</v>
      </c>
      <c r="AV546" s="11">
        <f>IF(('OddsRatio_working_3-way'!X546=0),0,'OddsRatio_working_3-way'!AP546)</f>
        <v>0</v>
      </c>
      <c r="AW546" s="11">
        <f>IF(('OddsRatio_working_3-way'!X546=0),0,'OddsRatio_working_3-way'!AQ546)</f>
        <v>0</v>
      </c>
    </row>
    <row r="547" spans="1:49" x14ac:dyDescent="0.2">
      <c r="A547" s="4">
        <f>IF('True_Odds_Calculator_3-way'!A548="","",'True_Odds_Calculator_3-way'!A548)</f>
        <v>2.23</v>
      </c>
      <c r="B547" s="4">
        <f>IF('True_Odds_Calculator_3-way'!B548="","",'True_Odds_Calculator_3-way'!B548)</f>
        <v>3.07</v>
      </c>
      <c r="C547" s="4">
        <f>IF('True_Odds_Calculator_3-way'!C548="","",'True_Odds_Calculator_3-way'!C548)</f>
        <v>3.85</v>
      </c>
      <c r="D547" s="9">
        <f t="shared" si="117"/>
        <v>0.43564745454795317</v>
      </c>
      <c r="E547" s="9">
        <f t="shared" si="118"/>
        <v>0.31445347197679524</v>
      </c>
      <c r="F547" s="9">
        <f t="shared" si="119"/>
        <v>0.24989907347525128</v>
      </c>
      <c r="G547" s="9">
        <f t="shared" si="120"/>
        <v>1.0531984128328857</v>
      </c>
      <c r="H547" s="9">
        <f t="shared" si="121"/>
        <v>2.295434047784449</v>
      </c>
      <c r="I547" s="9">
        <f t="shared" si="122"/>
        <v>3.1801207145640737</v>
      </c>
      <c r="J547" s="9">
        <f t="shared" si="123"/>
        <v>4.0016154765737255</v>
      </c>
      <c r="K547" s="11">
        <f t="shared" si="124"/>
        <v>0.44843049327354262</v>
      </c>
      <c r="L547" s="11">
        <f t="shared" si="125"/>
        <v>0.32573289902280134</v>
      </c>
      <c r="M547" s="11">
        <f t="shared" si="126"/>
        <v>0.25974025974025972</v>
      </c>
      <c r="N547" s="11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-0.27530642623907386</v>
      </c>
      <c r="O547" s="11">
        <f>0</f>
        <v>0</v>
      </c>
      <c r="P547" s="11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0.2333303044656955</v>
      </c>
      <c r="Q547" s="11">
        <f>2*'OddsRatio_working_3-way'!K547*'OddsRatio_working_3-way'!L547*'OddsRatio_working_3-way'!M547</f>
        <v>7.5879773809982259E-2</v>
      </c>
      <c r="R547" s="11">
        <f t="shared" si="127"/>
        <v>0</v>
      </c>
      <c r="S547" s="11">
        <f t="shared" si="128"/>
        <v>-0.84752945164844562</v>
      </c>
      <c r="T547" s="11">
        <f t="shared" si="129"/>
        <v>-0.27561933386941312</v>
      </c>
      <c r="U547" s="11">
        <f>'OddsRatio_working_3-way'!S547-'OddsRatio_working_3-way'!R547^2/3</f>
        <v>-0.84752945164844562</v>
      </c>
      <c r="V547" s="11">
        <f>'OddsRatio_working_3-way'!S547*'OddsRatio_working_3-way'!R547/3-2*'OddsRatio_working_3-way'!R547^3/27-'OddsRatio_working_3-way'!T547</f>
        <v>0.27561933386941312</v>
      </c>
      <c r="W547" s="11">
        <f>'OddsRatio_working_3-way'!V547^2+4*'OddsRatio_working_3-way'!U547^3/27</f>
        <v>-1.422444732658032E-2</v>
      </c>
      <c r="X547" s="11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0.15015863655580999</v>
      </c>
      <c r="Y547" s="11">
        <f>IF('OddsRatio_working_3-way'!W547&gt;=0,IF('OddsRatio_working_3-way'!V547+SQRT('OddsRatio_working_3-way'!W547)&gt;0,0,PI()),ACOS('OddsRatio_working_3-way'!V547/(2*'OddsRatio_working_3-way'!X547)))</f>
        <v>0.40839222713169776</v>
      </c>
      <c r="Z547" s="11">
        <f>'OddsRatio_working_3-way'!X547^(1/3)*COS('OddsRatio_working_3-way'!Y547/3)</f>
        <v>0.52659920641644287</v>
      </c>
      <c r="AA547" s="11">
        <f>'OddsRatio_working_3-way'!X547^(1/3)*COS(('OddsRatio_working_3-way'!Y547+2*PI())/3)</f>
        <v>-0.32576815340182574</v>
      </c>
      <c r="AB547" s="11">
        <f>'OddsRatio_working_3-way'!X547^(1/3)*COS(('OddsRatio_working_3-way'!Y547+4*PI())/3)</f>
        <v>-0.20083105301461707</v>
      </c>
      <c r="AC547" s="11">
        <f>'OddsRatio_working_3-way'!X547^(1/3)*SIN('OddsRatio_working_3-way'!Y547/3)</f>
        <v>7.2132468540326233E-2</v>
      </c>
      <c r="AD547" s="11">
        <f>'OddsRatio_working_3-way'!X547^(1/3)*SIN(('OddsRatio_working_3-way'!Y547+2*PI())/3)</f>
        <v>0.41998205609920181</v>
      </c>
      <c r="AE547" s="11">
        <f>'OddsRatio_working_3-way'!X547^(1/3)*SIN(('OddsRatio_working_3-way'!Y547+4*PI())/3)</f>
        <v>-0.49211452463952804</v>
      </c>
      <c r="AF547" s="11">
        <f>-'OddsRatio_working_3-way'!U547/(3*'OddsRatio_working_3-way'!X547^(1/3))*COS(('OddsRatio_working_3-way'!Y547)/3)</f>
        <v>0.52659920641644287</v>
      </c>
      <c r="AG547" s="11">
        <f>-'OddsRatio_working_3-way'!U547/(3*'OddsRatio_working_3-way'!X547^(1/3))*COS(('OddsRatio_working_3-way'!Y547+2*PI())/3)</f>
        <v>-0.32576815340182574</v>
      </c>
      <c r="AH547" s="11">
        <f>-'OddsRatio_working_3-way'!U547/(3*'OddsRatio_working_3-way'!X547^(1/3))*COS(('OddsRatio_working_3-way'!Y547+4*PI())/3)</f>
        <v>-0.20083105301461707</v>
      </c>
      <c r="AI547" s="11">
        <f>'OddsRatio_working_3-way'!U547/(3*'OddsRatio_working_3-way'!X547^(1/3))*SIN(('OddsRatio_working_3-way'!Y547)/3)</f>
        <v>-7.2132468540326233E-2</v>
      </c>
      <c r="AJ547" s="11">
        <f>'OddsRatio_working_3-way'!U547/(3*'OddsRatio_working_3-way'!X547^(1/3))*SIN(('OddsRatio_working_3-way'!Y547+2*PI())/3)</f>
        <v>-0.41998205609920181</v>
      </c>
      <c r="AK547" s="11">
        <f>'OddsRatio_working_3-way'!U547/(3*'OddsRatio_working_3-way'!X547^(1/3))*SIN(('OddsRatio_working_3-way'!Y547+4*PI())/3)</f>
        <v>0.49211452463952804</v>
      </c>
      <c r="AL547" s="11">
        <f>'OddsRatio_working_3-way'!Z547+'OddsRatio_working_3-way'!AF547</f>
        <v>1.0531984128328857</v>
      </c>
      <c r="AM547" s="11">
        <f>'OddsRatio_working_3-way'!AA547+'OddsRatio_working_3-way'!AG547</f>
        <v>-0.65153630680365149</v>
      </c>
      <c r="AN547" s="11">
        <f>'OddsRatio_working_3-way'!AB547+'OddsRatio_working_3-way'!AH547</f>
        <v>-0.40166210602923413</v>
      </c>
      <c r="AO547" s="11">
        <f>'OddsRatio_working_3-way'!AC547+'OddsRatio_working_3-way'!AI547</f>
        <v>0</v>
      </c>
      <c r="AP547" s="11">
        <f>'OddsRatio_working_3-way'!AD547+'OddsRatio_working_3-way'!AJ547</f>
        <v>0</v>
      </c>
      <c r="AQ547" s="11">
        <f>'OddsRatio_working_3-way'!AE547+'OddsRatio_working_3-way'!AK547</f>
        <v>0</v>
      </c>
      <c r="AR547" s="10">
        <f>IF(A547="","",IF(('OddsRatio_working_3-way'!X547=0),IF(Q547&gt;0,-Q547^(1/3),(-Q547)^(1/3)),'OddsRatio_working_3-way'!AL547-'OddsRatio_working_3-way'!R547/3))</f>
        <v>1.0531984128328857</v>
      </c>
      <c r="AS547" s="11">
        <f>IF(('OddsRatio_working_3-way'!X547=0),IF(Q547&gt;0,-Q547^(1/3),(-Q547)^(1/3)),'OddsRatio_working_3-way'!AM547-'OddsRatio_working_3-way'!R547/3)</f>
        <v>-0.65153630680365149</v>
      </c>
      <c r="AT547" s="11">
        <f>IF(('OddsRatio_working_3-way'!X547=0),IF(Q547&gt;0,-Q547^(1/3),(-Q547)^(1/3)),'OddsRatio_working_3-way'!AN547-'OddsRatio_working_3-way'!R547/3)</f>
        <v>-0.40166210602923413</v>
      </c>
      <c r="AU547" s="11">
        <f>IF(('OddsRatio_working_3-way'!X547=0),0,'OddsRatio_working_3-way'!AO547)</f>
        <v>0</v>
      </c>
      <c r="AV547" s="11">
        <f>IF(('OddsRatio_working_3-way'!X547=0),0,'OddsRatio_working_3-way'!AP547)</f>
        <v>0</v>
      </c>
      <c r="AW547" s="11">
        <f>IF(('OddsRatio_working_3-way'!X547=0),0,'OddsRatio_working_3-way'!AQ547)</f>
        <v>0</v>
      </c>
    </row>
    <row r="548" spans="1:49" x14ac:dyDescent="0.2">
      <c r="A548" s="4">
        <f>IF('True_Odds_Calculator_3-way'!A549="","",'True_Odds_Calculator_3-way'!A549)</f>
        <v>6.37</v>
      </c>
      <c r="B548" s="4">
        <f>IF('True_Odds_Calculator_3-way'!B549="","",'True_Odds_Calculator_3-way'!B549)</f>
        <v>3.67</v>
      </c>
      <c r="C548" s="4">
        <f>IF('True_Odds_Calculator_3-way'!C549="","",'True_Odds_Calculator_3-way'!C549)</f>
        <v>1.58</v>
      </c>
      <c r="D548" s="9">
        <f t="shared" si="117"/>
        <v>0.14270360188169962</v>
      </c>
      <c r="E548" s="9">
        <f t="shared" si="118"/>
        <v>0.25081609369258001</v>
      </c>
      <c r="F548" s="9">
        <f t="shared" si="119"/>
        <v>0.60648030442571998</v>
      </c>
      <c r="G548" s="9">
        <f t="shared" si="120"/>
        <v>1.1187209688387443</v>
      </c>
      <c r="H548" s="9">
        <f t="shared" si="121"/>
        <v>7.0075316026640566</v>
      </c>
      <c r="I548" s="9">
        <f t="shared" si="122"/>
        <v>3.9869849867994471</v>
      </c>
      <c r="J548" s="9">
        <f t="shared" si="123"/>
        <v>1.6488581619264722</v>
      </c>
      <c r="K548" s="11">
        <f t="shared" si="124"/>
        <v>0.15698587127158556</v>
      </c>
      <c r="L548" s="11">
        <f t="shared" si="125"/>
        <v>0.27247956403269757</v>
      </c>
      <c r="M548" s="11">
        <f t="shared" si="126"/>
        <v>0.63291139240506322</v>
      </c>
      <c r="N548" s="11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-0.22513911629510952</v>
      </c>
      <c r="O548" s="11">
        <f>0</f>
        <v>0</v>
      </c>
      <c r="P548" s="11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0.23336981519005753</v>
      </c>
      <c r="Q548" s="11">
        <f>2*'OddsRatio_working_3-way'!K548*'OddsRatio_working_3-way'!L548*'OddsRatio_working_3-way'!M548</f>
        <v>5.4146128814398502E-2</v>
      </c>
      <c r="R548" s="11">
        <f t="shared" si="127"/>
        <v>0</v>
      </c>
      <c r="S548" s="11">
        <f t="shared" si="128"/>
        <v>-1.0365582801886781</v>
      </c>
      <c r="T548" s="11">
        <f t="shared" si="129"/>
        <v>-0.24050076106465851</v>
      </c>
      <c r="U548" s="11">
        <f>'OddsRatio_working_3-way'!S548-'OddsRatio_working_3-way'!R548^2/3</f>
        <v>-1.0365582801886781</v>
      </c>
      <c r="V548" s="11">
        <f>'OddsRatio_working_3-way'!S548*'OddsRatio_working_3-way'!R548/3-2*'OddsRatio_working_3-way'!R548^3/27-'OddsRatio_working_3-way'!T548</f>
        <v>0.24050076106465851</v>
      </c>
      <c r="W548" s="11">
        <f>'OddsRatio_working_3-way'!V548^2+4*'OddsRatio_working_3-way'!U548^3/27</f>
        <v>-0.10715689867481099</v>
      </c>
      <c r="X548" s="11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0.20309943054295532</v>
      </c>
      <c r="Y548" s="11">
        <f>IF('OddsRatio_working_3-way'!W548&gt;=0,IF('OddsRatio_working_3-way'!V548+SQRT('OddsRatio_working_3-way'!W548)&gt;0,0,PI()),ACOS('OddsRatio_working_3-way'!V548/(2*'OddsRatio_working_3-way'!X548)))</f>
        <v>0.93716335564601705</v>
      </c>
      <c r="Z548" s="11">
        <f>'OddsRatio_working_3-way'!X548^(1/3)*COS('OddsRatio_working_3-way'!Y548/3)</f>
        <v>0.55936048441937214</v>
      </c>
      <c r="AA548" s="11">
        <f>'OddsRatio_working_3-way'!X548^(1/3)*COS(('OddsRatio_working_3-way'!Y548+2*PI())/3)</f>
        <v>-0.43612977528589425</v>
      </c>
      <c r="AB548" s="11">
        <f>'OddsRatio_working_3-way'!X548^(1/3)*COS(('OddsRatio_working_3-way'!Y548+4*PI())/3)</f>
        <v>-0.12323070913347797</v>
      </c>
      <c r="AC548" s="11">
        <f>'OddsRatio_working_3-way'!X548^(1/3)*SIN('OddsRatio_working_3-way'!Y548/3)</f>
        <v>0.18065236007228019</v>
      </c>
      <c r="AD548" s="11">
        <f>'OddsRatio_working_3-way'!X548^(1/3)*SIN(('OddsRatio_working_3-way'!Y548+2*PI())/3)</f>
        <v>0.39409420934420586</v>
      </c>
      <c r="AE548" s="11">
        <f>'OddsRatio_working_3-way'!X548^(1/3)*SIN(('OddsRatio_working_3-way'!Y548+4*PI())/3)</f>
        <v>-0.57474656941648605</v>
      </c>
      <c r="AF548" s="11">
        <f>-'OddsRatio_working_3-way'!U548/(3*'OddsRatio_working_3-way'!X548^(1/3))*COS(('OddsRatio_working_3-way'!Y548)/3)</f>
        <v>0.55936048441937214</v>
      </c>
      <c r="AG548" s="11">
        <f>-'OddsRatio_working_3-way'!U548/(3*'OddsRatio_working_3-way'!X548^(1/3))*COS(('OddsRatio_working_3-way'!Y548+2*PI())/3)</f>
        <v>-0.43612977528589425</v>
      </c>
      <c r="AH548" s="11">
        <f>-'OddsRatio_working_3-way'!U548/(3*'OddsRatio_working_3-way'!X548^(1/3))*COS(('OddsRatio_working_3-way'!Y548+4*PI())/3)</f>
        <v>-0.12323070913347797</v>
      </c>
      <c r="AI548" s="11">
        <f>'OddsRatio_working_3-way'!U548/(3*'OddsRatio_working_3-way'!X548^(1/3))*SIN(('OddsRatio_working_3-way'!Y548)/3)</f>
        <v>-0.18065236007228019</v>
      </c>
      <c r="AJ548" s="11">
        <f>'OddsRatio_working_3-way'!U548/(3*'OddsRatio_working_3-way'!X548^(1/3))*SIN(('OddsRatio_working_3-way'!Y548+2*PI())/3)</f>
        <v>-0.39409420934420586</v>
      </c>
      <c r="AK548" s="11">
        <f>'OddsRatio_working_3-way'!U548/(3*'OddsRatio_working_3-way'!X548^(1/3))*SIN(('OddsRatio_working_3-way'!Y548+4*PI())/3)</f>
        <v>0.57474656941648605</v>
      </c>
      <c r="AL548" s="11">
        <f>'OddsRatio_working_3-way'!Z548+'OddsRatio_working_3-way'!AF548</f>
        <v>1.1187209688387443</v>
      </c>
      <c r="AM548" s="11">
        <f>'OddsRatio_working_3-way'!AA548+'OddsRatio_working_3-way'!AG548</f>
        <v>-0.8722595505717885</v>
      </c>
      <c r="AN548" s="11">
        <f>'OddsRatio_working_3-way'!AB548+'OddsRatio_working_3-way'!AH548</f>
        <v>-0.24646141826695595</v>
      </c>
      <c r="AO548" s="11">
        <f>'OddsRatio_working_3-way'!AC548+'OddsRatio_working_3-way'!AI548</f>
        <v>0</v>
      </c>
      <c r="AP548" s="11">
        <f>'OddsRatio_working_3-way'!AD548+'OddsRatio_working_3-way'!AJ548</f>
        <v>0</v>
      </c>
      <c r="AQ548" s="11">
        <f>'OddsRatio_working_3-way'!AE548+'OddsRatio_working_3-way'!AK548</f>
        <v>0</v>
      </c>
      <c r="AR548" s="10">
        <f>IF(A548="","",IF(('OddsRatio_working_3-way'!X548=0),IF(Q548&gt;0,-Q548^(1/3),(-Q548)^(1/3)),'OddsRatio_working_3-way'!AL548-'OddsRatio_working_3-way'!R548/3))</f>
        <v>1.1187209688387443</v>
      </c>
      <c r="AS548" s="11">
        <f>IF(('OddsRatio_working_3-way'!X548=0),IF(Q548&gt;0,-Q548^(1/3),(-Q548)^(1/3)),'OddsRatio_working_3-way'!AM548-'OddsRatio_working_3-way'!R548/3)</f>
        <v>-0.8722595505717885</v>
      </c>
      <c r="AT548" s="11">
        <f>IF(('OddsRatio_working_3-way'!X548=0),IF(Q548&gt;0,-Q548^(1/3),(-Q548)^(1/3)),'OddsRatio_working_3-way'!AN548-'OddsRatio_working_3-way'!R548/3)</f>
        <v>-0.24646141826695595</v>
      </c>
      <c r="AU548" s="11">
        <f>IF(('OddsRatio_working_3-way'!X548=0),0,'OddsRatio_working_3-way'!AO548)</f>
        <v>0</v>
      </c>
      <c r="AV548" s="11">
        <f>IF(('OddsRatio_working_3-way'!X548=0),0,'OddsRatio_working_3-way'!AP548)</f>
        <v>0</v>
      </c>
      <c r="AW548" s="11">
        <f>IF(('OddsRatio_working_3-way'!X548=0),0,'OddsRatio_working_3-way'!AQ548)</f>
        <v>0</v>
      </c>
    </row>
    <row r="549" spans="1:49" x14ac:dyDescent="0.2">
      <c r="A549" s="4">
        <f>IF('True_Odds_Calculator_3-way'!A550="","",'True_Odds_Calculator_3-way'!A550)</f>
        <v>1.87</v>
      </c>
      <c r="B549" s="4">
        <f>IF('True_Odds_Calculator_3-way'!B550="","",'True_Odds_Calculator_3-way'!B550)</f>
        <v>3.81</v>
      </c>
      <c r="C549" s="4">
        <f>IF('True_Odds_Calculator_3-way'!C550="","",'True_Odds_Calculator_3-way'!C550)</f>
        <v>4.24</v>
      </c>
      <c r="D549" s="9">
        <f t="shared" si="117"/>
        <v>0.5214216205430211</v>
      </c>
      <c r="E549" s="9">
        <f t="shared" si="118"/>
        <v>0.25223876872876339</v>
      </c>
      <c r="F549" s="9">
        <f t="shared" si="119"/>
        <v>0.2263396107282151</v>
      </c>
      <c r="G549" s="9">
        <f t="shared" si="120"/>
        <v>1.054981361833411</v>
      </c>
      <c r="H549" s="9">
        <f t="shared" si="121"/>
        <v>1.9178337847950682</v>
      </c>
      <c r="I549" s="9">
        <f t="shared" si="122"/>
        <v>3.9644976267518848</v>
      </c>
      <c r="J549" s="9">
        <f t="shared" si="123"/>
        <v>4.4181396123402532</v>
      </c>
      <c r="K549" s="11">
        <f t="shared" si="124"/>
        <v>0.53475935828876997</v>
      </c>
      <c r="L549" s="11">
        <f t="shared" si="125"/>
        <v>0.26246719160104987</v>
      </c>
      <c r="M549" s="11">
        <f t="shared" si="126"/>
        <v>0.23584905660377356</v>
      </c>
      <c r="N549" s="11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-0.26220329435916645</v>
      </c>
      <c r="O549" s="11">
        <f>0</f>
        <v>0</v>
      </c>
      <c r="P549" s="11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0.22907286927142378</v>
      </c>
      <c r="Q549" s="11">
        <f>2*'OddsRatio_working_3-way'!K549*'OddsRatio_working_3-way'!L549*'OddsRatio_working_3-way'!M549</f>
        <v>6.6206031581336339E-2</v>
      </c>
      <c r="R549" s="11">
        <f t="shared" si="127"/>
        <v>0</v>
      </c>
      <c r="S549" s="11">
        <f t="shared" si="128"/>
        <v>-0.87364603801521823</v>
      </c>
      <c r="T549" s="11">
        <f t="shared" si="129"/>
        <v>-0.25249885491769308</v>
      </c>
      <c r="U549" s="11">
        <f>'OddsRatio_working_3-way'!S549-'OddsRatio_working_3-way'!R549^2/3</f>
        <v>-0.87364603801521823</v>
      </c>
      <c r="V549" s="11">
        <f>'OddsRatio_working_3-way'!S549*'OddsRatio_working_3-way'!R549/3-2*'OddsRatio_working_3-way'!R549^3/27-'OddsRatio_working_3-way'!T549</f>
        <v>0.25249885491769308</v>
      </c>
      <c r="W549" s="11">
        <f>'OddsRatio_working_3-way'!V549^2+4*'OddsRatio_working_3-way'!U549^3/27</f>
        <v>-3.5032002823531722E-2</v>
      </c>
      <c r="X549" s="11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0.15715253303580407</v>
      </c>
      <c r="Y549" s="11">
        <f>IF('OddsRatio_working_3-way'!W549&gt;=0,IF('OddsRatio_working_3-way'!V549+SQRT('OddsRatio_working_3-way'!W549)&gt;0,0,PI()),ACOS('OddsRatio_working_3-way'!V549/(2*'OddsRatio_working_3-way'!X549)))</f>
        <v>0.63788676254235699</v>
      </c>
      <c r="Z549" s="11">
        <f>'OddsRatio_working_3-way'!X549^(1/3)*COS('OddsRatio_working_3-way'!Y549/3)</f>
        <v>0.52749068091670548</v>
      </c>
      <c r="AA549" s="11">
        <f>'OddsRatio_working_3-way'!X549^(1/3)*COS(('OddsRatio_working_3-way'!Y549+2*PI())/3)</f>
        <v>-0.36236935205455256</v>
      </c>
      <c r="AB549" s="11">
        <f>'OddsRatio_working_3-way'!X549^(1/3)*COS(('OddsRatio_working_3-way'!Y549+4*PI())/3)</f>
        <v>-0.1651213288621533</v>
      </c>
      <c r="AC549" s="11">
        <f>'OddsRatio_working_3-way'!X549^(1/3)*SIN('OddsRatio_working_3-way'!Y549/3)</f>
        <v>0.11388119928725345</v>
      </c>
      <c r="AD549" s="11">
        <f>'OddsRatio_working_3-way'!X549^(1/3)*SIN(('OddsRatio_working_3-way'!Y549+2*PI())/3)</f>
        <v>0.39987973028979162</v>
      </c>
      <c r="AE549" s="11">
        <f>'OddsRatio_working_3-way'!X549^(1/3)*SIN(('OddsRatio_working_3-way'!Y549+4*PI())/3)</f>
        <v>-0.513760929577045</v>
      </c>
      <c r="AF549" s="11">
        <f>-'OddsRatio_working_3-way'!U549/(3*'OddsRatio_working_3-way'!X549^(1/3))*COS(('OddsRatio_working_3-way'!Y549)/3)</f>
        <v>0.52749068091670548</v>
      </c>
      <c r="AG549" s="11">
        <f>-'OddsRatio_working_3-way'!U549/(3*'OddsRatio_working_3-way'!X549^(1/3))*COS(('OddsRatio_working_3-way'!Y549+2*PI())/3)</f>
        <v>-0.36236935205455256</v>
      </c>
      <c r="AH549" s="11">
        <f>-'OddsRatio_working_3-way'!U549/(3*'OddsRatio_working_3-way'!X549^(1/3))*COS(('OddsRatio_working_3-way'!Y549+4*PI())/3)</f>
        <v>-0.1651213288621533</v>
      </c>
      <c r="AI549" s="11">
        <f>'OddsRatio_working_3-way'!U549/(3*'OddsRatio_working_3-way'!X549^(1/3))*SIN(('OddsRatio_working_3-way'!Y549)/3)</f>
        <v>-0.11388119928725345</v>
      </c>
      <c r="AJ549" s="11">
        <f>'OddsRatio_working_3-way'!U549/(3*'OddsRatio_working_3-way'!X549^(1/3))*SIN(('OddsRatio_working_3-way'!Y549+2*PI())/3)</f>
        <v>-0.39987973028979162</v>
      </c>
      <c r="AK549" s="11">
        <f>'OddsRatio_working_3-way'!U549/(3*'OddsRatio_working_3-way'!X549^(1/3))*SIN(('OddsRatio_working_3-way'!Y549+4*PI())/3)</f>
        <v>0.513760929577045</v>
      </c>
      <c r="AL549" s="11">
        <f>'OddsRatio_working_3-way'!Z549+'OddsRatio_working_3-way'!AF549</f>
        <v>1.054981361833411</v>
      </c>
      <c r="AM549" s="11">
        <f>'OddsRatio_working_3-way'!AA549+'OddsRatio_working_3-way'!AG549</f>
        <v>-0.72473870410910513</v>
      </c>
      <c r="AN549" s="11">
        <f>'OddsRatio_working_3-way'!AB549+'OddsRatio_working_3-way'!AH549</f>
        <v>-0.33024265772430661</v>
      </c>
      <c r="AO549" s="11">
        <f>'OddsRatio_working_3-way'!AC549+'OddsRatio_working_3-way'!AI549</f>
        <v>0</v>
      </c>
      <c r="AP549" s="11">
        <f>'OddsRatio_working_3-way'!AD549+'OddsRatio_working_3-way'!AJ549</f>
        <v>0</v>
      </c>
      <c r="AQ549" s="11">
        <f>'OddsRatio_working_3-way'!AE549+'OddsRatio_working_3-way'!AK549</f>
        <v>0</v>
      </c>
      <c r="AR549" s="10">
        <f>IF(A549="","",IF(('OddsRatio_working_3-way'!X549=0),IF(Q549&gt;0,-Q549^(1/3),(-Q549)^(1/3)),'OddsRatio_working_3-way'!AL549-'OddsRatio_working_3-way'!R549/3))</f>
        <v>1.054981361833411</v>
      </c>
      <c r="AS549" s="11">
        <f>IF(('OddsRatio_working_3-way'!X549=0),IF(Q549&gt;0,-Q549^(1/3),(-Q549)^(1/3)),'OddsRatio_working_3-way'!AM549-'OddsRatio_working_3-way'!R549/3)</f>
        <v>-0.72473870410910513</v>
      </c>
      <c r="AT549" s="11">
        <f>IF(('OddsRatio_working_3-way'!X549=0),IF(Q549&gt;0,-Q549^(1/3),(-Q549)^(1/3)),'OddsRatio_working_3-way'!AN549-'OddsRatio_working_3-way'!R549/3)</f>
        <v>-0.33024265772430661</v>
      </c>
      <c r="AU549" s="11">
        <f>IF(('OddsRatio_working_3-way'!X549=0),0,'OddsRatio_working_3-way'!AO549)</f>
        <v>0</v>
      </c>
      <c r="AV549" s="11">
        <f>IF(('OddsRatio_working_3-way'!X549=0),0,'OddsRatio_working_3-way'!AP549)</f>
        <v>0</v>
      </c>
      <c r="AW549" s="11">
        <f>IF(('OddsRatio_working_3-way'!X549=0),0,'OddsRatio_working_3-way'!AQ549)</f>
        <v>0</v>
      </c>
    </row>
    <row r="550" spans="1:49" x14ac:dyDescent="0.2">
      <c r="A550" s="4">
        <f>IF('True_Odds_Calculator_3-way'!A551="","",'True_Odds_Calculator_3-way'!A551)</f>
        <v>3.95</v>
      </c>
      <c r="B550" s="4">
        <f>IF('True_Odds_Calculator_3-way'!B551="","",'True_Odds_Calculator_3-way'!B551)</f>
        <v>3.81</v>
      </c>
      <c r="C550" s="4">
        <f>IF('True_Odds_Calculator_3-way'!C551="","",'True_Odds_Calculator_3-way'!C551)</f>
        <v>1.94</v>
      </c>
      <c r="D550" s="9">
        <f t="shared" si="117"/>
        <v>0.24391662846868298</v>
      </c>
      <c r="E550" s="9">
        <f t="shared" si="118"/>
        <v>0.25299455970787688</v>
      </c>
      <c r="F550" s="9">
        <f t="shared" si="119"/>
        <v>0.50308881182344001</v>
      </c>
      <c r="G550" s="9">
        <f t="shared" si="120"/>
        <v>1.050766606548206</v>
      </c>
      <c r="H550" s="9">
        <f t="shared" si="121"/>
        <v>4.099761489317209</v>
      </c>
      <c r="I550" s="9">
        <f t="shared" si="122"/>
        <v>3.9526541644004585</v>
      </c>
      <c r="J550" s="9">
        <f t="shared" si="123"/>
        <v>1.9877206101553138</v>
      </c>
      <c r="K550" s="11">
        <f t="shared" si="124"/>
        <v>0.25316455696202528</v>
      </c>
      <c r="L550" s="11">
        <f t="shared" si="125"/>
        <v>0.26246719160104987</v>
      </c>
      <c r="M550" s="11">
        <f t="shared" si="126"/>
        <v>0.51546391752577325</v>
      </c>
      <c r="N550" s="11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-0.26689005320243875</v>
      </c>
      <c r="O550" s="11">
        <f>0</f>
        <v>0</v>
      </c>
      <c r="P550" s="11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0.22948325508639358</v>
      </c>
      <c r="Q550" s="11">
        <f>2*'OddsRatio_working_3-way'!K550*'OddsRatio_working_3-way'!L550*'OddsRatio_working_3-way'!M550</f>
        <v>6.8502464204893601E-2</v>
      </c>
      <c r="R550" s="11">
        <f t="shared" si="127"/>
        <v>0</v>
      </c>
      <c r="S550" s="11">
        <f t="shared" si="128"/>
        <v>-0.85984191742180915</v>
      </c>
      <c r="T550" s="11">
        <f t="shared" si="129"/>
        <v>-0.25666922908113704</v>
      </c>
      <c r="U550" s="11">
        <f>'OddsRatio_working_3-way'!S550-'OddsRatio_working_3-way'!R550^2/3</f>
        <v>-0.85984191742180915</v>
      </c>
      <c r="V550" s="11">
        <f>'OddsRatio_working_3-way'!S550*'OddsRatio_working_3-way'!R550/3-2*'OddsRatio_working_3-way'!R550^3/27-'OddsRatio_working_3-way'!T550</f>
        <v>0.25666922908113704</v>
      </c>
      <c r="W550" s="11">
        <f>'OddsRatio_working_3-way'!V550^2+4*'OddsRatio_working_3-way'!U550^3/27</f>
        <v>-2.8299471412675761E-2</v>
      </c>
      <c r="X550" s="11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0.15344263143743736</v>
      </c>
      <c r="Y550" s="11">
        <f>IF('OddsRatio_working_3-way'!W550&gt;=0,IF('OddsRatio_working_3-way'!V550+SQRT('OddsRatio_working_3-way'!W550)&gt;0,0,PI()),ACOS('OddsRatio_working_3-way'!V550/(2*'OddsRatio_working_3-way'!X550)))</f>
        <v>0.58017140725260918</v>
      </c>
      <c r="Z550" s="11">
        <f>'OddsRatio_working_3-way'!X550^(1/3)*COS('OddsRatio_working_3-way'!Y550/3)</f>
        <v>0.52538330327410299</v>
      </c>
      <c r="AA550" s="11">
        <f>'OddsRatio_working_3-way'!X550^(1/3)*COS(('OddsRatio_working_3-way'!Y550+2*PI())/3)</f>
        <v>-0.35179702653692063</v>
      </c>
      <c r="AB550" s="11">
        <f>'OddsRatio_working_3-way'!X550^(1/3)*COS(('OddsRatio_working_3-way'!Y550+4*PI())/3)</f>
        <v>-0.17358627673718252</v>
      </c>
      <c r="AC550" s="11">
        <f>'OddsRatio_working_3-way'!X550^(1/3)*SIN('OddsRatio_working_3-way'!Y550/3)</f>
        <v>0.10289002436936384</v>
      </c>
      <c r="AD550" s="11">
        <f>'OddsRatio_working_3-way'!X550^(1/3)*SIN(('OddsRatio_working_3-way'!Y550+2*PI())/3)</f>
        <v>0.40355027517487529</v>
      </c>
      <c r="AE550" s="11">
        <f>'OddsRatio_working_3-way'!X550^(1/3)*SIN(('OddsRatio_working_3-way'!Y550+4*PI())/3)</f>
        <v>-0.50644029954423919</v>
      </c>
      <c r="AF550" s="11">
        <f>-'OddsRatio_working_3-way'!U550/(3*'OddsRatio_working_3-way'!X550^(1/3))*COS(('OddsRatio_working_3-way'!Y550)/3)</f>
        <v>0.52538330327410299</v>
      </c>
      <c r="AG550" s="11">
        <f>-'OddsRatio_working_3-way'!U550/(3*'OddsRatio_working_3-way'!X550^(1/3))*COS(('OddsRatio_working_3-way'!Y550+2*PI())/3)</f>
        <v>-0.35179702653692063</v>
      </c>
      <c r="AH550" s="11">
        <f>-'OddsRatio_working_3-way'!U550/(3*'OddsRatio_working_3-way'!X550^(1/3))*COS(('OddsRatio_working_3-way'!Y550+4*PI())/3)</f>
        <v>-0.17358627673718252</v>
      </c>
      <c r="AI550" s="11">
        <f>'OddsRatio_working_3-way'!U550/(3*'OddsRatio_working_3-way'!X550^(1/3))*SIN(('OddsRatio_working_3-way'!Y550)/3)</f>
        <v>-0.10289002436936384</v>
      </c>
      <c r="AJ550" s="11">
        <f>'OddsRatio_working_3-way'!U550/(3*'OddsRatio_working_3-way'!X550^(1/3))*SIN(('OddsRatio_working_3-way'!Y550+2*PI())/3)</f>
        <v>-0.40355027517487529</v>
      </c>
      <c r="AK550" s="11">
        <f>'OddsRatio_working_3-way'!U550/(3*'OddsRatio_working_3-way'!X550^(1/3))*SIN(('OddsRatio_working_3-way'!Y550+4*PI())/3)</f>
        <v>0.50644029954423919</v>
      </c>
      <c r="AL550" s="11">
        <f>'OddsRatio_working_3-way'!Z550+'OddsRatio_working_3-way'!AF550</f>
        <v>1.050766606548206</v>
      </c>
      <c r="AM550" s="11">
        <f>'OddsRatio_working_3-way'!AA550+'OddsRatio_working_3-way'!AG550</f>
        <v>-0.70359405307384126</v>
      </c>
      <c r="AN550" s="11">
        <f>'OddsRatio_working_3-way'!AB550+'OddsRatio_working_3-way'!AH550</f>
        <v>-0.34717255347436504</v>
      </c>
      <c r="AO550" s="11">
        <f>'OddsRatio_working_3-way'!AC550+'OddsRatio_working_3-way'!AI550</f>
        <v>0</v>
      </c>
      <c r="AP550" s="11">
        <f>'OddsRatio_working_3-way'!AD550+'OddsRatio_working_3-way'!AJ550</f>
        <v>0</v>
      </c>
      <c r="AQ550" s="11">
        <f>'OddsRatio_working_3-way'!AE550+'OddsRatio_working_3-way'!AK550</f>
        <v>0</v>
      </c>
      <c r="AR550" s="10">
        <f>IF(A550="","",IF(('OddsRatio_working_3-way'!X550=0),IF(Q550&gt;0,-Q550^(1/3),(-Q550)^(1/3)),'OddsRatio_working_3-way'!AL550-'OddsRatio_working_3-way'!R550/3))</f>
        <v>1.050766606548206</v>
      </c>
      <c r="AS550" s="11">
        <f>IF(('OddsRatio_working_3-way'!X550=0),IF(Q550&gt;0,-Q550^(1/3),(-Q550)^(1/3)),'OddsRatio_working_3-way'!AM550-'OddsRatio_working_3-way'!R550/3)</f>
        <v>-0.70359405307384126</v>
      </c>
      <c r="AT550" s="11">
        <f>IF(('OddsRatio_working_3-way'!X550=0),IF(Q550&gt;0,-Q550^(1/3),(-Q550)^(1/3)),'OddsRatio_working_3-way'!AN550-'OddsRatio_working_3-way'!R550/3)</f>
        <v>-0.34717255347436504</v>
      </c>
      <c r="AU550" s="11">
        <f>IF(('OddsRatio_working_3-way'!X550=0),0,'OddsRatio_working_3-way'!AO550)</f>
        <v>0</v>
      </c>
      <c r="AV550" s="11">
        <f>IF(('OddsRatio_working_3-way'!X550=0),0,'OddsRatio_working_3-way'!AP550)</f>
        <v>0</v>
      </c>
      <c r="AW550" s="11">
        <f>IF(('OddsRatio_working_3-way'!X550=0),0,'OddsRatio_working_3-way'!AQ550)</f>
        <v>0</v>
      </c>
    </row>
    <row r="551" spans="1:49" x14ac:dyDescent="0.2">
      <c r="A551" s="4">
        <f>IF('True_Odds_Calculator_3-way'!A552="","",'True_Odds_Calculator_3-way'!A552)</f>
        <v>1.36</v>
      </c>
      <c r="B551" s="4">
        <f>IF('True_Odds_Calculator_3-way'!B552="","",'True_Odds_Calculator_3-way'!B552)</f>
        <v>5.3</v>
      </c>
      <c r="C551" s="4">
        <f>IF('True_Odds_Calculator_3-way'!C552="","",'True_Odds_Calculator_3-way'!C552)</f>
        <v>8.56</v>
      </c>
      <c r="D551" s="9">
        <f t="shared" si="117"/>
        <v>0.71715928106348914</v>
      </c>
      <c r="E551" s="9">
        <f t="shared" si="118"/>
        <v>0.17510761414167819</v>
      </c>
      <c r="F551" s="9">
        <f t="shared" si="119"/>
        <v>0.10773310479483245</v>
      </c>
      <c r="G551" s="9">
        <f t="shared" si="120"/>
        <v>1.0955288238722174</v>
      </c>
      <c r="H551" s="9">
        <f t="shared" si="121"/>
        <v>1.3943903765939987</v>
      </c>
      <c r="I551" s="9">
        <f t="shared" si="122"/>
        <v>5.7107739426505342</v>
      </c>
      <c r="J551" s="9">
        <f t="shared" si="123"/>
        <v>9.2821979084739628</v>
      </c>
      <c r="K551" s="11">
        <f t="shared" si="124"/>
        <v>0.73529411764705876</v>
      </c>
      <c r="L551" s="11">
        <f t="shared" si="125"/>
        <v>0.18867924528301888</v>
      </c>
      <c r="M551" s="11">
        <f t="shared" si="126"/>
        <v>0.11682242990654206</v>
      </c>
      <c r="N551" s="11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-0.18967243042517656</v>
      </c>
      <c r="O551" s="11">
        <f>0</f>
        <v>0</v>
      </c>
      <c r="P551" s="11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0.19805356457518641</v>
      </c>
      <c r="Q551" s="11">
        <f>2*'OddsRatio_working_3-way'!K551*'OddsRatio_working_3-way'!L551*'OddsRatio_working_3-way'!M551</f>
        <v>3.2414658686609893E-2</v>
      </c>
      <c r="R551" s="11">
        <f t="shared" si="127"/>
        <v>0</v>
      </c>
      <c r="S551" s="11">
        <f t="shared" si="128"/>
        <v>-1.0441874136964575</v>
      </c>
      <c r="T551" s="11">
        <f t="shared" si="129"/>
        <v>-0.1708981037146412</v>
      </c>
      <c r="U551" s="11">
        <f>'OddsRatio_working_3-way'!S551-'OddsRatio_working_3-way'!R551^2/3</f>
        <v>-1.0441874136964575</v>
      </c>
      <c r="V551" s="11">
        <f>'OddsRatio_working_3-way'!S551*'OddsRatio_working_3-way'!R551/3-2*'OddsRatio_working_3-way'!R551^3/27-'OddsRatio_working_3-way'!T551</f>
        <v>0.1708981037146412</v>
      </c>
      <c r="W551" s="11">
        <f>'OddsRatio_working_3-way'!V551^2+4*'OddsRatio_working_3-way'!U551^3/27</f>
        <v>-0.13946140863838474</v>
      </c>
      <c r="X551" s="11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0.2053457879356459</v>
      </c>
      <c r="Y551" s="11">
        <f>IF('OddsRatio_working_3-way'!W551&gt;=0,IF('OddsRatio_working_3-way'!V551+SQRT('OddsRatio_working_3-way'!W551)&gt;0,0,PI()),ACOS('OddsRatio_working_3-way'!V551/(2*'OddsRatio_working_3-way'!X551)))</f>
        <v>1.1416191539639577</v>
      </c>
      <c r="Z551" s="11">
        <f>'OddsRatio_working_3-way'!X551^(1/3)*COS('OddsRatio_working_3-way'!Y551/3)</f>
        <v>0.5477644119361087</v>
      </c>
      <c r="AA551" s="11">
        <f>'OddsRatio_working_3-way'!X551^(1/3)*COS(('OddsRatio_working_3-way'!Y551+2*PI())/3)</f>
        <v>-0.46365171138536626</v>
      </c>
      <c r="AB551" s="11">
        <f>'OddsRatio_working_3-way'!X551^(1/3)*COS(('OddsRatio_working_3-way'!Y551+4*PI())/3)</f>
        <v>-8.4112700550742561E-2</v>
      </c>
      <c r="AC551" s="11">
        <f>'OddsRatio_working_3-way'!X551^(1/3)*SIN('OddsRatio_working_3-way'!Y551/3)</f>
        <v>0.21912695007333435</v>
      </c>
      <c r="AD551" s="11">
        <f>'OddsRatio_working_3-way'!X551^(1/3)*SIN(('OddsRatio_working_3-way'!Y551+2*PI())/3)</f>
        <v>0.36481442098904693</v>
      </c>
      <c r="AE551" s="11">
        <f>'OddsRatio_working_3-way'!X551^(1/3)*SIN(('OddsRatio_working_3-way'!Y551+4*PI())/3)</f>
        <v>-0.58394137106238131</v>
      </c>
      <c r="AF551" s="11">
        <f>-'OddsRatio_working_3-way'!U551/(3*'OddsRatio_working_3-way'!X551^(1/3))*COS(('OddsRatio_working_3-way'!Y551)/3)</f>
        <v>0.5477644119361087</v>
      </c>
      <c r="AG551" s="11">
        <f>-'OddsRatio_working_3-way'!U551/(3*'OddsRatio_working_3-way'!X551^(1/3))*COS(('OddsRatio_working_3-way'!Y551+2*PI())/3)</f>
        <v>-0.46365171138536626</v>
      </c>
      <c r="AH551" s="11">
        <f>-'OddsRatio_working_3-way'!U551/(3*'OddsRatio_working_3-way'!X551^(1/3))*COS(('OddsRatio_working_3-way'!Y551+4*PI())/3)</f>
        <v>-8.4112700550742561E-2</v>
      </c>
      <c r="AI551" s="11">
        <f>'OddsRatio_working_3-way'!U551/(3*'OddsRatio_working_3-way'!X551^(1/3))*SIN(('OddsRatio_working_3-way'!Y551)/3)</f>
        <v>-0.21912695007333435</v>
      </c>
      <c r="AJ551" s="11">
        <f>'OddsRatio_working_3-way'!U551/(3*'OddsRatio_working_3-way'!X551^(1/3))*SIN(('OddsRatio_working_3-way'!Y551+2*PI())/3)</f>
        <v>-0.36481442098904693</v>
      </c>
      <c r="AK551" s="11">
        <f>'OddsRatio_working_3-way'!U551/(3*'OddsRatio_working_3-way'!X551^(1/3))*SIN(('OddsRatio_working_3-way'!Y551+4*PI())/3)</f>
        <v>0.58394137106238131</v>
      </c>
      <c r="AL551" s="11">
        <f>'OddsRatio_working_3-way'!Z551+'OddsRatio_working_3-way'!AF551</f>
        <v>1.0955288238722174</v>
      </c>
      <c r="AM551" s="11">
        <f>'OddsRatio_working_3-way'!AA551+'OddsRatio_working_3-way'!AG551</f>
        <v>-0.92730342277073252</v>
      </c>
      <c r="AN551" s="11">
        <f>'OddsRatio_working_3-way'!AB551+'OddsRatio_working_3-way'!AH551</f>
        <v>-0.16822540110148512</v>
      </c>
      <c r="AO551" s="11">
        <f>'OddsRatio_working_3-way'!AC551+'OddsRatio_working_3-way'!AI551</f>
        <v>0</v>
      </c>
      <c r="AP551" s="11">
        <f>'OddsRatio_working_3-way'!AD551+'OddsRatio_working_3-way'!AJ551</f>
        <v>0</v>
      </c>
      <c r="AQ551" s="11">
        <f>'OddsRatio_working_3-way'!AE551+'OddsRatio_working_3-way'!AK551</f>
        <v>0</v>
      </c>
      <c r="AR551" s="10">
        <f>IF(A551="","",IF(('OddsRatio_working_3-way'!X551=0),IF(Q551&gt;0,-Q551^(1/3),(-Q551)^(1/3)),'OddsRatio_working_3-way'!AL551-'OddsRatio_working_3-way'!R551/3))</f>
        <v>1.0955288238722174</v>
      </c>
      <c r="AS551" s="11">
        <f>IF(('OddsRatio_working_3-way'!X551=0),IF(Q551&gt;0,-Q551^(1/3),(-Q551)^(1/3)),'OddsRatio_working_3-way'!AM551-'OddsRatio_working_3-way'!R551/3)</f>
        <v>-0.92730342277073252</v>
      </c>
      <c r="AT551" s="11">
        <f>IF(('OddsRatio_working_3-way'!X551=0),IF(Q551&gt;0,-Q551^(1/3),(-Q551)^(1/3)),'OddsRatio_working_3-way'!AN551-'OddsRatio_working_3-way'!R551/3)</f>
        <v>-0.16822540110148512</v>
      </c>
      <c r="AU551" s="11">
        <f>IF(('OddsRatio_working_3-way'!X551=0),0,'OddsRatio_working_3-way'!AO551)</f>
        <v>0</v>
      </c>
      <c r="AV551" s="11">
        <f>IF(('OddsRatio_working_3-way'!X551=0),0,'OddsRatio_working_3-way'!AP551)</f>
        <v>0</v>
      </c>
      <c r="AW551" s="11">
        <f>IF(('OddsRatio_working_3-way'!X551=0),0,'OddsRatio_working_3-way'!AQ551)</f>
        <v>0</v>
      </c>
    </row>
    <row r="552" spans="1:49" x14ac:dyDescent="0.2">
      <c r="A552" s="4">
        <f>IF('True_Odds_Calculator_3-way'!A553="","",'True_Odds_Calculator_3-way'!A553)</f>
        <v>1.71</v>
      </c>
      <c r="B552" s="4">
        <f>IF('True_Odds_Calculator_3-way'!B553="","",'True_Odds_Calculator_3-way'!B553)</f>
        <v>4.1100000000000003</v>
      </c>
      <c r="C552" s="4">
        <f>IF('True_Odds_Calculator_3-way'!C553="","",'True_Odds_Calculator_3-way'!C553)</f>
        <v>4.67</v>
      </c>
      <c r="D552" s="9">
        <f t="shared" si="117"/>
        <v>0.56730638932908239</v>
      </c>
      <c r="E552" s="9">
        <f t="shared" si="118"/>
        <v>0.23036641480145584</v>
      </c>
      <c r="F552" s="9">
        <f t="shared" si="119"/>
        <v>0.20232719586946168</v>
      </c>
      <c r="G552" s="9">
        <f t="shared" si="120"/>
        <v>1.0742477647466577</v>
      </c>
      <c r="H552" s="9">
        <f t="shared" si="121"/>
        <v>1.7627159129701273</v>
      </c>
      <c r="I552" s="9">
        <f t="shared" si="122"/>
        <v>4.340910548362106</v>
      </c>
      <c r="J552" s="9">
        <f t="shared" si="123"/>
        <v>4.9424892966202343</v>
      </c>
      <c r="K552" s="11">
        <f t="shared" si="124"/>
        <v>0.58479532163742687</v>
      </c>
      <c r="L552" s="11">
        <f t="shared" si="125"/>
        <v>0.24330900243309</v>
      </c>
      <c r="M552" s="11">
        <f t="shared" si="126"/>
        <v>0.21413276231263384</v>
      </c>
      <c r="N552" s="11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-0.24690505933857987</v>
      </c>
      <c r="O552" s="11">
        <f>0</f>
        <v>0</v>
      </c>
      <c r="P552" s="11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0.22820597170239859</v>
      </c>
      <c r="Q552" s="11">
        <f>2*'OddsRatio_working_3-way'!K552*'OddsRatio_working_3-way'!L552*'OddsRatio_working_3-way'!M552</f>
        <v>6.0936174019332053E-2</v>
      </c>
      <c r="R552" s="11">
        <f t="shared" si="127"/>
        <v>0</v>
      </c>
      <c r="S552" s="11">
        <f t="shared" si="128"/>
        <v>-0.92426608152026846</v>
      </c>
      <c r="T552" s="11">
        <f t="shared" si="129"/>
        <v>-0.24680002176776189</v>
      </c>
      <c r="U552" s="11">
        <f>'OddsRatio_working_3-way'!S552-'OddsRatio_working_3-way'!R552^2/3</f>
        <v>-0.92426608152026846</v>
      </c>
      <c r="V552" s="11">
        <f>'OddsRatio_working_3-way'!S552*'OddsRatio_working_3-way'!R552/3-2*'OddsRatio_working_3-way'!R552^3/27-'OddsRatio_working_3-way'!T552</f>
        <v>0.24680002176776189</v>
      </c>
      <c r="W552" s="11">
        <f>'OddsRatio_working_3-way'!V552^2+4*'OddsRatio_working_3-way'!U552^3/27</f>
        <v>-5.6063192562521638E-2</v>
      </c>
      <c r="X552" s="11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0.17100690286293224</v>
      </c>
      <c r="Y552" s="11">
        <f>IF('OddsRatio_working_3-way'!W552&gt;=0,IF('OddsRatio_working_3-way'!V552+SQRT('OddsRatio_working_3-way'!W552)&gt;0,0,PI()),ACOS('OddsRatio_working_3-way'!V552/(2*'OddsRatio_working_3-way'!X552)))</f>
        <v>0.76467360309793309</v>
      </c>
      <c r="Z552" s="11">
        <f>'OddsRatio_working_3-way'!X552^(1/3)*COS('OddsRatio_working_3-way'!Y552/3)</f>
        <v>0.53712388237332886</v>
      </c>
      <c r="AA552" s="11">
        <f>'OddsRatio_working_3-way'!X552^(1/3)*COS(('OddsRatio_working_3-way'!Y552+2*PI())/3)</f>
        <v>-0.3897641343112892</v>
      </c>
      <c r="AB552" s="11">
        <f>'OddsRatio_working_3-way'!X552^(1/3)*COS(('OddsRatio_working_3-way'!Y552+4*PI())/3)</f>
        <v>-0.14735974806203986</v>
      </c>
      <c r="AC552" s="11">
        <f>'OddsRatio_working_3-way'!X552^(1/3)*SIN('OddsRatio_working_3-way'!Y552/3)</f>
        <v>0.13995223765375023</v>
      </c>
      <c r="AD552" s="11">
        <f>'OddsRatio_working_3-way'!X552^(1/3)*SIN(('OddsRatio_working_3-way'!Y552+2*PI())/3)</f>
        <v>0.39518680828775243</v>
      </c>
      <c r="AE552" s="11">
        <f>'OddsRatio_working_3-way'!X552^(1/3)*SIN(('OddsRatio_working_3-way'!Y552+4*PI())/3)</f>
        <v>-0.53513904594150263</v>
      </c>
      <c r="AF552" s="11">
        <f>-'OddsRatio_working_3-way'!U552/(3*'OddsRatio_working_3-way'!X552^(1/3))*COS(('OddsRatio_working_3-way'!Y552)/3)</f>
        <v>0.53712388237332898</v>
      </c>
      <c r="AG552" s="11">
        <f>-'OddsRatio_working_3-way'!U552/(3*'OddsRatio_working_3-way'!X552^(1/3))*COS(('OddsRatio_working_3-way'!Y552+2*PI())/3)</f>
        <v>-0.38976413431128926</v>
      </c>
      <c r="AH552" s="11">
        <f>-'OddsRatio_working_3-way'!U552/(3*'OddsRatio_working_3-way'!X552^(1/3))*COS(('OddsRatio_working_3-way'!Y552+4*PI())/3)</f>
        <v>-0.14735974806203989</v>
      </c>
      <c r="AI552" s="11">
        <f>'OddsRatio_working_3-way'!U552/(3*'OddsRatio_working_3-way'!X552^(1/3))*SIN(('OddsRatio_working_3-way'!Y552)/3)</f>
        <v>-0.13995223765375026</v>
      </c>
      <c r="AJ552" s="11">
        <f>'OddsRatio_working_3-way'!U552/(3*'OddsRatio_working_3-way'!X552^(1/3))*SIN(('OddsRatio_working_3-way'!Y552+2*PI())/3)</f>
        <v>-0.39518680828775249</v>
      </c>
      <c r="AK552" s="11">
        <f>'OddsRatio_working_3-way'!U552/(3*'OddsRatio_working_3-way'!X552^(1/3))*SIN(('OddsRatio_working_3-way'!Y552+4*PI())/3)</f>
        <v>0.53513904594150274</v>
      </c>
      <c r="AL552" s="11">
        <f>'OddsRatio_working_3-way'!Z552+'OddsRatio_working_3-way'!AF552</f>
        <v>1.0742477647466577</v>
      </c>
      <c r="AM552" s="11">
        <f>'OddsRatio_working_3-way'!AA552+'OddsRatio_working_3-way'!AG552</f>
        <v>-0.7795282686225784</v>
      </c>
      <c r="AN552" s="11">
        <f>'OddsRatio_working_3-way'!AB552+'OddsRatio_working_3-way'!AH552</f>
        <v>-0.29471949612407977</v>
      </c>
      <c r="AO552" s="11">
        <f>'OddsRatio_working_3-way'!AC552+'OddsRatio_working_3-way'!AI552</f>
        <v>0</v>
      </c>
      <c r="AP552" s="11">
        <f>'OddsRatio_working_3-way'!AD552+'OddsRatio_working_3-way'!AJ552</f>
        <v>0</v>
      </c>
      <c r="AQ552" s="11">
        <f>'OddsRatio_working_3-way'!AE552+'OddsRatio_working_3-way'!AK552</f>
        <v>0</v>
      </c>
      <c r="AR552" s="10">
        <f>IF(A552="","",IF(('OddsRatio_working_3-way'!X552=0),IF(Q552&gt;0,-Q552^(1/3),(-Q552)^(1/3)),'OddsRatio_working_3-way'!AL552-'OddsRatio_working_3-way'!R552/3))</f>
        <v>1.0742477647466577</v>
      </c>
      <c r="AS552" s="11">
        <f>IF(('OddsRatio_working_3-way'!X552=0),IF(Q552&gt;0,-Q552^(1/3),(-Q552)^(1/3)),'OddsRatio_working_3-way'!AM552-'OddsRatio_working_3-way'!R552/3)</f>
        <v>-0.7795282686225784</v>
      </c>
      <c r="AT552" s="11">
        <f>IF(('OddsRatio_working_3-way'!X552=0),IF(Q552&gt;0,-Q552^(1/3),(-Q552)^(1/3)),'OddsRatio_working_3-way'!AN552-'OddsRatio_working_3-way'!R552/3)</f>
        <v>-0.29471949612407977</v>
      </c>
      <c r="AU552" s="11">
        <f>IF(('OddsRatio_working_3-way'!X552=0),0,'OddsRatio_working_3-way'!AO552)</f>
        <v>0</v>
      </c>
      <c r="AV552" s="11">
        <f>IF(('OddsRatio_working_3-way'!X552=0),0,'OddsRatio_working_3-way'!AP552)</f>
        <v>0</v>
      </c>
      <c r="AW552" s="11">
        <f>IF(('OddsRatio_working_3-way'!X552=0),0,'OddsRatio_working_3-way'!AQ552)</f>
        <v>0</v>
      </c>
    </row>
    <row r="553" spans="1:49" x14ac:dyDescent="0.2">
      <c r="A553" s="4">
        <f>IF('True_Odds_Calculator_3-way'!A554="","",'True_Odds_Calculator_3-way'!A554)</f>
        <v>1.17</v>
      </c>
      <c r="B553" s="4">
        <f>IF('True_Odds_Calculator_3-way'!B554="","",'True_Odds_Calculator_3-way'!B554)</f>
        <v>7.67</v>
      </c>
      <c r="C553" s="4">
        <f>IF('True_Odds_Calculator_3-way'!C554="","",'True_Odds_Calculator_3-way'!C554)</f>
        <v>16.829999999999998</v>
      </c>
      <c r="D553" s="9">
        <f t="shared" si="117"/>
        <v>0.83462122036586162</v>
      </c>
      <c r="E553" s="9">
        <f t="shared" si="118"/>
        <v>0.11396781568873289</v>
      </c>
      <c r="F553" s="9">
        <f t="shared" si="119"/>
        <v>5.1410963945405459E-2</v>
      </c>
      <c r="G553" s="9">
        <f t="shared" si="120"/>
        <v>1.1655782611932743</v>
      </c>
      <c r="H553" s="9">
        <f t="shared" si="121"/>
        <v>1.1981483044028565</v>
      </c>
      <c r="I553" s="9">
        <f t="shared" si="122"/>
        <v>8.7744070021591387</v>
      </c>
      <c r="J553" s="9">
        <f t="shared" si="123"/>
        <v>19.451103874689533</v>
      </c>
      <c r="K553" s="11">
        <f t="shared" si="124"/>
        <v>0.85470085470085477</v>
      </c>
      <c r="L553" s="11">
        <f t="shared" si="125"/>
        <v>0.1303780964797914</v>
      </c>
      <c r="M553" s="11">
        <f t="shared" si="126"/>
        <v>5.9417706476530011E-2</v>
      </c>
      <c r="N553" s="11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-0.11884757604010099</v>
      </c>
      <c r="O553" s="11">
        <f>0</f>
        <v>0</v>
      </c>
      <c r="P553" s="11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0.15010189614581571</v>
      </c>
      <c r="Q553" s="11">
        <f>2*'OddsRatio_working_3-way'!K553*'OddsRatio_working_3-way'!L553*'OddsRatio_working_3-way'!M553</f>
        <v>1.3242337551461465E-2</v>
      </c>
      <c r="R553" s="11">
        <f t="shared" si="127"/>
        <v>0</v>
      </c>
      <c r="S553" s="11">
        <f t="shared" si="128"/>
        <v>-1.2629781872469072</v>
      </c>
      <c r="T553" s="11">
        <f t="shared" si="129"/>
        <v>-0.11142286610030058</v>
      </c>
      <c r="U553" s="11">
        <f>'OddsRatio_working_3-way'!S553-'OddsRatio_working_3-way'!R553^2/3</f>
        <v>-1.2629781872469072</v>
      </c>
      <c r="V553" s="11">
        <f>'OddsRatio_working_3-way'!S553*'OddsRatio_working_3-way'!R553/3-2*'OddsRatio_working_3-way'!R553^3/27-'OddsRatio_working_3-way'!T553</f>
        <v>0.11142286610030058</v>
      </c>
      <c r="W553" s="11">
        <f>'OddsRatio_working_3-way'!V553^2+4*'OddsRatio_working_3-way'!U553^3/27</f>
        <v>-0.28604332472038957</v>
      </c>
      <c r="X553" s="11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0.27315672232730931</v>
      </c>
      <c r="Y553" s="11">
        <f>IF('OddsRatio_working_3-way'!W553&gt;=0,IF('OddsRatio_working_3-way'!V553+SQRT('OddsRatio_working_3-way'!W553)&gt;0,0,PI()),ACOS('OddsRatio_working_3-way'!V553/(2*'OddsRatio_working_3-way'!X553)))</f>
        <v>1.3654010965632326</v>
      </c>
      <c r="Z553" s="11">
        <f>'OddsRatio_working_3-way'!X553^(1/3)*COS('OddsRatio_working_3-way'!Y553/3)</f>
        <v>0.58278913059663717</v>
      </c>
      <c r="AA553" s="11">
        <f>'OddsRatio_working_3-way'!X553^(1/3)*COS(('OddsRatio_working_3-way'!Y553+2*PI())/3)</f>
        <v>-0.53840097969992595</v>
      </c>
      <c r="AB553" s="11">
        <f>'OddsRatio_working_3-way'!X553^(1/3)*COS(('OddsRatio_working_3-way'!Y553+4*PI())/3)</f>
        <v>-4.4388150896711394E-2</v>
      </c>
      <c r="AC553" s="11">
        <f>'OddsRatio_working_3-way'!X553^(1/3)*SIN('OddsRatio_working_3-way'!Y553/3)</f>
        <v>0.28521843969266469</v>
      </c>
      <c r="AD553" s="11">
        <f>'OddsRatio_working_3-way'!X553^(1/3)*SIN(('OddsRatio_working_3-way'!Y553+2*PI())/3)</f>
        <v>0.36210097229980243</v>
      </c>
      <c r="AE553" s="11">
        <f>'OddsRatio_working_3-way'!X553^(1/3)*SIN(('OddsRatio_working_3-way'!Y553+4*PI())/3)</f>
        <v>-0.6473194119924669</v>
      </c>
      <c r="AF553" s="11">
        <f>-'OddsRatio_working_3-way'!U553/(3*'OddsRatio_working_3-way'!X553^(1/3))*COS(('OddsRatio_working_3-way'!Y553)/3)</f>
        <v>0.58278913059663717</v>
      </c>
      <c r="AG553" s="11">
        <f>-'OddsRatio_working_3-way'!U553/(3*'OddsRatio_working_3-way'!X553^(1/3))*COS(('OddsRatio_working_3-way'!Y553+2*PI())/3)</f>
        <v>-0.53840097969992606</v>
      </c>
      <c r="AH553" s="11">
        <f>-'OddsRatio_working_3-way'!U553/(3*'OddsRatio_working_3-way'!X553^(1/3))*COS(('OddsRatio_working_3-way'!Y553+4*PI())/3)</f>
        <v>-4.4388150896711401E-2</v>
      </c>
      <c r="AI553" s="11">
        <f>'OddsRatio_working_3-way'!U553/(3*'OddsRatio_working_3-way'!X553^(1/3))*SIN(('OddsRatio_working_3-way'!Y553)/3)</f>
        <v>-0.28521843969266475</v>
      </c>
      <c r="AJ553" s="11">
        <f>'OddsRatio_working_3-way'!U553/(3*'OddsRatio_working_3-way'!X553^(1/3))*SIN(('OddsRatio_working_3-way'!Y553+2*PI())/3)</f>
        <v>-0.36210097229980248</v>
      </c>
      <c r="AK553" s="11">
        <f>'OddsRatio_working_3-way'!U553/(3*'OddsRatio_working_3-way'!X553^(1/3))*SIN(('OddsRatio_working_3-way'!Y553+4*PI())/3)</f>
        <v>0.64731941199246701</v>
      </c>
      <c r="AL553" s="11">
        <f>'OddsRatio_working_3-way'!Z553+'OddsRatio_working_3-way'!AF553</f>
        <v>1.1655782611932743</v>
      </c>
      <c r="AM553" s="11">
        <f>'OddsRatio_working_3-way'!AA553+'OddsRatio_working_3-way'!AG553</f>
        <v>-1.0768019593998521</v>
      </c>
      <c r="AN553" s="11">
        <f>'OddsRatio_working_3-way'!AB553+'OddsRatio_working_3-way'!AH553</f>
        <v>-8.8776301793422802E-2</v>
      </c>
      <c r="AO553" s="11">
        <f>'OddsRatio_working_3-way'!AC553+'OddsRatio_working_3-way'!AI553</f>
        <v>0</v>
      </c>
      <c r="AP553" s="11">
        <f>'OddsRatio_working_3-way'!AD553+'OddsRatio_working_3-way'!AJ553</f>
        <v>0</v>
      </c>
      <c r="AQ553" s="11">
        <f>'OddsRatio_working_3-way'!AE553+'OddsRatio_working_3-way'!AK553</f>
        <v>0</v>
      </c>
      <c r="AR553" s="10">
        <f>IF(A553="","",IF(('OddsRatio_working_3-way'!X553=0),IF(Q553&gt;0,-Q553^(1/3),(-Q553)^(1/3)),'OddsRatio_working_3-way'!AL553-'OddsRatio_working_3-way'!R553/3))</f>
        <v>1.1655782611932743</v>
      </c>
      <c r="AS553" s="11">
        <f>IF(('OddsRatio_working_3-way'!X553=0),IF(Q553&gt;0,-Q553^(1/3),(-Q553)^(1/3)),'OddsRatio_working_3-way'!AM553-'OddsRatio_working_3-way'!R553/3)</f>
        <v>-1.0768019593998521</v>
      </c>
      <c r="AT553" s="11">
        <f>IF(('OddsRatio_working_3-way'!X553=0),IF(Q553&gt;0,-Q553^(1/3),(-Q553)^(1/3)),'OddsRatio_working_3-way'!AN553-'OddsRatio_working_3-way'!R553/3)</f>
        <v>-8.8776301793422802E-2</v>
      </c>
      <c r="AU553" s="11">
        <f>IF(('OddsRatio_working_3-way'!X553=0),0,'OddsRatio_working_3-way'!AO553)</f>
        <v>0</v>
      </c>
      <c r="AV553" s="11">
        <f>IF(('OddsRatio_working_3-way'!X553=0),0,'OddsRatio_working_3-way'!AP553)</f>
        <v>0</v>
      </c>
      <c r="AW553" s="11">
        <f>IF(('OddsRatio_working_3-way'!X553=0),0,'OddsRatio_working_3-way'!AQ553)</f>
        <v>0</v>
      </c>
    </row>
    <row r="554" spans="1:49" x14ac:dyDescent="0.2">
      <c r="A554" s="4">
        <f>IF('True_Odds_Calculator_3-way'!A555="","",'True_Odds_Calculator_3-way'!A555)</f>
        <v>3.37</v>
      </c>
      <c r="B554" s="4">
        <f>IF('True_Odds_Calculator_3-way'!B555="","",'True_Odds_Calculator_3-way'!B555)</f>
        <v>3.78</v>
      </c>
      <c r="C554" s="4">
        <f>IF('True_Odds_Calculator_3-way'!C555="","",'True_Odds_Calculator_3-way'!C555)</f>
        <v>2.09</v>
      </c>
      <c r="D554" s="9">
        <f t="shared" si="117"/>
        <v>0.2840735054587063</v>
      </c>
      <c r="E554" s="9">
        <f t="shared" si="118"/>
        <v>0.25276765894376246</v>
      </c>
      <c r="F554" s="9">
        <f t="shared" si="119"/>
        <v>0.46315883559753124</v>
      </c>
      <c r="G554" s="9">
        <f t="shared" si="120"/>
        <v>1.0633821312976393</v>
      </c>
      <c r="H554" s="9">
        <f t="shared" si="121"/>
        <v>3.5202156511754059</v>
      </c>
      <c r="I554" s="9">
        <f t="shared" si="122"/>
        <v>3.9562023250074372</v>
      </c>
      <c r="J554" s="9">
        <f t="shared" si="123"/>
        <v>2.1590865231144267</v>
      </c>
      <c r="K554" s="11">
        <f t="shared" si="124"/>
        <v>0.29673590504451036</v>
      </c>
      <c r="L554" s="11">
        <f t="shared" si="125"/>
        <v>0.26455026455026459</v>
      </c>
      <c r="M554" s="11">
        <f t="shared" si="126"/>
        <v>0.47846889952153115</v>
      </c>
      <c r="N554" s="11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-0.26974391287994293</v>
      </c>
      <c r="O554" s="11">
        <f>0</f>
        <v>0</v>
      </c>
      <c r="P554" s="11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0.2343778698612371</v>
      </c>
      <c r="Q554" s="11">
        <f>2*'OddsRatio_working_3-way'!K554*'OddsRatio_working_3-way'!L554*'OddsRatio_working_3-way'!M554</f>
        <v>7.512111213501188E-2</v>
      </c>
      <c r="R554" s="11">
        <f t="shared" si="127"/>
        <v>0</v>
      </c>
      <c r="S554" s="11">
        <f t="shared" si="128"/>
        <v>-0.86889030176393089</v>
      </c>
      <c r="T554" s="11">
        <f t="shared" si="129"/>
        <v>-0.2784904813345932</v>
      </c>
      <c r="U554" s="11">
        <f>'OddsRatio_working_3-way'!S554-'OddsRatio_working_3-way'!R554^2/3</f>
        <v>-0.86889030176393089</v>
      </c>
      <c r="V554" s="11">
        <f>'OddsRatio_working_3-way'!S554*'OddsRatio_working_3-way'!R554/3-2*'OddsRatio_working_3-way'!R554^3/27-'OddsRatio_working_3-way'!T554</f>
        <v>0.2784904813345932</v>
      </c>
      <c r="W554" s="11">
        <f>'OddsRatio_working_3-way'!V554^2+4*'OddsRatio_working_3-way'!U554^3/27</f>
        <v>-1.9626225269967199E-2</v>
      </c>
      <c r="X554" s="11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0.15587107931231231</v>
      </c>
      <c r="Y554" s="11">
        <f>IF('OddsRatio_working_3-way'!W554&gt;=0,IF('OddsRatio_working_3-way'!V554+SQRT('OddsRatio_working_3-way'!W554)&gt;0,0,PI()),ACOS('OddsRatio_working_3-way'!V554/(2*'OddsRatio_working_3-way'!X554)))</f>
        <v>0.46608174742616826</v>
      </c>
      <c r="Z554" s="11">
        <f>'OddsRatio_working_3-way'!X554^(1/3)*COS('OddsRatio_working_3-way'!Y554/3)</f>
        <v>0.53169106564881963</v>
      </c>
      <c r="AA554" s="11">
        <f>'OddsRatio_working_3-way'!X554^(1/3)*COS(('OddsRatio_working_3-way'!Y554+2*PI())/3)</f>
        <v>-0.33796372382293421</v>
      </c>
      <c r="AB554" s="11">
        <f>'OddsRatio_working_3-way'!X554^(1/3)*COS(('OddsRatio_working_3-way'!Y554+4*PI())/3)</f>
        <v>-0.19372734182588555</v>
      </c>
      <c r="AC554" s="11">
        <f>'OddsRatio_working_3-way'!X554^(1/3)*SIN('OddsRatio_working_3-way'!Y554/3)</f>
        <v>8.3274913972933823E-2</v>
      </c>
      <c r="AD554" s="11">
        <f>'OddsRatio_working_3-way'!X554^(1/3)*SIN(('OddsRatio_working_3-way'!Y554+2*PI())/3)</f>
        <v>0.4188205128306306</v>
      </c>
      <c r="AE554" s="11">
        <f>'OddsRatio_working_3-way'!X554^(1/3)*SIN(('OddsRatio_working_3-way'!Y554+4*PI())/3)</f>
        <v>-0.50209542680356434</v>
      </c>
      <c r="AF554" s="11">
        <f>-'OddsRatio_working_3-way'!U554/(3*'OddsRatio_working_3-way'!X554^(1/3))*COS(('OddsRatio_working_3-way'!Y554)/3)</f>
        <v>0.53169106564881963</v>
      </c>
      <c r="AG554" s="11">
        <f>-'OddsRatio_working_3-way'!U554/(3*'OddsRatio_working_3-way'!X554^(1/3))*COS(('OddsRatio_working_3-way'!Y554+2*PI())/3)</f>
        <v>-0.33796372382293421</v>
      </c>
      <c r="AH554" s="11">
        <f>-'OddsRatio_working_3-way'!U554/(3*'OddsRatio_working_3-way'!X554^(1/3))*COS(('OddsRatio_working_3-way'!Y554+4*PI())/3)</f>
        <v>-0.19372734182588555</v>
      </c>
      <c r="AI554" s="11">
        <f>'OddsRatio_working_3-way'!U554/(3*'OddsRatio_working_3-way'!X554^(1/3))*SIN(('OddsRatio_working_3-way'!Y554)/3)</f>
        <v>-8.3274913972933823E-2</v>
      </c>
      <c r="AJ554" s="11">
        <f>'OddsRatio_working_3-way'!U554/(3*'OddsRatio_working_3-way'!X554^(1/3))*SIN(('OddsRatio_working_3-way'!Y554+2*PI())/3)</f>
        <v>-0.4188205128306306</v>
      </c>
      <c r="AK554" s="11">
        <f>'OddsRatio_working_3-way'!U554/(3*'OddsRatio_working_3-way'!X554^(1/3))*SIN(('OddsRatio_working_3-way'!Y554+4*PI())/3)</f>
        <v>0.50209542680356434</v>
      </c>
      <c r="AL554" s="11">
        <f>'OddsRatio_working_3-way'!Z554+'OddsRatio_working_3-way'!AF554</f>
        <v>1.0633821312976393</v>
      </c>
      <c r="AM554" s="11">
        <f>'OddsRatio_working_3-way'!AA554+'OddsRatio_working_3-way'!AG554</f>
        <v>-0.67592744764586843</v>
      </c>
      <c r="AN554" s="11">
        <f>'OddsRatio_working_3-way'!AB554+'OddsRatio_working_3-way'!AH554</f>
        <v>-0.3874546836517711</v>
      </c>
      <c r="AO554" s="11">
        <f>'OddsRatio_working_3-way'!AC554+'OddsRatio_working_3-way'!AI554</f>
        <v>0</v>
      </c>
      <c r="AP554" s="11">
        <f>'OddsRatio_working_3-way'!AD554+'OddsRatio_working_3-way'!AJ554</f>
        <v>0</v>
      </c>
      <c r="AQ554" s="11">
        <f>'OddsRatio_working_3-way'!AE554+'OddsRatio_working_3-way'!AK554</f>
        <v>0</v>
      </c>
      <c r="AR554" s="10">
        <f>IF(A554="","",IF(('OddsRatio_working_3-way'!X554=0),IF(Q554&gt;0,-Q554^(1/3),(-Q554)^(1/3)),'OddsRatio_working_3-way'!AL554-'OddsRatio_working_3-way'!R554/3))</f>
        <v>1.0633821312976393</v>
      </c>
      <c r="AS554" s="11">
        <f>IF(('OddsRatio_working_3-way'!X554=0),IF(Q554&gt;0,-Q554^(1/3),(-Q554)^(1/3)),'OddsRatio_working_3-way'!AM554-'OddsRatio_working_3-way'!R554/3)</f>
        <v>-0.67592744764586843</v>
      </c>
      <c r="AT554" s="11">
        <f>IF(('OddsRatio_working_3-way'!X554=0),IF(Q554&gt;0,-Q554^(1/3),(-Q554)^(1/3)),'OddsRatio_working_3-way'!AN554-'OddsRatio_working_3-way'!R554/3)</f>
        <v>-0.3874546836517711</v>
      </c>
      <c r="AU554" s="11">
        <f>IF(('OddsRatio_working_3-way'!X554=0),0,'OddsRatio_working_3-way'!AO554)</f>
        <v>0</v>
      </c>
      <c r="AV554" s="11">
        <f>IF(('OddsRatio_working_3-way'!X554=0),0,'OddsRatio_working_3-way'!AP554)</f>
        <v>0</v>
      </c>
      <c r="AW554" s="11">
        <f>IF(('OddsRatio_working_3-way'!X554=0),0,'OddsRatio_working_3-way'!AQ554)</f>
        <v>0</v>
      </c>
    </row>
    <row r="555" spans="1:49" x14ac:dyDescent="0.2">
      <c r="A555" s="4">
        <f>IF('True_Odds_Calculator_3-way'!A556="","",'True_Odds_Calculator_3-way'!A556)</f>
        <v>2.6</v>
      </c>
      <c r="B555" s="4">
        <f>IF('True_Odds_Calculator_3-way'!B556="","",'True_Odds_Calculator_3-way'!B556)</f>
        <v>3.09</v>
      </c>
      <c r="C555" s="4">
        <f>IF('True_Odds_Calculator_3-way'!C556="","",'True_Odds_Calculator_3-way'!C556)</f>
        <v>3.02</v>
      </c>
      <c r="D555" s="9">
        <f t="shared" si="117"/>
        <v>0.37082408535959394</v>
      </c>
      <c r="E555" s="9">
        <f t="shared" si="118"/>
        <v>0.31091532705622121</v>
      </c>
      <c r="F555" s="9">
        <f t="shared" si="119"/>
        <v>0.31826058758418496</v>
      </c>
      <c r="G555" s="9">
        <f t="shared" si="120"/>
        <v>1.0604352904125083</v>
      </c>
      <c r="H555" s="9">
        <f t="shared" si="121"/>
        <v>2.6966964646600133</v>
      </c>
      <c r="I555" s="9">
        <f t="shared" si="122"/>
        <v>3.2163097569621426</v>
      </c>
      <c r="J555" s="9">
        <f t="shared" si="123"/>
        <v>3.1420792866332663</v>
      </c>
      <c r="K555" s="11">
        <f t="shared" si="124"/>
        <v>0.38461538461538458</v>
      </c>
      <c r="L555" s="11">
        <f t="shared" si="125"/>
        <v>0.3236245954692557</v>
      </c>
      <c r="M555" s="11">
        <f t="shared" si="126"/>
        <v>0.33112582781456956</v>
      </c>
      <c r="N555" s="11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-0.27840617771820753</v>
      </c>
      <c r="O555" s="11">
        <f>0</f>
        <v>0</v>
      </c>
      <c r="P555" s="11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0.23534086094363857</v>
      </c>
      <c r="Q555" s="11">
        <f>2*'OddsRatio_working_3-way'!K555*'OddsRatio_working_3-way'!L555*'OddsRatio_working_3-way'!M555</f>
        <v>8.2431124673778833E-2</v>
      </c>
      <c r="R555" s="11">
        <f t="shared" si="127"/>
        <v>0</v>
      </c>
      <c r="S555" s="11">
        <f t="shared" si="128"/>
        <v>-0.84531479463735859</v>
      </c>
      <c r="T555" s="11">
        <f t="shared" si="129"/>
        <v>-0.29608223980292769</v>
      </c>
      <c r="U555" s="11">
        <f>'OddsRatio_working_3-way'!S555-'OddsRatio_working_3-way'!R555^2/3</f>
        <v>-0.84531479463735859</v>
      </c>
      <c r="V555" s="11">
        <f>'OddsRatio_working_3-way'!S555*'OddsRatio_working_3-way'!R555/3-2*'OddsRatio_working_3-way'!R555^3/27-'OddsRatio_working_3-way'!T555</f>
        <v>0.29608223980292769</v>
      </c>
      <c r="W555" s="11">
        <f>'OddsRatio_working_3-way'!V555^2+4*'OddsRatio_working_3-way'!U555^3/27</f>
        <v>-1.8205946749886015E-3</v>
      </c>
      <c r="X555" s="11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0.14957045781312145</v>
      </c>
      <c r="Y555" s="11">
        <f>IF('OddsRatio_working_3-way'!W555&gt;=0,IF('OddsRatio_working_3-way'!V555+SQRT('OddsRatio_working_3-way'!W555)&gt;0,0,PI()),ACOS('OddsRatio_working_3-way'!V555/(2*'OddsRatio_working_3-way'!X555)))</f>
        <v>0.14312469017456309</v>
      </c>
      <c r="Z555" s="11">
        <f>'OddsRatio_working_3-way'!X555^(1/3)*COS('OddsRatio_working_3-way'!Y555/3)</f>
        <v>0.53021764520625414</v>
      </c>
      <c r="AA555" s="11">
        <f>'OddsRatio_working_3-way'!X555^(1/3)*COS(('OddsRatio_working_3-way'!Y555+2*PI())/3)</f>
        <v>-0.28703221634795234</v>
      </c>
      <c r="AB555" s="11">
        <f>'OddsRatio_working_3-way'!X555^(1/3)*COS(('OddsRatio_working_3-way'!Y555+4*PI())/3)</f>
        <v>-0.24318542885830199</v>
      </c>
      <c r="AC555" s="11">
        <f>'OddsRatio_working_3-way'!X555^(1/3)*SIN('OddsRatio_working_3-way'!Y555/3)</f>
        <v>2.5314954560250111E-2</v>
      </c>
      <c r="AD555" s="11">
        <f>'OddsRatio_working_3-way'!X555^(1/3)*SIN(('OddsRatio_working_3-way'!Y555+2*PI())/3)</f>
        <v>0.44652447300325554</v>
      </c>
      <c r="AE555" s="11">
        <f>'OddsRatio_working_3-way'!X555^(1/3)*SIN(('OddsRatio_working_3-way'!Y555+4*PI())/3)</f>
        <v>-0.4718394275635055</v>
      </c>
      <c r="AF555" s="11">
        <f>-'OddsRatio_working_3-way'!U555/(3*'OddsRatio_working_3-way'!X555^(1/3))*COS(('OddsRatio_working_3-way'!Y555)/3)</f>
        <v>0.53021764520625425</v>
      </c>
      <c r="AG555" s="11">
        <f>-'OddsRatio_working_3-way'!U555/(3*'OddsRatio_working_3-way'!X555^(1/3))*COS(('OddsRatio_working_3-way'!Y555+2*PI())/3)</f>
        <v>-0.2870322163479524</v>
      </c>
      <c r="AH555" s="11">
        <f>-'OddsRatio_working_3-way'!U555/(3*'OddsRatio_working_3-way'!X555^(1/3))*COS(('OddsRatio_working_3-way'!Y555+4*PI())/3)</f>
        <v>-0.24318542885830205</v>
      </c>
      <c r="AI555" s="11">
        <f>'OddsRatio_working_3-way'!U555/(3*'OddsRatio_working_3-way'!X555^(1/3))*SIN(('OddsRatio_working_3-way'!Y555)/3)</f>
        <v>-2.5314954560250118E-2</v>
      </c>
      <c r="AJ555" s="11">
        <f>'OddsRatio_working_3-way'!U555/(3*'OddsRatio_working_3-way'!X555^(1/3))*SIN(('OddsRatio_working_3-way'!Y555+2*PI())/3)</f>
        <v>-0.4465244730032556</v>
      </c>
      <c r="AK555" s="11">
        <f>'OddsRatio_working_3-way'!U555/(3*'OddsRatio_working_3-way'!X555^(1/3))*SIN(('OddsRatio_working_3-way'!Y555+4*PI())/3)</f>
        <v>0.47183942756350561</v>
      </c>
      <c r="AL555" s="11">
        <f>'OddsRatio_working_3-way'!Z555+'OddsRatio_working_3-way'!AF555</f>
        <v>1.0604352904125083</v>
      </c>
      <c r="AM555" s="11">
        <f>'OddsRatio_working_3-way'!AA555+'OddsRatio_working_3-way'!AG555</f>
        <v>-0.57406443269590479</v>
      </c>
      <c r="AN555" s="11">
        <f>'OddsRatio_working_3-way'!AB555+'OddsRatio_working_3-way'!AH555</f>
        <v>-0.48637085771660404</v>
      </c>
      <c r="AO555" s="11">
        <f>'OddsRatio_working_3-way'!AC555+'OddsRatio_working_3-way'!AI555</f>
        <v>0</v>
      </c>
      <c r="AP555" s="11">
        <f>'OddsRatio_working_3-way'!AD555+'OddsRatio_working_3-way'!AJ555</f>
        <v>0</v>
      </c>
      <c r="AQ555" s="11">
        <f>'OddsRatio_working_3-way'!AE555+'OddsRatio_working_3-way'!AK555</f>
        <v>0</v>
      </c>
      <c r="AR555" s="10">
        <f>IF(A555="","",IF(('OddsRatio_working_3-way'!X555=0),IF(Q555&gt;0,-Q555^(1/3),(-Q555)^(1/3)),'OddsRatio_working_3-way'!AL555-'OddsRatio_working_3-way'!R555/3))</f>
        <v>1.0604352904125083</v>
      </c>
      <c r="AS555" s="11">
        <f>IF(('OddsRatio_working_3-way'!X555=0),IF(Q555&gt;0,-Q555^(1/3),(-Q555)^(1/3)),'OddsRatio_working_3-way'!AM555-'OddsRatio_working_3-way'!R555/3)</f>
        <v>-0.57406443269590479</v>
      </c>
      <c r="AT555" s="11">
        <f>IF(('OddsRatio_working_3-way'!X555=0),IF(Q555&gt;0,-Q555^(1/3),(-Q555)^(1/3)),'OddsRatio_working_3-way'!AN555-'OddsRatio_working_3-way'!R555/3)</f>
        <v>-0.48637085771660404</v>
      </c>
      <c r="AU555" s="11">
        <f>IF(('OddsRatio_working_3-way'!X555=0),0,'OddsRatio_working_3-way'!AO555)</f>
        <v>0</v>
      </c>
      <c r="AV555" s="11">
        <f>IF(('OddsRatio_working_3-way'!X555=0),0,'OddsRatio_working_3-way'!AP555)</f>
        <v>0</v>
      </c>
      <c r="AW555" s="11">
        <f>IF(('OddsRatio_working_3-way'!X555=0),0,'OddsRatio_working_3-way'!AQ555)</f>
        <v>0</v>
      </c>
    </row>
    <row r="556" spans="1:49" x14ac:dyDescent="0.2">
      <c r="A556" s="4">
        <f>IF('True_Odds_Calculator_3-way'!A557="","",'True_Odds_Calculator_3-way'!A557)</f>
        <v>1.62</v>
      </c>
      <c r="B556" s="4">
        <f>IF('True_Odds_Calculator_3-way'!B557="","",'True_Odds_Calculator_3-way'!B557)</f>
        <v>3.95</v>
      </c>
      <c r="C556" s="4">
        <f>IF('True_Odds_Calculator_3-way'!C557="","",'True_Odds_Calculator_3-way'!C557)</f>
        <v>5.82</v>
      </c>
      <c r="D556" s="9">
        <f t="shared" si="117"/>
        <v>0.59938445629181825</v>
      </c>
      <c r="E556" s="9">
        <f t="shared" si="118"/>
        <v>0.23922375268446144</v>
      </c>
      <c r="F556" s="9">
        <f t="shared" si="119"/>
        <v>0.16139179102372031</v>
      </c>
      <c r="G556" s="9">
        <f t="shared" si="120"/>
        <v>1.0780294616791712</v>
      </c>
      <c r="H556" s="9">
        <f t="shared" si="121"/>
        <v>1.6683782662410864</v>
      </c>
      <c r="I556" s="9">
        <f t="shared" si="122"/>
        <v>4.1801869119535553</v>
      </c>
      <c r="J556" s="9">
        <f t="shared" si="123"/>
        <v>6.1961020052936062</v>
      </c>
      <c r="K556" s="11">
        <f t="shared" si="124"/>
        <v>0.61728395061728392</v>
      </c>
      <c r="L556" s="11">
        <f t="shared" si="125"/>
        <v>0.25316455696202528</v>
      </c>
      <c r="M556" s="11">
        <f t="shared" si="126"/>
        <v>0.1718213058419244</v>
      </c>
      <c r="N556" s="11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-0.23671492914754189</v>
      </c>
      <c r="O556" s="11">
        <f>0</f>
        <v>0</v>
      </c>
      <c r="P556" s="11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0.22528219346987741</v>
      </c>
      <c r="Q556" s="11">
        <f>2*'OddsRatio_working_3-way'!K556*'OddsRatio_working_3-way'!L556*'OddsRatio_working_3-way'!M556</f>
        <v>5.3702549098898066E-2</v>
      </c>
      <c r="R556" s="11">
        <f t="shared" si="127"/>
        <v>0</v>
      </c>
      <c r="S556" s="11">
        <f t="shared" si="128"/>
        <v>-0.95170251526240424</v>
      </c>
      <c r="T556" s="11">
        <f t="shared" si="129"/>
        <v>-0.22686591543799858</v>
      </c>
      <c r="U556" s="11">
        <f>'OddsRatio_working_3-way'!S556-'OddsRatio_working_3-way'!R556^2/3</f>
        <v>-0.95170251526240424</v>
      </c>
      <c r="V556" s="11">
        <f>'OddsRatio_working_3-way'!S556*'OddsRatio_working_3-way'!R556/3-2*'OddsRatio_working_3-way'!R556^3/27-'OddsRatio_working_3-way'!T556</f>
        <v>0.22686591543799858</v>
      </c>
      <c r="W556" s="11">
        <f>'OddsRatio_working_3-way'!V556^2+4*'OddsRatio_working_3-way'!U556^3/27</f>
        <v>-7.6234497286363681E-2</v>
      </c>
      <c r="X556" s="11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0.17867753137557951</v>
      </c>
      <c r="Y556" s="11">
        <f>IF('OddsRatio_working_3-way'!W556&gt;=0,IF('OddsRatio_working_3-way'!V556+SQRT('OddsRatio_working_3-way'!W556)&gt;0,0,PI()),ACOS('OddsRatio_working_3-way'!V556/(2*'OddsRatio_working_3-way'!X556)))</f>
        <v>0.8829853897421015</v>
      </c>
      <c r="Z556" s="11">
        <f>'OddsRatio_working_3-way'!X556^(1/3)*COS('OddsRatio_working_3-way'!Y556/3)</f>
        <v>0.53901473083958573</v>
      </c>
      <c r="AA556" s="11">
        <f>'OddsRatio_working_3-way'!X556^(1/3)*COS(('OddsRatio_working_3-way'!Y556+2*PI())/3)</f>
        <v>-0.41100990521695618</v>
      </c>
      <c r="AB556" s="11">
        <f>'OddsRatio_working_3-way'!X556^(1/3)*COS(('OddsRatio_working_3-way'!Y556+4*PI())/3)</f>
        <v>-0.12800482562262949</v>
      </c>
      <c r="AC556" s="11">
        <f>'OddsRatio_working_3-way'!X556^(1/3)*SIN('OddsRatio_working_3-way'!Y556/3)</f>
        <v>0.16339305888581596</v>
      </c>
      <c r="AD556" s="11">
        <f>'OddsRatio_working_3-way'!X556^(1/3)*SIN(('OddsRatio_working_3-way'!Y556+2*PI())/3)</f>
        <v>0.38510392047820485</v>
      </c>
      <c r="AE556" s="11">
        <f>'OddsRatio_working_3-way'!X556^(1/3)*SIN(('OddsRatio_working_3-way'!Y556+4*PI())/3)</f>
        <v>-0.54849697936402075</v>
      </c>
      <c r="AF556" s="11">
        <f>-'OddsRatio_working_3-way'!U556/(3*'OddsRatio_working_3-way'!X556^(1/3))*COS(('OddsRatio_working_3-way'!Y556)/3)</f>
        <v>0.53901473083958562</v>
      </c>
      <c r="AG556" s="11">
        <f>-'OddsRatio_working_3-way'!U556/(3*'OddsRatio_working_3-way'!X556^(1/3))*COS(('OddsRatio_working_3-way'!Y556+2*PI())/3)</f>
        <v>-0.41100990521695607</v>
      </c>
      <c r="AH556" s="11">
        <f>-'OddsRatio_working_3-way'!U556/(3*'OddsRatio_working_3-way'!X556^(1/3))*COS(('OddsRatio_working_3-way'!Y556+4*PI())/3)</f>
        <v>-0.12800482562262946</v>
      </c>
      <c r="AI556" s="11">
        <f>'OddsRatio_working_3-way'!U556/(3*'OddsRatio_working_3-way'!X556^(1/3))*SIN(('OddsRatio_working_3-way'!Y556)/3)</f>
        <v>-0.16339305888581593</v>
      </c>
      <c r="AJ556" s="11">
        <f>'OddsRatio_working_3-way'!U556/(3*'OddsRatio_working_3-way'!X556^(1/3))*SIN(('OddsRatio_working_3-way'!Y556+2*PI())/3)</f>
        <v>-0.3851039204782048</v>
      </c>
      <c r="AK556" s="11">
        <f>'OddsRatio_working_3-way'!U556/(3*'OddsRatio_working_3-way'!X556^(1/3))*SIN(('OddsRatio_working_3-way'!Y556+4*PI())/3)</f>
        <v>0.54849697936402064</v>
      </c>
      <c r="AL556" s="11">
        <f>'OddsRatio_working_3-way'!Z556+'OddsRatio_working_3-way'!AF556</f>
        <v>1.0780294616791712</v>
      </c>
      <c r="AM556" s="11">
        <f>'OddsRatio_working_3-way'!AA556+'OddsRatio_working_3-way'!AG556</f>
        <v>-0.82201981043391226</v>
      </c>
      <c r="AN556" s="11">
        <f>'OddsRatio_working_3-way'!AB556+'OddsRatio_working_3-way'!AH556</f>
        <v>-0.25600965124525898</v>
      </c>
      <c r="AO556" s="11">
        <f>'OddsRatio_working_3-way'!AC556+'OddsRatio_working_3-way'!AI556</f>
        <v>0</v>
      </c>
      <c r="AP556" s="11">
        <f>'OddsRatio_working_3-way'!AD556+'OddsRatio_working_3-way'!AJ556</f>
        <v>0</v>
      </c>
      <c r="AQ556" s="11">
        <f>'OddsRatio_working_3-way'!AE556+'OddsRatio_working_3-way'!AK556</f>
        <v>0</v>
      </c>
      <c r="AR556" s="10">
        <f>IF(A556="","",IF(('OddsRatio_working_3-way'!X556=0),IF(Q556&gt;0,-Q556^(1/3),(-Q556)^(1/3)),'OddsRatio_working_3-way'!AL556-'OddsRatio_working_3-way'!R556/3))</f>
        <v>1.0780294616791712</v>
      </c>
      <c r="AS556" s="11">
        <f>IF(('OddsRatio_working_3-way'!X556=0),IF(Q556&gt;0,-Q556^(1/3),(-Q556)^(1/3)),'OddsRatio_working_3-way'!AM556-'OddsRatio_working_3-way'!R556/3)</f>
        <v>-0.82201981043391226</v>
      </c>
      <c r="AT556" s="11">
        <f>IF(('OddsRatio_working_3-way'!X556=0),IF(Q556&gt;0,-Q556^(1/3),(-Q556)^(1/3)),'OddsRatio_working_3-way'!AN556-'OddsRatio_working_3-way'!R556/3)</f>
        <v>-0.25600965124525898</v>
      </c>
      <c r="AU556" s="11">
        <f>IF(('OddsRatio_working_3-way'!X556=0),0,'OddsRatio_working_3-way'!AO556)</f>
        <v>0</v>
      </c>
      <c r="AV556" s="11">
        <f>IF(('OddsRatio_working_3-way'!X556=0),0,'OddsRatio_working_3-way'!AP556)</f>
        <v>0</v>
      </c>
      <c r="AW556" s="11">
        <f>IF(('OddsRatio_working_3-way'!X556=0),0,'OddsRatio_working_3-way'!AQ556)</f>
        <v>0</v>
      </c>
    </row>
    <row r="557" spans="1:49" x14ac:dyDescent="0.2">
      <c r="A557" s="4">
        <f>IF('True_Odds_Calculator_3-way'!A558="","",'True_Odds_Calculator_3-way'!A558)</f>
        <v>1.1100000000000001</v>
      </c>
      <c r="B557" s="4">
        <f>IF('True_Odds_Calculator_3-way'!B558="","",'True_Odds_Calculator_3-way'!B558)</f>
        <v>9.69</v>
      </c>
      <c r="C557" s="4">
        <f>IF('True_Odds_Calculator_3-way'!C558="","",'True_Odds_Calculator_3-way'!C558)</f>
        <v>27.79</v>
      </c>
      <c r="D557" s="9">
        <f t="shared" si="117"/>
        <v>0.88287426727353058</v>
      </c>
      <c r="E557" s="9">
        <f t="shared" si="118"/>
        <v>8.7104485511194166E-2</v>
      </c>
      <c r="F557" s="9">
        <f t="shared" si="119"/>
        <v>3.0021247215275208E-2</v>
      </c>
      <c r="G557" s="9">
        <f t="shared" si="120"/>
        <v>1.2060374029369663</v>
      </c>
      <c r="H557" s="9">
        <f t="shared" si="121"/>
        <v>1.1326641143230667</v>
      </c>
      <c r="I557" s="9">
        <f t="shared" si="122"/>
        <v>11.480465031522238</v>
      </c>
      <c r="J557" s="9">
        <f t="shared" si="123"/>
        <v>33.309742024681334</v>
      </c>
      <c r="K557" s="11">
        <f t="shared" si="124"/>
        <v>0.9009009009009008</v>
      </c>
      <c r="L557" s="11">
        <f t="shared" si="125"/>
        <v>0.10319917440660475</v>
      </c>
      <c r="M557" s="11">
        <f t="shared" si="126"/>
        <v>3.5984166966534725E-2</v>
      </c>
      <c r="N557" s="11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-8.5674163463465791E-2</v>
      </c>
      <c r="O557" s="11">
        <f>0</f>
        <v>0</v>
      </c>
      <c r="P557" s="11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0.11906734930028828</v>
      </c>
      <c r="Q557" s="11">
        <f>2*'OddsRatio_working_3-way'!K557*'OddsRatio_working_3-way'!L557*'OddsRatio_working_3-way'!M557</f>
        <v>6.6910564372176613E-3</v>
      </c>
      <c r="R557" s="11">
        <f t="shared" si="127"/>
        <v>0</v>
      </c>
      <c r="S557" s="11">
        <f t="shared" si="128"/>
        <v>-1.3897696164966047</v>
      </c>
      <c r="T557" s="11">
        <f t="shared" si="129"/>
        <v>-7.8098882635380992E-2</v>
      </c>
      <c r="U557" s="11">
        <f>'OddsRatio_working_3-way'!S557-'OddsRatio_working_3-way'!R557^2/3</f>
        <v>-1.3897696164966047</v>
      </c>
      <c r="V557" s="11">
        <f>'OddsRatio_working_3-way'!S557*'OddsRatio_working_3-way'!R557/3-2*'OddsRatio_working_3-way'!R557^3/27-'OddsRatio_working_3-way'!T557</f>
        <v>7.8098882635380992E-2</v>
      </c>
      <c r="W557" s="11">
        <f>'OddsRatio_working_3-way'!V557^2+4*'OddsRatio_working_3-way'!U557^3/27</f>
        <v>-0.39157224592611112</v>
      </c>
      <c r="X557" s="11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0.31530607407525713</v>
      </c>
      <c r="Y557" s="11">
        <f>IF('OddsRatio_working_3-way'!W557&gt;=0,IF('OddsRatio_working_3-way'!V557+SQRT('OddsRatio_working_3-way'!W557)&gt;0,0,PI()),ACOS('OddsRatio_working_3-way'!V557/(2*'OddsRatio_working_3-way'!X557)))</f>
        <v>1.4466313886697464</v>
      </c>
      <c r="Z557" s="11">
        <f>'OddsRatio_working_3-way'!X557^(1/3)*COS('OddsRatio_working_3-way'!Y557/3)</f>
        <v>0.60301870146848324</v>
      </c>
      <c r="AA557" s="11">
        <f>'OddsRatio_working_3-way'!X557^(1/3)*COS(('OddsRatio_working_3-way'!Y557+2*PI())/3)</f>
        <v>-0.57485663603921666</v>
      </c>
      <c r="AB557" s="11">
        <f>'OddsRatio_working_3-way'!X557^(1/3)*COS(('OddsRatio_working_3-way'!Y557+4*PI())/3)</f>
        <v>-2.8162065429266546E-2</v>
      </c>
      <c r="AC557" s="11">
        <f>'OddsRatio_working_3-way'!X557^(1/3)*SIN('OddsRatio_working_3-way'!Y557/3)</f>
        <v>0.31563425750616159</v>
      </c>
      <c r="AD557" s="11">
        <f>'OddsRatio_working_3-way'!X557^(1/3)*SIN(('OddsRatio_working_3-way'!Y557+2*PI())/3)</f>
        <v>0.36441238567573037</v>
      </c>
      <c r="AE557" s="11">
        <f>'OddsRatio_working_3-way'!X557^(1/3)*SIN(('OddsRatio_working_3-way'!Y557+4*PI())/3)</f>
        <v>-0.6800466431818919</v>
      </c>
      <c r="AF557" s="11">
        <f>-'OddsRatio_working_3-way'!U557/(3*'OddsRatio_working_3-way'!X557^(1/3))*COS(('OddsRatio_working_3-way'!Y557)/3)</f>
        <v>0.60301870146848313</v>
      </c>
      <c r="AG557" s="11">
        <f>-'OddsRatio_working_3-way'!U557/(3*'OddsRatio_working_3-way'!X557^(1/3))*COS(('OddsRatio_working_3-way'!Y557+2*PI())/3)</f>
        <v>-0.57485663603921655</v>
      </c>
      <c r="AH557" s="11">
        <f>-'OddsRatio_working_3-way'!U557/(3*'OddsRatio_working_3-way'!X557^(1/3))*COS(('OddsRatio_working_3-way'!Y557+4*PI())/3)</f>
        <v>-2.8162065429266539E-2</v>
      </c>
      <c r="AI557" s="11">
        <f>'OddsRatio_working_3-way'!U557/(3*'OddsRatio_working_3-way'!X557^(1/3))*SIN(('OddsRatio_working_3-way'!Y557)/3)</f>
        <v>-0.31563425750616153</v>
      </c>
      <c r="AJ557" s="11">
        <f>'OddsRatio_working_3-way'!U557/(3*'OddsRatio_working_3-way'!X557^(1/3))*SIN(('OddsRatio_working_3-way'!Y557+2*PI())/3)</f>
        <v>-0.36441238567573031</v>
      </c>
      <c r="AK557" s="11">
        <f>'OddsRatio_working_3-way'!U557/(3*'OddsRatio_working_3-way'!X557^(1/3))*SIN(('OddsRatio_working_3-way'!Y557+4*PI())/3)</f>
        <v>0.68004664318189179</v>
      </c>
      <c r="AL557" s="11">
        <f>'OddsRatio_working_3-way'!Z557+'OddsRatio_working_3-way'!AF557</f>
        <v>1.2060374029369663</v>
      </c>
      <c r="AM557" s="11">
        <f>'OddsRatio_working_3-way'!AA557+'OddsRatio_working_3-way'!AG557</f>
        <v>-1.1497132720784333</v>
      </c>
      <c r="AN557" s="11">
        <f>'OddsRatio_working_3-way'!AB557+'OddsRatio_working_3-way'!AH557</f>
        <v>-5.6324130858533085E-2</v>
      </c>
      <c r="AO557" s="11">
        <f>'OddsRatio_working_3-way'!AC557+'OddsRatio_working_3-way'!AI557</f>
        <v>0</v>
      </c>
      <c r="AP557" s="11">
        <f>'OddsRatio_working_3-way'!AD557+'OddsRatio_working_3-way'!AJ557</f>
        <v>0</v>
      </c>
      <c r="AQ557" s="11">
        <f>'OddsRatio_working_3-way'!AE557+'OddsRatio_working_3-way'!AK557</f>
        <v>0</v>
      </c>
      <c r="AR557" s="10">
        <f>IF(A557="","",IF(('OddsRatio_working_3-way'!X557=0),IF(Q557&gt;0,-Q557^(1/3),(-Q557)^(1/3)),'OddsRatio_working_3-way'!AL557-'OddsRatio_working_3-way'!R557/3))</f>
        <v>1.2060374029369663</v>
      </c>
      <c r="AS557" s="11">
        <f>IF(('OddsRatio_working_3-way'!X557=0),IF(Q557&gt;0,-Q557^(1/3),(-Q557)^(1/3)),'OddsRatio_working_3-way'!AM557-'OddsRatio_working_3-way'!R557/3)</f>
        <v>-1.1497132720784333</v>
      </c>
      <c r="AT557" s="11">
        <f>IF(('OddsRatio_working_3-way'!X557=0),IF(Q557&gt;0,-Q557^(1/3),(-Q557)^(1/3)),'OddsRatio_working_3-way'!AN557-'OddsRatio_working_3-way'!R557/3)</f>
        <v>-5.6324130858533085E-2</v>
      </c>
      <c r="AU557" s="11">
        <f>IF(('OddsRatio_working_3-way'!X557=0),0,'OddsRatio_working_3-way'!AO557)</f>
        <v>0</v>
      </c>
      <c r="AV557" s="11">
        <f>IF(('OddsRatio_working_3-way'!X557=0),0,'OddsRatio_working_3-way'!AP557)</f>
        <v>0</v>
      </c>
      <c r="AW557" s="11">
        <f>IF(('OddsRatio_working_3-way'!X557=0),0,'OddsRatio_working_3-way'!AQ557)</f>
        <v>0</v>
      </c>
    </row>
    <row r="558" spans="1:49" x14ac:dyDescent="0.2">
      <c r="A558" s="4">
        <f>IF('True_Odds_Calculator_3-way'!A559="","",'True_Odds_Calculator_3-way'!A559)</f>
        <v>2.13</v>
      </c>
      <c r="B558" s="4">
        <f>IF('True_Odds_Calculator_3-way'!B559="","",'True_Odds_Calculator_3-way'!B559)</f>
        <v>3.53</v>
      </c>
      <c r="C558" s="4">
        <f>IF('True_Odds_Calculator_3-way'!C559="","",'True_Odds_Calculator_3-way'!C559)</f>
        <v>3.47</v>
      </c>
      <c r="D558" s="9">
        <f t="shared" si="117"/>
        <v>0.45385282362772028</v>
      </c>
      <c r="E558" s="9">
        <f t="shared" si="118"/>
        <v>0.27069146724868265</v>
      </c>
      <c r="F558" s="9">
        <f t="shared" si="119"/>
        <v>0.27545570912359735</v>
      </c>
      <c r="G558" s="9">
        <f t="shared" si="120"/>
        <v>1.0649180970649879</v>
      </c>
      <c r="H558" s="9">
        <f t="shared" si="121"/>
        <v>2.2033574496834358</v>
      </c>
      <c r="I558" s="9">
        <f t="shared" si="122"/>
        <v>3.6942427855744189</v>
      </c>
      <c r="J558" s="9">
        <f t="shared" si="123"/>
        <v>3.6303476997505202</v>
      </c>
      <c r="K558" s="11">
        <f t="shared" si="124"/>
        <v>0.46948356807511737</v>
      </c>
      <c r="L558" s="11">
        <f t="shared" si="125"/>
        <v>0.28328611898016998</v>
      </c>
      <c r="M558" s="11">
        <f t="shared" si="126"/>
        <v>0.28818443804034583</v>
      </c>
      <c r="N558" s="11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-0.27065255690146917</v>
      </c>
      <c r="O558" s="11">
        <f>0</f>
        <v>0</v>
      </c>
      <c r="P558" s="11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0.23495067166571176</v>
      </c>
      <c r="Q558" s="11">
        <f>2*'OddsRatio_working_3-way'!K558*'OddsRatio_working_3-way'!L558*'OddsRatio_working_3-way'!M558</f>
        <v>7.6656010331390453E-2</v>
      </c>
      <c r="R558" s="11">
        <f t="shared" si="127"/>
        <v>0</v>
      </c>
      <c r="S558" s="11">
        <f t="shared" si="128"/>
        <v>-0.86808960667327206</v>
      </c>
      <c r="T558" s="11">
        <f t="shared" si="129"/>
        <v>-0.2832266253420137</v>
      </c>
      <c r="U558" s="11">
        <f>'OddsRatio_working_3-way'!S558-'OddsRatio_working_3-way'!R558^2/3</f>
        <v>-0.86808960667327206</v>
      </c>
      <c r="V558" s="11">
        <f>'OddsRatio_working_3-way'!S558*'OddsRatio_working_3-way'!R558/3-2*'OddsRatio_working_3-way'!R558^3/27-'OddsRatio_working_3-way'!T558</f>
        <v>0.2832266253420137</v>
      </c>
      <c r="W558" s="11">
        <f>'OddsRatio_working_3-way'!V558^2+4*'OddsRatio_working_3-way'!U558^3/27</f>
        <v>-1.6697432529044542E-2</v>
      </c>
      <c r="X558" s="11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0.15565567274570333</v>
      </c>
      <c r="Y558" s="11">
        <f>IF('OddsRatio_working_3-way'!W558&gt;=0,IF('OddsRatio_working_3-way'!V558+SQRT('OddsRatio_working_3-way'!W558)&gt;0,0,PI()),ACOS('OddsRatio_working_3-way'!V558/(2*'OddsRatio_working_3-way'!X558)))</f>
        <v>0.42802872975394646</v>
      </c>
      <c r="Z558" s="11">
        <f>'OddsRatio_working_3-way'!X558^(1/3)*COS('OddsRatio_working_3-way'!Y558/3)</f>
        <v>0.53245904853249404</v>
      </c>
      <c r="AA558" s="11">
        <f>'OddsRatio_working_3-way'!X558^(1/3)*COS(('OddsRatio_working_3-way'!Y558+2*PI())/3)</f>
        <v>-0.33247092291710162</v>
      </c>
      <c r="AB558" s="11">
        <f>'OddsRatio_working_3-way'!X558^(1/3)*COS(('OddsRatio_working_3-way'!Y558+4*PI())/3)</f>
        <v>-0.19998812561539256</v>
      </c>
      <c r="AC558" s="11">
        <f>'OddsRatio_working_3-way'!X558^(1/3)*SIN('OddsRatio_working_3-way'!Y558/3)</f>
        <v>7.6488978685136363E-2</v>
      </c>
      <c r="AD558" s="11">
        <f>'OddsRatio_working_3-way'!X558^(1/3)*SIN(('OddsRatio_working_3-way'!Y558+2*PI())/3)</f>
        <v>0.42287857316146299</v>
      </c>
      <c r="AE558" s="11">
        <f>'OddsRatio_working_3-way'!X558^(1/3)*SIN(('OddsRatio_working_3-way'!Y558+4*PI())/3)</f>
        <v>-0.49936755184659931</v>
      </c>
      <c r="AF558" s="11">
        <f>-'OddsRatio_working_3-way'!U558/(3*'OddsRatio_working_3-way'!X558^(1/3))*COS(('OddsRatio_working_3-way'!Y558)/3)</f>
        <v>0.53245904853249382</v>
      </c>
      <c r="AG558" s="11">
        <f>-'OddsRatio_working_3-way'!U558/(3*'OddsRatio_working_3-way'!X558^(1/3))*COS(('OddsRatio_working_3-way'!Y558+2*PI())/3)</f>
        <v>-0.33247092291710151</v>
      </c>
      <c r="AH558" s="11">
        <f>-'OddsRatio_working_3-way'!U558/(3*'OddsRatio_working_3-way'!X558^(1/3))*COS(('OddsRatio_working_3-way'!Y558+4*PI())/3)</f>
        <v>-0.1999881256153925</v>
      </c>
      <c r="AI558" s="11">
        <f>'OddsRatio_working_3-way'!U558/(3*'OddsRatio_working_3-way'!X558^(1/3))*SIN(('OddsRatio_working_3-way'!Y558)/3)</f>
        <v>-7.6488978685136336E-2</v>
      </c>
      <c r="AJ558" s="11">
        <f>'OddsRatio_working_3-way'!U558/(3*'OddsRatio_working_3-way'!X558^(1/3))*SIN(('OddsRatio_working_3-way'!Y558+2*PI())/3)</f>
        <v>-0.42287857316146277</v>
      </c>
      <c r="AK558" s="11">
        <f>'OddsRatio_working_3-way'!U558/(3*'OddsRatio_working_3-way'!X558^(1/3))*SIN(('OddsRatio_working_3-way'!Y558+4*PI())/3)</f>
        <v>0.49936755184659914</v>
      </c>
      <c r="AL558" s="11">
        <f>'OddsRatio_working_3-way'!Z558+'OddsRatio_working_3-way'!AF558</f>
        <v>1.0649180970649879</v>
      </c>
      <c r="AM558" s="11">
        <f>'OddsRatio_working_3-way'!AA558+'OddsRatio_working_3-way'!AG558</f>
        <v>-0.66494184583420313</v>
      </c>
      <c r="AN558" s="11">
        <f>'OddsRatio_working_3-way'!AB558+'OddsRatio_working_3-way'!AH558</f>
        <v>-0.39997625123078506</v>
      </c>
      <c r="AO558" s="11">
        <f>'OddsRatio_working_3-way'!AC558+'OddsRatio_working_3-way'!AI558</f>
        <v>0</v>
      </c>
      <c r="AP558" s="11">
        <f>'OddsRatio_working_3-way'!AD558+'OddsRatio_working_3-way'!AJ558</f>
        <v>0</v>
      </c>
      <c r="AQ558" s="11">
        <f>'OddsRatio_working_3-way'!AE558+'OddsRatio_working_3-way'!AK558</f>
        <v>0</v>
      </c>
      <c r="AR558" s="10">
        <f>IF(A558="","",IF(('OddsRatio_working_3-way'!X558=0),IF(Q558&gt;0,-Q558^(1/3),(-Q558)^(1/3)),'OddsRatio_working_3-way'!AL558-'OddsRatio_working_3-way'!R558/3))</f>
        <v>1.0649180970649879</v>
      </c>
      <c r="AS558" s="11">
        <f>IF(('OddsRatio_working_3-way'!X558=0),IF(Q558&gt;0,-Q558^(1/3),(-Q558)^(1/3)),'OddsRatio_working_3-way'!AM558-'OddsRatio_working_3-way'!R558/3)</f>
        <v>-0.66494184583420313</v>
      </c>
      <c r="AT558" s="11">
        <f>IF(('OddsRatio_working_3-way'!X558=0),IF(Q558&gt;0,-Q558^(1/3),(-Q558)^(1/3)),'OddsRatio_working_3-way'!AN558-'OddsRatio_working_3-way'!R558/3)</f>
        <v>-0.39997625123078506</v>
      </c>
      <c r="AU558" s="11">
        <f>IF(('OddsRatio_working_3-way'!X558=0),0,'OddsRatio_working_3-way'!AO558)</f>
        <v>0</v>
      </c>
      <c r="AV558" s="11">
        <f>IF(('OddsRatio_working_3-way'!X558=0),0,'OddsRatio_working_3-way'!AP558)</f>
        <v>0</v>
      </c>
      <c r="AW558" s="11">
        <f>IF(('OddsRatio_working_3-way'!X558=0),0,'OddsRatio_working_3-way'!AQ558)</f>
        <v>0</v>
      </c>
    </row>
    <row r="559" spans="1:49" x14ac:dyDescent="0.2">
      <c r="A559" s="4">
        <f>IF('True_Odds_Calculator_3-way'!A560="","",'True_Odds_Calculator_3-way'!A560)</f>
        <v>1.64</v>
      </c>
      <c r="B559" s="4">
        <f>IF('True_Odds_Calculator_3-way'!B560="","",'True_Odds_Calculator_3-way'!B560)</f>
        <v>4.24</v>
      </c>
      <c r="C559" s="4">
        <f>IF('True_Odds_Calculator_3-way'!C560="","",'True_Odds_Calculator_3-way'!C560)</f>
        <v>5.12</v>
      </c>
      <c r="D559" s="9">
        <f t="shared" si="117"/>
        <v>0.5925546642097641</v>
      </c>
      <c r="E559" s="9">
        <f t="shared" si="118"/>
        <v>0.22316369677481193</v>
      </c>
      <c r="F559" s="9">
        <f t="shared" si="119"/>
        <v>0.18428163901542377</v>
      </c>
      <c r="G559" s="9">
        <f t="shared" si="120"/>
        <v>1.0743875217339869</v>
      </c>
      <c r="H559" s="9">
        <f t="shared" si="121"/>
        <v>1.687608013909752</v>
      </c>
      <c r="I559" s="9">
        <f t="shared" si="122"/>
        <v>4.4810155704181192</v>
      </c>
      <c r="J559" s="9">
        <f t="shared" si="123"/>
        <v>5.4264765895440252</v>
      </c>
      <c r="K559" s="11">
        <f t="shared" si="124"/>
        <v>0.6097560975609756</v>
      </c>
      <c r="L559" s="11">
        <f t="shared" si="125"/>
        <v>0.23584905660377356</v>
      </c>
      <c r="M559" s="11">
        <f t="shared" si="126"/>
        <v>0.1953125</v>
      </c>
      <c r="N559" s="11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-0.23996203405430283</v>
      </c>
      <c r="O559" s="11">
        <f>0</f>
        <v>0</v>
      </c>
      <c r="P559" s="11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0.22470375057524161</v>
      </c>
      <c r="Q559" s="11">
        <f>2*'OddsRatio_working_3-way'!K559*'OddsRatio_working_3-way'!L559*'OddsRatio_working_3-way'!M559</f>
        <v>5.6175937643810389E-2</v>
      </c>
      <c r="R559" s="11">
        <f t="shared" si="127"/>
        <v>0</v>
      </c>
      <c r="S559" s="11">
        <f t="shared" si="128"/>
        <v>-0.93641376003835541</v>
      </c>
      <c r="T559" s="11">
        <f t="shared" si="129"/>
        <v>-0.2341034400095888</v>
      </c>
      <c r="U559" s="11">
        <f>'OddsRatio_working_3-way'!S559-'OddsRatio_working_3-way'!R559^2/3</f>
        <v>-0.93641376003835541</v>
      </c>
      <c r="V559" s="11">
        <f>'OddsRatio_working_3-way'!S559*'OddsRatio_working_3-way'!R559/3-2*'OddsRatio_working_3-way'!R559^3/27-'OddsRatio_working_3-way'!T559</f>
        <v>0.2341034400095888</v>
      </c>
      <c r="W559" s="11">
        <f>'OddsRatio_working_3-way'!V559^2+4*'OddsRatio_working_3-way'!U559^3/27</f>
        <v>-6.6842070832971209E-2</v>
      </c>
      <c r="X559" s="11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0.17438928540573698</v>
      </c>
      <c r="Y559" s="11">
        <f>IF('OddsRatio_working_3-way'!W559&gt;=0,IF('OddsRatio_working_3-way'!V559+SQRT('OddsRatio_working_3-way'!W559)&gt;0,0,PI()),ACOS('OddsRatio_working_3-way'!V559/(2*'OddsRatio_working_3-way'!X559)))</f>
        <v>0.83495727180179957</v>
      </c>
      <c r="Z559" s="11">
        <f>'OddsRatio_working_3-way'!X559^(1/3)*COS('OddsRatio_working_3-way'!Y559/3)</f>
        <v>0.53719376086699333</v>
      </c>
      <c r="AA559" s="11">
        <f>'OddsRatio_working_3-way'!X559^(1/3)*COS(('OddsRatio_working_3-way'!Y559+2*PI())/3)</f>
        <v>-0.40152764238787081</v>
      </c>
      <c r="AB559" s="11">
        <f>'OddsRatio_working_3-way'!X559^(1/3)*COS(('OddsRatio_working_3-way'!Y559+4*PI())/3)</f>
        <v>-0.13566611847912244</v>
      </c>
      <c r="AC559" s="11">
        <f>'OddsRatio_working_3-way'!X559^(1/3)*SIN('OddsRatio_working_3-way'!Y559/3)</f>
        <v>0.15349522239587993</v>
      </c>
      <c r="AD559" s="11">
        <f>'OddsRatio_working_3-way'!X559^(1/3)*SIN(('OddsRatio_working_3-way'!Y559+2*PI())/3)</f>
        <v>0.3884758324673791</v>
      </c>
      <c r="AE559" s="11">
        <f>'OddsRatio_working_3-way'!X559^(1/3)*SIN(('OddsRatio_working_3-way'!Y559+4*PI())/3)</f>
        <v>-0.54197105486325914</v>
      </c>
      <c r="AF559" s="11">
        <f>-'OddsRatio_working_3-way'!U559/(3*'OddsRatio_working_3-way'!X559^(1/3))*COS(('OddsRatio_working_3-way'!Y559)/3)</f>
        <v>0.53719376086699344</v>
      </c>
      <c r="AG559" s="11">
        <f>-'OddsRatio_working_3-way'!U559/(3*'OddsRatio_working_3-way'!X559^(1/3))*COS(('OddsRatio_working_3-way'!Y559+2*PI())/3)</f>
        <v>-0.40152764238787086</v>
      </c>
      <c r="AH559" s="11">
        <f>-'OddsRatio_working_3-way'!U559/(3*'OddsRatio_working_3-way'!X559^(1/3))*COS(('OddsRatio_working_3-way'!Y559+4*PI())/3)</f>
        <v>-0.13566611847912247</v>
      </c>
      <c r="AI559" s="11">
        <f>'OddsRatio_working_3-way'!U559/(3*'OddsRatio_working_3-way'!X559^(1/3))*SIN(('OddsRatio_working_3-way'!Y559)/3)</f>
        <v>-0.15349522239587995</v>
      </c>
      <c r="AJ559" s="11">
        <f>'OddsRatio_working_3-way'!U559/(3*'OddsRatio_working_3-way'!X559^(1/3))*SIN(('OddsRatio_working_3-way'!Y559+2*PI())/3)</f>
        <v>-0.38847583246737921</v>
      </c>
      <c r="AK559" s="11">
        <f>'OddsRatio_working_3-way'!U559/(3*'OddsRatio_working_3-way'!X559^(1/3))*SIN(('OddsRatio_working_3-way'!Y559+4*PI())/3)</f>
        <v>0.54197105486325925</v>
      </c>
      <c r="AL559" s="11">
        <f>'OddsRatio_working_3-way'!Z559+'OddsRatio_working_3-way'!AF559</f>
        <v>1.0743875217339869</v>
      </c>
      <c r="AM559" s="11">
        <f>'OddsRatio_working_3-way'!AA559+'OddsRatio_working_3-way'!AG559</f>
        <v>-0.80305528477574173</v>
      </c>
      <c r="AN559" s="11">
        <f>'OddsRatio_working_3-way'!AB559+'OddsRatio_working_3-way'!AH559</f>
        <v>-0.27133223695824493</v>
      </c>
      <c r="AO559" s="11">
        <f>'OddsRatio_working_3-way'!AC559+'OddsRatio_working_3-way'!AI559</f>
        <v>0</v>
      </c>
      <c r="AP559" s="11">
        <f>'OddsRatio_working_3-way'!AD559+'OddsRatio_working_3-way'!AJ559</f>
        <v>0</v>
      </c>
      <c r="AQ559" s="11">
        <f>'OddsRatio_working_3-way'!AE559+'OddsRatio_working_3-way'!AK559</f>
        <v>0</v>
      </c>
      <c r="AR559" s="10">
        <f>IF(A559="","",IF(('OddsRatio_working_3-way'!X559=0),IF(Q559&gt;0,-Q559^(1/3),(-Q559)^(1/3)),'OddsRatio_working_3-way'!AL559-'OddsRatio_working_3-way'!R559/3))</f>
        <v>1.0743875217339869</v>
      </c>
      <c r="AS559" s="11">
        <f>IF(('OddsRatio_working_3-way'!X559=0),IF(Q559&gt;0,-Q559^(1/3),(-Q559)^(1/3)),'OddsRatio_working_3-way'!AM559-'OddsRatio_working_3-way'!R559/3)</f>
        <v>-0.80305528477574173</v>
      </c>
      <c r="AT559" s="11">
        <f>IF(('OddsRatio_working_3-way'!X559=0),IF(Q559&gt;0,-Q559^(1/3),(-Q559)^(1/3)),'OddsRatio_working_3-way'!AN559-'OddsRatio_working_3-way'!R559/3)</f>
        <v>-0.27133223695824493</v>
      </c>
      <c r="AU559" s="11">
        <f>IF(('OddsRatio_working_3-way'!X559=0),0,'OddsRatio_working_3-way'!AO559)</f>
        <v>0</v>
      </c>
      <c r="AV559" s="11">
        <f>IF(('OddsRatio_working_3-way'!X559=0),0,'OddsRatio_working_3-way'!AP559)</f>
        <v>0</v>
      </c>
      <c r="AW559" s="11">
        <f>IF(('OddsRatio_working_3-way'!X559=0),0,'OddsRatio_working_3-way'!AQ559)</f>
        <v>0</v>
      </c>
    </row>
    <row r="560" spans="1:49" x14ac:dyDescent="0.2">
      <c r="A560" s="4">
        <f>IF('True_Odds_Calculator_3-way'!A561="","",'True_Odds_Calculator_3-way'!A561)</f>
        <v>2</v>
      </c>
      <c r="B560" s="4">
        <f>IF('True_Odds_Calculator_3-way'!B561="","",'True_Odds_Calculator_3-way'!B561)</f>
        <v>3.47</v>
      </c>
      <c r="C560" s="4">
        <f>IF('True_Odds_Calculator_3-way'!C561="","",'True_Odds_Calculator_3-way'!C561)</f>
        <v>4.0199999999999996</v>
      </c>
      <c r="D560" s="9">
        <f t="shared" si="117"/>
        <v>0.48549837546675223</v>
      </c>
      <c r="E560" s="9">
        <f t="shared" si="118"/>
        <v>0.27642974940990311</v>
      </c>
      <c r="F560" s="9">
        <f t="shared" si="119"/>
        <v>0.23807187512334479</v>
      </c>
      <c r="G560" s="9">
        <f t="shared" si="120"/>
        <v>1.0597391269097702</v>
      </c>
      <c r="H560" s="9">
        <f t="shared" si="121"/>
        <v>2.0597391269097702</v>
      </c>
      <c r="I560" s="9">
        <f t="shared" si="122"/>
        <v>3.6175556434671314</v>
      </c>
      <c r="J560" s="9">
        <f t="shared" si="123"/>
        <v>4.2004121632675053</v>
      </c>
      <c r="K560" s="11">
        <f t="shared" si="124"/>
        <v>0.5</v>
      </c>
      <c r="L560" s="11">
        <f t="shared" si="125"/>
        <v>0.28818443804034583</v>
      </c>
      <c r="M560" s="11">
        <f t="shared" si="126"/>
        <v>0.24875621890547267</v>
      </c>
      <c r="N560" s="11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-0.26737350710424823</v>
      </c>
      <c r="O560" s="11">
        <f>0</f>
        <v>0</v>
      </c>
      <c r="P560" s="11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0.23262649289575182</v>
      </c>
      <c r="Q560" s="11">
        <f>2*'OddsRatio_working_3-way'!K560*'OddsRatio_working_3-way'!L560*'OddsRatio_working_3-way'!M560</f>
        <v>7.1687671154314889E-2</v>
      </c>
      <c r="R560" s="11">
        <f t="shared" si="127"/>
        <v>0</v>
      </c>
      <c r="S560" s="11">
        <f t="shared" si="128"/>
        <v>-0.87004316701075157</v>
      </c>
      <c r="T560" s="11">
        <f t="shared" si="129"/>
        <v>-0.26811807920208058</v>
      </c>
      <c r="U560" s="11">
        <f>'OddsRatio_working_3-way'!S560-'OddsRatio_working_3-way'!R560^2/3</f>
        <v>-0.87004316701075157</v>
      </c>
      <c r="V560" s="11">
        <f>'OddsRatio_working_3-way'!S560*'OddsRatio_working_3-way'!R560/3-2*'OddsRatio_working_3-way'!R560^3/27-'OddsRatio_working_3-way'!T560</f>
        <v>0.26811807920208058</v>
      </c>
      <c r="W560" s="11">
        <f>'OddsRatio_working_3-way'!V560^2+4*'OddsRatio_working_3-way'!U560^3/27</f>
        <v>-2.5683217707926712E-2</v>
      </c>
      <c r="X560" s="11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0.15618140262443211</v>
      </c>
      <c r="Y560" s="11">
        <f>IF('OddsRatio_working_3-way'!W560&gt;=0,IF('OddsRatio_working_3-way'!V560+SQRT('OddsRatio_working_3-way'!W560)&gt;0,0,PI()),ACOS('OddsRatio_working_3-way'!V560/(2*'OddsRatio_working_3-way'!X560)))</f>
        <v>0.53874218420653164</v>
      </c>
      <c r="Z560" s="11">
        <f>'OddsRatio_working_3-way'!X560^(1/3)*COS('OddsRatio_working_3-way'!Y560/3)</f>
        <v>0.52986956345488512</v>
      </c>
      <c r="AA560" s="11">
        <f>'OddsRatio_working_3-way'!X560^(1/3)*COS(('OddsRatio_working_3-way'!Y560+2*PI())/3)</f>
        <v>-0.34823829933495426</v>
      </c>
      <c r="AB560" s="11">
        <f>'OddsRatio_working_3-way'!X560^(1/3)*COS(('OddsRatio_working_3-way'!Y560+4*PI())/3)</f>
        <v>-0.18163126411993105</v>
      </c>
      <c r="AC560" s="11">
        <f>'OddsRatio_working_3-way'!X560^(1/3)*SIN('OddsRatio_working_3-way'!Y560/3)</f>
        <v>9.6190616630279224E-2</v>
      </c>
      <c r="AD560" s="11">
        <f>'OddsRatio_working_3-way'!X560^(1/3)*SIN(('OddsRatio_working_3-way'!Y560+2*PI())/3)</f>
        <v>0.41078519432896166</v>
      </c>
      <c r="AE560" s="11">
        <f>'OddsRatio_working_3-way'!X560^(1/3)*SIN(('OddsRatio_working_3-way'!Y560+4*PI())/3)</f>
        <v>-0.50697581095924071</v>
      </c>
      <c r="AF560" s="11">
        <f>-'OddsRatio_working_3-way'!U560/(3*'OddsRatio_working_3-way'!X560^(1/3))*COS(('OddsRatio_working_3-way'!Y560)/3)</f>
        <v>0.52986956345488501</v>
      </c>
      <c r="AG560" s="11">
        <f>-'OddsRatio_working_3-way'!U560/(3*'OddsRatio_working_3-way'!X560^(1/3))*COS(('OddsRatio_working_3-way'!Y560+2*PI())/3)</f>
        <v>-0.34823829933495415</v>
      </c>
      <c r="AH560" s="11">
        <f>-'OddsRatio_working_3-way'!U560/(3*'OddsRatio_working_3-way'!X560^(1/3))*COS(('OddsRatio_working_3-way'!Y560+4*PI())/3)</f>
        <v>-0.18163126411993102</v>
      </c>
      <c r="AI560" s="11">
        <f>'OddsRatio_working_3-way'!U560/(3*'OddsRatio_working_3-way'!X560^(1/3))*SIN(('OddsRatio_working_3-way'!Y560)/3)</f>
        <v>-9.619061663027921E-2</v>
      </c>
      <c r="AJ560" s="11">
        <f>'OddsRatio_working_3-way'!U560/(3*'OddsRatio_working_3-way'!X560^(1/3))*SIN(('OddsRatio_working_3-way'!Y560+2*PI())/3)</f>
        <v>-0.41078519432896154</v>
      </c>
      <c r="AK560" s="11">
        <f>'OddsRatio_working_3-way'!U560/(3*'OddsRatio_working_3-way'!X560^(1/3))*SIN(('OddsRatio_working_3-way'!Y560+4*PI())/3)</f>
        <v>0.5069758109592406</v>
      </c>
      <c r="AL560" s="11">
        <f>'OddsRatio_working_3-way'!Z560+'OddsRatio_working_3-way'!AF560</f>
        <v>1.0597391269097702</v>
      </c>
      <c r="AM560" s="11">
        <f>'OddsRatio_working_3-way'!AA560+'OddsRatio_working_3-way'!AG560</f>
        <v>-0.69647659866990841</v>
      </c>
      <c r="AN560" s="11">
        <f>'OddsRatio_working_3-way'!AB560+'OddsRatio_working_3-way'!AH560</f>
        <v>-0.36326252823986205</v>
      </c>
      <c r="AO560" s="11">
        <f>'OddsRatio_working_3-way'!AC560+'OddsRatio_working_3-way'!AI560</f>
        <v>0</v>
      </c>
      <c r="AP560" s="11">
        <f>'OddsRatio_working_3-way'!AD560+'OddsRatio_working_3-way'!AJ560</f>
        <v>0</v>
      </c>
      <c r="AQ560" s="11">
        <f>'OddsRatio_working_3-way'!AE560+'OddsRatio_working_3-way'!AK560</f>
        <v>0</v>
      </c>
      <c r="AR560" s="10">
        <f>IF(A560="","",IF(('OddsRatio_working_3-way'!X560=0),IF(Q560&gt;0,-Q560^(1/3),(-Q560)^(1/3)),'OddsRatio_working_3-way'!AL560-'OddsRatio_working_3-way'!R560/3))</f>
        <v>1.0597391269097702</v>
      </c>
      <c r="AS560" s="11">
        <f>IF(('OddsRatio_working_3-way'!X560=0),IF(Q560&gt;0,-Q560^(1/3),(-Q560)^(1/3)),'OddsRatio_working_3-way'!AM560-'OddsRatio_working_3-way'!R560/3)</f>
        <v>-0.69647659866990841</v>
      </c>
      <c r="AT560" s="11">
        <f>IF(('OddsRatio_working_3-way'!X560=0),IF(Q560&gt;0,-Q560^(1/3),(-Q560)^(1/3)),'OddsRatio_working_3-way'!AN560-'OddsRatio_working_3-way'!R560/3)</f>
        <v>-0.36326252823986205</v>
      </c>
      <c r="AU560" s="11">
        <f>IF(('OddsRatio_working_3-way'!X560=0),0,'OddsRatio_working_3-way'!AO560)</f>
        <v>0</v>
      </c>
      <c r="AV560" s="11">
        <f>IF(('OddsRatio_working_3-way'!X560=0),0,'OddsRatio_working_3-way'!AP560)</f>
        <v>0</v>
      </c>
      <c r="AW560" s="11">
        <f>IF(('OddsRatio_working_3-way'!X560=0),0,'OddsRatio_working_3-way'!AQ560)</f>
        <v>0</v>
      </c>
    </row>
    <row r="561" spans="1:49" x14ac:dyDescent="0.2">
      <c r="A561" s="4">
        <f>IF('True_Odds_Calculator_3-way'!A562="","",'True_Odds_Calculator_3-way'!A562)</f>
        <v>1.61</v>
      </c>
      <c r="B561" s="4">
        <f>IF('True_Odds_Calculator_3-way'!B562="","",'True_Odds_Calculator_3-way'!B562)</f>
        <v>4.12</v>
      </c>
      <c r="C561" s="4">
        <f>IF('True_Odds_Calculator_3-way'!C562="","",'True_Odds_Calculator_3-way'!C562)</f>
        <v>5.93</v>
      </c>
      <c r="D561" s="9">
        <f t="shared" si="117"/>
        <v>0.60726734697843099</v>
      </c>
      <c r="E561" s="9">
        <f t="shared" si="118"/>
        <v>0.23213598742346875</v>
      </c>
      <c r="F561" s="9">
        <f t="shared" si="119"/>
        <v>0.16059666559810037</v>
      </c>
      <c r="G561" s="9">
        <f t="shared" si="120"/>
        <v>1.0601986498208695</v>
      </c>
      <c r="H561" s="9">
        <f t="shared" si="121"/>
        <v>1.6467211763907308</v>
      </c>
      <c r="I561" s="9">
        <f t="shared" si="122"/>
        <v>4.3078197874411126</v>
      </c>
      <c r="J561" s="9">
        <f t="shared" si="123"/>
        <v>6.2267793436168857</v>
      </c>
      <c r="K561" s="11">
        <f t="shared" si="124"/>
        <v>0.6211180124223602</v>
      </c>
      <c r="L561" s="11">
        <f t="shared" si="125"/>
        <v>0.24271844660194175</v>
      </c>
      <c r="M561" s="11">
        <f t="shared" si="126"/>
        <v>0.16863406408094436</v>
      </c>
      <c r="N561" s="11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-0.23853579708755168</v>
      </c>
      <c r="O561" s="11">
        <f>0</f>
        <v>0</v>
      </c>
      <c r="P561" s="11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0.22016085674199148</v>
      </c>
      <c r="Q561" s="11">
        <f>2*'OddsRatio_working_3-way'!K561*'OddsRatio_working_3-way'!L561*'OddsRatio_working_3-way'!M561</f>
        <v>5.0845463450806358E-2</v>
      </c>
      <c r="R561" s="11">
        <f t="shared" si="127"/>
        <v>0</v>
      </c>
      <c r="S561" s="11">
        <f t="shared" si="128"/>
        <v>-0.92296778693213954</v>
      </c>
      <c r="T561" s="11">
        <f t="shared" si="129"/>
        <v>-0.21315653277878516</v>
      </c>
      <c r="U561" s="11">
        <f>'OddsRatio_working_3-way'!S561-'OddsRatio_working_3-way'!R561^2/3</f>
        <v>-0.92296778693213954</v>
      </c>
      <c r="V561" s="11">
        <f>'OddsRatio_working_3-way'!S561*'OddsRatio_working_3-way'!R561/3-2*'OddsRatio_working_3-way'!R561^3/27-'OddsRatio_working_3-way'!T561</f>
        <v>0.21315653277878516</v>
      </c>
      <c r="W561" s="11">
        <f>'OddsRatio_working_3-way'!V561^2+4*'OddsRatio_working_3-way'!U561^3/27</f>
        <v>-7.1045498479391817E-2</v>
      </c>
      <c r="X561" s="11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0.1706467154281508</v>
      </c>
      <c r="Y561" s="11">
        <f>IF('OddsRatio_working_3-way'!W561&gt;=0,IF('OddsRatio_working_3-way'!V561+SQRT('OddsRatio_working_3-way'!W561)&gt;0,0,PI()),ACOS('OddsRatio_working_3-way'!V561/(2*'OddsRatio_working_3-way'!X561)))</f>
        <v>0.89623466729775336</v>
      </c>
      <c r="Z561" s="11">
        <f>'OddsRatio_working_3-way'!X561^(1/3)*COS('OddsRatio_working_3-way'!Y561/3)</f>
        <v>0.53009932491043477</v>
      </c>
      <c r="AA561" s="11">
        <f>'OddsRatio_working_3-way'!X561^(1/3)*COS(('OddsRatio_working_3-way'!Y561+2*PI())/3)</f>
        <v>-0.40642850114814499</v>
      </c>
      <c r="AB561" s="11">
        <f>'OddsRatio_working_3-way'!X561^(1/3)*COS(('OddsRatio_working_3-way'!Y561+4*PI())/3)</f>
        <v>-0.12367082376228997</v>
      </c>
      <c r="AC561" s="11">
        <f>'OddsRatio_working_3-way'!X561^(1/3)*SIN('OddsRatio_working_3-way'!Y561/3)</f>
        <v>0.16325022115415688</v>
      </c>
      <c r="AD561" s="11">
        <f>'OddsRatio_working_3-way'!X561^(1/3)*SIN(('OddsRatio_working_3-way'!Y561+2*PI())/3)</f>
        <v>0.37745437132433923</v>
      </c>
      <c r="AE561" s="11">
        <f>'OddsRatio_working_3-way'!X561^(1/3)*SIN(('OddsRatio_working_3-way'!Y561+4*PI())/3)</f>
        <v>-0.540704592478496</v>
      </c>
      <c r="AF561" s="11">
        <f>-'OddsRatio_working_3-way'!U561/(3*'OddsRatio_working_3-way'!X561^(1/3))*COS(('OddsRatio_working_3-way'!Y561)/3)</f>
        <v>0.53009932491043477</v>
      </c>
      <c r="AG561" s="11">
        <f>-'OddsRatio_working_3-way'!U561/(3*'OddsRatio_working_3-way'!X561^(1/3))*COS(('OddsRatio_working_3-way'!Y561+2*PI())/3)</f>
        <v>-0.40642850114814499</v>
      </c>
      <c r="AH561" s="11">
        <f>-'OddsRatio_working_3-way'!U561/(3*'OddsRatio_working_3-way'!X561^(1/3))*COS(('OddsRatio_working_3-way'!Y561+4*PI())/3)</f>
        <v>-0.12367082376228997</v>
      </c>
      <c r="AI561" s="11">
        <f>'OddsRatio_working_3-way'!U561/(3*'OddsRatio_working_3-way'!X561^(1/3))*SIN(('OddsRatio_working_3-way'!Y561)/3)</f>
        <v>-0.16325022115415688</v>
      </c>
      <c r="AJ561" s="11">
        <f>'OddsRatio_working_3-way'!U561/(3*'OddsRatio_working_3-way'!X561^(1/3))*SIN(('OddsRatio_working_3-way'!Y561+2*PI())/3)</f>
        <v>-0.37745437132433923</v>
      </c>
      <c r="AK561" s="11">
        <f>'OddsRatio_working_3-way'!U561/(3*'OddsRatio_working_3-way'!X561^(1/3))*SIN(('OddsRatio_working_3-way'!Y561+4*PI())/3)</f>
        <v>0.540704592478496</v>
      </c>
      <c r="AL561" s="11">
        <f>'OddsRatio_working_3-way'!Z561+'OddsRatio_working_3-way'!AF561</f>
        <v>1.0601986498208695</v>
      </c>
      <c r="AM561" s="11">
        <f>'OddsRatio_working_3-way'!AA561+'OddsRatio_working_3-way'!AG561</f>
        <v>-0.81285700229628999</v>
      </c>
      <c r="AN561" s="11">
        <f>'OddsRatio_working_3-way'!AB561+'OddsRatio_working_3-way'!AH561</f>
        <v>-0.24734164752457993</v>
      </c>
      <c r="AO561" s="11">
        <f>'OddsRatio_working_3-way'!AC561+'OddsRatio_working_3-way'!AI561</f>
        <v>0</v>
      </c>
      <c r="AP561" s="11">
        <f>'OddsRatio_working_3-way'!AD561+'OddsRatio_working_3-way'!AJ561</f>
        <v>0</v>
      </c>
      <c r="AQ561" s="11">
        <f>'OddsRatio_working_3-way'!AE561+'OddsRatio_working_3-way'!AK561</f>
        <v>0</v>
      </c>
      <c r="AR561" s="10">
        <f>IF(A561="","",IF(('OddsRatio_working_3-way'!X561=0),IF(Q561&gt;0,-Q561^(1/3),(-Q561)^(1/3)),'OddsRatio_working_3-way'!AL561-'OddsRatio_working_3-way'!R561/3))</f>
        <v>1.0601986498208695</v>
      </c>
      <c r="AS561" s="11">
        <f>IF(('OddsRatio_working_3-way'!X561=0),IF(Q561&gt;0,-Q561^(1/3),(-Q561)^(1/3)),'OddsRatio_working_3-way'!AM561-'OddsRatio_working_3-way'!R561/3)</f>
        <v>-0.81285700229628999</v>
      </c>
      <c r="AT561" s="11">
        <f>IF(('OddsRatio_working_3-way'!X561=0),IF(Q561&gt;0,-Q561^(1/3),(-Q561)^(1/3)),'OddsRatio_working_3-way'!AN561-'OddsRatio_working_3-way'!R561/3)</f>
        <v>-0.24734164752457993</v>
      </c>
      <c r="AU561" s="11">
        <f>IF(('OddsRatio_working_3-way'!X561=0),0,'OddsRatio_working_3-way'!AO561)</f>
        <v>0</v>
      </c>
      <c r="AV561" s="11">
        <f>IF(('OddsRatio_working_3-way'!X561=0),0,'OddsRatio_working_3-way'!AP561)</f>
        <v>0</v>
      </c>
      <c r="AW561" s="11">
        <f>IF(('OddsRatio_working_3-way'!X561=0),0,'OddsRatio_working_3-way'!AQ561)</f>
        <v>0</v>
      </c>
    </row>
    <row r="562" spans="1:49" x14ac:dyDescent="0.2">
      <c r="A562" s="4">
        <f>IF('True_Odds_Calculator_3-way'!A563="","",'True_Odds_Calculator_3-way'!A563)</f>
        <v>2.02</v>
      </c>
      <c r="B562" s="4">
        <f>IF('True_Odds_Calculator_3-way'!B563="","",'True_Odds_Calculator_3-way'!B563)</f>
        <v>3.24</v>
      </c>
      <c r="C562" s="4">
        <f>IF('True_Odds_Calculator_3-way'!C563="","",'True_Odds_Calculator_3-way'!C563)</f>
        <v>4.4000000000000004</v>
      </c>
      <c r="D562" s="9">
        <f t="shared" si="117"/>
        <v>0.48285604160557005</v>
      </c>
      <c r="E562" s="9">
        <f t="shared" si="118"/>
        <v>0.29832727591539654</v>
      </c>
      <c r="F562" s="9">
        <f t="shared" si="119"/>
        <v>0.21881668247903321</v>
      </c>
      <c r="G562" s="9">
        <f t="shared" si="120"/>
        <v>1.0500104318732093</v>
      </c>
      <c r="H562" s="9">
        <f t="shared" si="121"/>
        <v>2.0710106405106732</v>
      </c>
      <c r="I562" s="9">
        <f t="shared" si="122"/>
        <v>3.3520233673959896</v>
      </c>
      <c r="J562" s="9">
        <f t="shared" si="123"/>
        <v>4.5700354683689115</v>
      </c>
      <c r="K562" s="11">
        <f t="shared" si="124"/>
        <v>0.49504950495049505</v>
      </c>
      <c r="L562" s="11">
        <f t="shared" si="125"/>
        <v>0.30864197530864196</v>
      </c>
      <c r="M562" s="11">
        <f t="shared" si="126"/>
        <v>0.22727272727272727</v>
      </c>
      <c r="N562" s="11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-0.26976030936426965</v>
      </c>
      <c r="O562" s="11">
        <f>0</f>
        <v>0</v>
      </c>
      <c r="P562" s="11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0.23127312731273128</v>
      </c>
      <c r="Q562" s="11">
        <f>2*'OddsRatio_working_3-way'!K562*'OddsRatio_working_3-way'!L562*'OddsRatio_working_3-way'!M562</f>
        <v>6.9451389583402773E-2</v>
      </c>
      <c r="R562" s="11">
        <f t="shared" si="127"/>
        <v>0</v>
      </c>
      <c r="S562" s="11">
        <f t="shared" si="128"/>
        <v>-0.85732822540781062</v>
      </c>
      <c r="T562" s="11">
        <f t="shared" si="129"/>
        <v>-0.25745592354588903</v>
      </c>
      <c r="U562" s="11">
        <f>'OddsRatio_working_3-way'!S562-'OddsRatio_working_3-way'!R562^2/3</f>
        <v>-0.85732822540781062</v>
      </c>
      <c r="V562" s="11">
        <f>'OddsRatio_working_3-way'!S562*'OddsRatio_working_3-way'!R562/3-2*'OddsRatio_working_3-way'!R562^3/27-'OddsRatio_working_3-way'!T562</f>
        <v>0.25745592354588903</v>
      </c>
      <c r="W562" s="11">
        <f>'OddsRatio_working_3-way'!V562^2+4*'OddsRatio_working_3-way'!U562^3/27</f>
        <v>-2.7071449576577145E-2</v>
      </c>
      <c r="X562" s="11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0.1527702540953603</v>
      </c>
      <c r="Y562" s="11">
        <f>IF('OddsRatio_working_3-way'!W562&gt;=0,IF('OddsRatio_working_3-way'!V562+SQRT('OddsRatio_working_3-way'!W562)&gt;0,0,PI()),ACOS('OddsRatio_working_3-way'!V562/(2*'OddsRatio_working_3-way'!X562)))</f>
        <v>0.56865778589335814</v>
      </c>
      <c r="Z562" s="11">
        <f>'OddsRatio_working_3-way'!X562^(1/3)*COS('OddsRatio_working_3-way'!Y562/3)</f>
        <v>0.52500521593660465</v>
      </c>
      <c r="AA562" s="11">
        <f>'OddsRatio_working_3-way'!X562^(1/3)*COS(('OddsRatio_working_3-way'!Y562+2*PI())/3)</f>
        <v>-0.34973332951450986</v>
      </c>
      <c r="AB562" s="11">
        <f>'OddsRatio_working_3-way'!X562^(1/3)*COS(('OddsRatio_working_3-way'!Y562+4*PI())/3)</f>
        <v>-0.17527188642209496</v>
      </c>
      <c r="AC562" s="11">
        <f>'OddsRatio_working_3-way'!X562^(1/3)*SIN('OddsRatio_working_3-way'!Y562/3)</f>
        <v>0.10072536113261643</v>
      </c>
      <c r="AD562" s="11">
        <f>'OddsRatio_working_3-way'!X562^(1/3)*SIN(('OddsRatio_working_3-way'!Y562+2*PI())/3)</f>
        <v>0.40430517355412626</v>
      </c>
      <c r="AE562" s="11">
        <f>'OddsRatio_working_3-way'!X562^(1/3)*SIN(('OddsRatio_working_3-way'!Y562+4*PI())/3)</f>
        <v>-0.50503053468674264</v>
      </c>
      <c r="AF562" s="11">
        <f>-'OddsRatio_working_3-way'!U562/(3*'OddsRatio_working_3-way'!X562^(1/3))*COS(('OddsRatio_working_3-way'!Y562)/3)</f>
        <v>0.52500521593660465</v>
      </c>
      <c r="AG562" s="11">
        <f>-'OddsRatio_working_3-way'!U562/(3*'OddsRatio_working_3-way'!X562^(1/3))*COS(('OddsRatio_working_3-way'!Y562+2*PI())/3)</f>
        <v>-0.34973332951450986</v>
      </c>
      <c r="AH562" s="11">
        <f>-'OddsRatio_working_3-way'!U562/(3*'OddsRatio_working_3-way'!X562^(1/3))*COS(('OddsRatio_working_3-way'!Y562+4*PI())/3)</f>
        <v>-0.17527188642209496</v>
      </c>
      <c r="AI562" s="11">
        <f>'OddsRatio_working_3-way'!U562/(3*'OddsRatio_working_3-way'!X562^(1/3))*SIN(('OddsRatio_working_3-way'!Y562)/3)</f>
        <v>-0.10072536113261643</v>
      </c>
      <c r="AJ562" s="11">
        <f>'OddsRatio_working_3-way'!U562/(3*'OddsRatio_working_3-way'!X562^(1/3))*SIN(('OddsRatio_working_3-way'!Y562+2*PI())/3)</f>
        <v>-0.40430517355412626</v>
      </c>
      <c r="AK562" s="11">
        <f>'OddsRatio_working_3-way'!U562/(3*'OddsRatio_working_3-way'!X562^(1/3))*SIN(('OddsRatio_working_3-way'!Y562+4*PI())/3)</f>
        <v>0.50503053468674264</v>
      </c>
      <c r="AL562" s="11">
        <f>'OddsRatio_working_3-way'!Z562+'OddsRatio_working_3-way'!AF562</f>
        <v>1.0500104318732093</v>
      </c>
      <c r="AM562" s="11">
        <f>'OddsRatio_working_3-way'!AA562+'OddsRatio_working_3-way'!AG562</f>
        <v>-0.69946665902901972</v>
      </c>
      <c r="AN562" s="11">
        <f>'OddsRatio_working_3-way'!AB562+'OddsRatio_working_3-way'!AH562</f>
        <v>-0.35054377284418992</v>
      </c>
      <c r="AO562" s="11">
        <f>'OddsRatio_working_3-way'!AC562+'OddsRatio_working_3-way'!AI562</f>
        <v>0</v>
      </c>
      <c r="AP562" s="11">
        <f>'OddsRatio_working_3-way'!AD562+'OddsRatio_working_3-way'!AJ562</f>
        <v>0</v>
      </c>
      <c r="AQ562" s="11">
        <f>'OddsRatio_working_3-way'!AE562+'OddsRatio_working_3-way'!AK562</f>
        <v>0</v>
      </c>
      <c r="AR562" s="10">
        <f>IF(A562="","",IF(('OddsRatio_working_3-way'!X562=0),IF(Q562&gt;0,-Q562^(1/3),(-Q562)^(1/3)),'OddsRatio_working_3-way'!AL562-'OddsRatio_working_3-way'!R562/3))</f>
        <v>1.0500104318732093</v>
      </c>
      <c r="AS562" s="11">
        <f>IF(('OddsRatio_working_3-way'!X562=0),IF(Q562&gt;0,-Q562^(1/3),(-Q562)^(1/3)),'OddsRatio_working_3-way'!AM562-'OddsRatio_working_3-way'!R562/3)</f>
        <v>-0.69946665902901972</v>
      </c>
      <c r="AT562" s="11">
        <f>IF(('OddsRatio_working_3-way'!X562=0),IF(Q562&gt;0,-Q562^(1/3),(-Q562)^(1/3)),'OddsRatio_working_3-way'!AN562-'OddsRatio_working_3-way'!R562/3)</f>
        <v>-0.35054377284418992</v>
      </c>
      <c r="AU562" s="11">
        <f>IF(('OddsRatio_working_3-way'!X562=0),0,'OddsRatio_working_3-way'!AO562)</f>
        <v>0</v>
      </c>
      <c r="AV562" s="11">
        <f>IF(('OddsRatio_working_3-way'!X562=0),0,'OddsRatio_working_3-way'!AP562)</f>
        <v>0</v>
      </c>
      <c r="AW562" s="11">
        <f>IF(('OddsRatio_working_3-way'!X562=0),0,'OddsRatio_working_3-way'!AQ562)</f>
        <v>0</v>
      </c>
    </row>
    <row r="563" spans="1:49" x14ac:dyDescent="0.2">
      <c r="A563" s="4">
        <f>IF('True_Odds_Calculator_3-way'!A564="","",'True_Odds_Calculator_3-way'!A564)</f>
        <v>2.25</v>
      </c>
      <c r="B563" s="4">
        <f>IF('True_Odds_Calculator_3-way'!B564="","",'True_Odds_Calculator_3-way'!B564)</f>
        <v>3.58</v>
      </c>
      <c r="C563" s="4">
        <f>IF('True_Odds_Calculator_3-way'!C564="","",'True_Odds_Calculator_3-way'!C564)</f>
        <v>3.22</v>
      </c>
      <c r="D563" s="9">
        <f t="shared" si="117"/>
        <v>0.4315831155015174</v>
      </c>
      <c r="E563" s="9">
        <f t="shared" si="118"/>
        <v>0.26893339244298492</v>
      </c>
      <c r="F563" s="9">
        <f t="shared" si="119"/>
        <v>0.29948349205549762</v>
      </c>
      <c r="G563" s="9">
        <f t="shared" si="120"/>
        <v>1.053640634366261</v>
      </c>
      <c r="H563" s="9">
        <f t="shared" si="121"/>
        <v>2.3170507929578261</v>
      </c>
      <c r="I563" s="9">
        <f t="shared" si="122"/>
        <v>3.7183928366649539</v>
      </c>
      <c r="J563" s="9">
        <f t="shared" si="123"/>
        <v>3.3390822082930995</v>
      </c>
      <c r="K563" s="11">
        <f t="shared" si="124"/>
        <v>0.44444444444444442</v>
      </c>
      <c r="L563" s="11">
        <f t="shared" si="125"/>
        <v>0.27932960893854747</v>
      </c>
      <c r="M563" s="11">
        <f t="shared" si="126"/>
        <v>0.3105590062111801</v>
      </c>
      <c r="N563" s="11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-0.27603317255976967</v>
      </c>
      <c r="O563" s="11">
        <f>0</f>
        <v>0</v>
      </c>
      <c r="P563" s="11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0.23325660925855241</v>
      </c>
      <c r="Q563" s="11">
        <f>2*'OddsRatio_working_3-way'!K563*'OddsRatio_working_3-way'!L563*'OddsRatio_working_3-way'!M563</f>
        <v>7.710962289538921E-2</v>
      </c>
      <c r="R563" s="11">
        <f t="shared" si="127"/>
        <v>0</v>
      </c>
      <c r="S563" s="11">
        <f t="shared" si="128"/>
        <v>-0.84503107758921681</v>
      </c>
      <c r="T563" s="11">
        <f t="shared" si="129"/>
        <v>-0.27934911655841876</v>
      </c>
      <c r="U563" s="11">
        <f>'OddsRatio_working_3-way'!S563-'OddsRatio_working_3-way'!R563^2/3</f>
        <v>-0.84503107758921681</v>
      </c>
      <c r="V563" s="11">
        <f>'OddsRatio_working_3-way'!S563*'OddsRatio_working_3-way'!R563/3-2*'OddsRatio_working_3-way'!R563^3/27-'OddsRatio_working_3-way'!T563</f>
        <v>0.27934911655841876</v>
      </c>
      <c r="W563" s="11">
        <f>'OddsRatio_working_3-way'!V563^2+4*'OddsRatio_working_3-way'!U563^3/27</f>
        <v>-1.135928559288972E-2</v>
      </c>
      <c r="X563" s="11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0.14949516255957812</v>
      </c>
      <c r="Y563" s="11">
        <f>IF('OddsRatio_working_3-way'!W563&gt;=0,IF('OddsRatio_working_3-way'!V563+SQRT('OddsRatio_working_3-way'!W563)&gt;0,0,PI()),ACOS('OddsRatio_working_3-way'!V563/(2*'OddsRatio_working_3-way'!X563)))</f>
        <v>0.36448290310124976</v>
      </c>
      <c r="Z563" s="11">
        <f>'OddsRatio_working_3-way'!X563^(1/3)*COS('OddsRatio_working_3-way'!Y563/3)</f>
        <v>0.52682031718313038</v>
      </c>
      <c r="AA563" s="11">
        <f>'OddsRatio_working_3-way'!X563^(1/3)*COS(('OddsRatio_working_3-way'!Y563+2*PI())/3)</f>
        <v>-0.31911504571651672</v>
      </c>
      <c r="AB563" s="11">
        <f>'OddsRatio_working_3-way'!X563^(1/3)*COS(('OddsRatio_working_3-way'!Y563+4*PI())/3)</f>
        <v>-0.20770527146661374</v>
      </c>
      <c r="AC563" s="11">
        <f>'OddsRatio_working_3-way'!X563^(1/3)*SIN('OddsRatio_working_3-way'!Y563/3)</f>
        <v>6.4322463153537013E-2</v>
      </c>
      <c r="AD563" s="11">
        <f>'OddsRatio_working_3-way'!X563^(1/3)*SIN(('OddsRatio_working_3-way'!Y563+2*PI())/3)</f>
        <v>0.42407854633359798</v>
      </c>
      <c r="AE563" s="11">
        <f>'OddsRatio_working_3-way'!X563^(1/3)*SIN(('OddsRatio_working_3-way'!Y563+4*PI())/3)</f>
        <v>-0.48840100948713494</v>
      </c>
      <c r="AF563" s="11">
        <f>-'OddsRatio_working_3-way'!U563/(3*'OddsRatio_working_3-way'!X563^(1/3))*COS(('OddsRatio_working_3-way'!Y563)/3)</f>
        <v>0.52682031718313049</v>
      </c>
      <c r="AG563" s="11">
        <f>-'OddsRatio_working_3-way'!U563/(3*'OddsRatio_working_3-way'!X563^(1/3))*COS(('OddsRatio_working_3-way'!Y563+2*PI())/3)</f>
        <v>-0.31911504571651678</v>
      </c>
      <c r="AH563" s="11">
        <f>-'OddsRatio_working_3-way'!U563/(3*'OddsRatio_working_3-way'!X563^(1/3))*COS(('OddsRatio_working_3-way'!Y563+4*PI())/3)</f>
        <v>-0.20770527146661377</v>
      </c>
      <c r="AI563" s="11">
        <f>'OddsRatio_working_3-way'!U563/(3*'OddsRatio_working_3-way'!X563^(1/3))*SIN(('OddsRatio_working_3-way'!Y563)/3)</f>
        <v>-6.4322463153537027E-2</v>
      </c>
      <c r="AJ563" s="11">
        <f>'OddsRatio_working_3-way'!U563/(3*'OddsRatio_working_3-way'!X563^(1/3))*SIN(('OddsRatio_working_3-way'!Y563+2*PI())/3)</f>
        <v>-0.42407854633359809</v>
      </c>
      <c r="AK563" s="11">
        <f>'OddsRatio_working_3-way'!U563/(3*'OddsRatio_working_3-way'!X563^(1/3))*SIN(('OddsRatio_working_3-way'!Y563+4*PI())/3)</f>
        <v>0.48840100948713505</v>
      </c>
      <c r="AL563" s="11">
        <f>'OddsRatio_working_3-way'!Z563+'OddsRatio_working_3-way'!AF563</f>
        <v>1.053640634366261</v>
      </c>
      <c r="AM563" s="11">
        <f>'OddsRatio_working_3-way'!AA563+'OddsRatio_working_3-way'!AG563</f>
        <v>-0.63823009143303344</v>
      </c>
      <c r="AN563" s="11">
        <f>'OddsRatio_working_3-way'!AB563+'OddsRatio_working_3-way'!AH563</f>
        <v>-0.41541054293322754</v>
      </c>
      <c r="AO563" s="11">
        <f>'OddsRatio_working_3-way'!AC563+'OddsRatio_working_3-way'!AI563</f>
        <v>0</v>
      </c>
      <c r="AP563" s="11">
        <f>'OddsRatio_working_3-way'!AD563+'OddsRatio_working_3-way'!AJ563</f>
        <v>0</v>
      </c>
      <c r="AQ563" s="11">
        <f>'OddsRatio_working_3-way'!AE563+'OddsRatio_working_3-way'!AK563</f>
        <v>0</v>
      </c>
      <c r="AR563" s="10">
        <f>IF(A563="","",IF(('OddsRatio_working_3-way'!X563=0),IF(Q563&gt;0,-Q563^(1/3),(-Q563)^(1/3)),'OddsRatio_working_3-way'!AL563-'OddsRatio_working_3-way'!R563/3))</f>
        <v>1.053640634366261</v>
      </c>
      <c r="AS563" s="11">
        <f>IF(('OddsRatio_working_3-way'!X563=0),IF(Q563&gt;0,-Q563^(1/3),(-Q563)^(1/3)),'OddsRatio_working_3-way'!AM563-'OddsRatio_working_3-way'!R563/3)</f>
        <v>-0.63823009143303344</v>
      </c>
      <c r="AT563" s="11">
        <f>IF(('OddsRatio_working_3-way'!X563=0),IF(Q563&gt;0,-Q563^(1/3),(-Q563)^(1/3)),'OddsRatio_working_3-way'!AN563-'OddsRatio_working_3-way'!R563/3)</f>
        <v>-0.41541054293322754</v>
      </c>
      <c r="AU563" s="11">
        <f>IF(('OddsRatio_working_3-way'!X563=0),0,'OddsRatio_working_3-way'!AO563)</f>
        <v>0</v>
      </c>
      <c r="AV563" s="11">
        <f>IF(('OddsRatio_working_3-way'!X563=0),0,'OddsRatio_working_3-way'!AP563)</f>
        <v>0</v>
      </c>
      <c r="AW563" s="11">
        <f>IF(('OddsRatio_working_3-way'!X563=0),0,'OddsRatio_working_3-way'!AQ563)</f>
        <v>0</v>
      </c>
    </row>
    <row r="564" spans="1:49" x14ac:dyDescent="0.2">
      <c r="A564" s="4">
        <f>IF('True_Odds_Calculator_3-way'!A565="","",'True_Odds_Calculator_3-way'!A565)</f>
        <v>2.86</v>
      </c>
      <c r="B564" s="4">
        <f>IF('True_Odds_Calculator_3-way'!B565="","",'True_Odds_Calculator_3-way'!B565)</f>
        <v>2.84</v>
      </c>
      <c r="C564" s="4">
        <f>IF('True_Odds_Calculator_3-way'!C565="","",'True_Odds_Calculator_3-way'!C565)</f>
        <v>2.95</v>
      </c>
      <c r="D564" s="9">
        <f t="shared" si="117"/>
        <v>0.33601442212201088</v>
      </c>
      <c r="E564" s="9">
        <f t="shared" si="118"/>
        <v>0.33843069199941811</v>
      </c>
      <c r="F564" s="9">
        <f t="shared" si="119"/>
        <v>0.32555488587857112</v>
      </c>
      <c r="G564" s="9">
        <f t="shared" si="120"/>
        <v>1.0623993197326684</v>
      </c>
      <c r="H564" s="9">
        <f t="shared" si="121"/>
        <v>2.9760627347027619</v>
      </c>
      <c r="I564" s="9">
        <f t="shared" si="122"/>
        <v>2.9548147483081095</v>
      </c>
      <c r="J564" s="9">
        <f t="shared" si="123"/>
        <v>3.0716786734787034</v>
      </c>
      <c r="K564" s="11">
        <f t="shared" si="124"/>
        <v>0.34965034965034969</v>
      </c>
      <c r="L564" s="11">
        <f t="shared" si="125"/>
        <v>0.35211267605633806</v>
      </c>
      <c r="M564" s="11">
        <f t="shared" si="126"/>
        <v>0.33898305084745761</v>
      </c>
      <c r="N564" s="11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-0.27852166930705957</v>
      </c>
      <c r="O564" s="11">
        <f>0</f>
        <v>0</v>
      </c>
      <c r="P564" s="11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0.23579905413278535</v>
      </c>
      <c r="Q564" s="11">
        <f>2*'OddsRatio_working_3-way'!K564*'OddsRatio_working_3-way'!L564*'OddsRatio_working_3-way'!M564</f>
        <v>8.34686917284196E-2</v>
      </c>
      <c r="R564" s="11">
        <f t="shared" si="127"/>
        <v>0</v>
      </c>
      <c r="S564" s="11">
        <f t="shared" si="128"/>
        <v>-0.846609366945973</v>
      </c>
      <c r="T564" s="11">
        <f t="shared" si="129"/>
        <v>-0.29968473166229137</v>
      </c>
      <c r="U564" s="11">
        <f>'OddsRatio_working_3-way'!S564-'OddsRatio_working_3-way'!R564^2/3</f>
        <v>-0.846609366945973</v>
      </c>
      <c r="V564" s="11">
        <f>'OddsRatio_working_3-way'!S564*'OddsRatio_working_3-way'!R564/3-2*'OddsRatio_working_3-way'!R564^3/27-'OddsRatio_working_3-way'!T564</f>
        <v>0.29968473166229137</v>
      </c>
      <c r="W564" s="11">
        <f>'OddsRatio_working_3-way'!V564^2+4*'OddsRatio_working_3-way'!U564^3/27</f>
        <v>-8.6110449425011448E-5</v>
      </c>
      <c r="X564" s="11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0.14991418281880856</v>
      </c>
      <c r="Y564" s="11">
        <f>IF('OddsRatio_working_3-way'!W564&gt;=0,IF('OddsRatio_working_3-way'!V564+SQRT('OddsRatio_working_3-way'!W564)&gt;0,0,PI()),ACOS('OddsRatio_working_3-way'!V564/(2*'OddsRatio_working_3-way'!X564)))</f>
        <v>3.0954555244157245E-2</v>
      </c>
      <c r="Z564" s="11">
        <f>'OddsRatio_working_3-way'!X564^(1/3)*COS('OddsRatio_working_3-way'!Y564/3)</f>
        <v>0.53119965986633422</v>
      </c>
      <c r="AA564" s="11">
        <f>'OddsRatio_working_3-way'!X564^(1/3)*COS(('OddsRatio_working_3-way'!Y564+2*PI())/3)</f>
        <v>-0.27034669783857324</v>
      </c>
      <c r="AB564" s="11">
        <f>'OddsRatio_working_3-way'!X564^(1/3)*COS(('OddsRatio_working_3-way'!Y564+4*PI())/3)</f>
        <v>-0.26085296202776087</v>
      </c>
      <c r="AC564" s="11">
        <f>'OddsRatio_working_3-way'!X564^(1/3)*SIN('OddsRatio_working_3-way'!Y564/3)</f>
        <v>5.4812109259875889E-3</v>
      </c>
      <c r="AD564" s="11">
        <f>'OddsRatio_working_3-way'!X564^(1/3)*SIN(('OddsRatio_working_3-way'!Y564+2*PI())/3)</f>
        <v>0.45729179446290474</v>
      </c>
      <c r="AE564" s="11">
        <f>'OddsRatio_working_3-way'!X564^(1/3)*SIN(('OddsRatio_working_3-way'!Y564+4*PI())/3)</f>
        <v>-0.46277300538889243</v>
      </c>
      <c r="AF564" s="11">
        <f>-'OddsRatio_working_3-way'!U564/(3*'OddsRatio_working_3-way'!X564^(1/3))*COS(('OddsRatio_working_3-way'!Y564)/3)</f>
        <v>0.53119965986633422</v>
      </c>
      <c r="AG564" s="11">
        <f>-'OddsRatio_working_3-way'!U564/(3*'OddsRatio_working_3-way'!X564^(1/3))*COS(('OddsRatio_working_3-way'!Y564+2*PI())/3)</f>
        <v>-0.27034669783857324</v>
      </c>
      <c r="AH564" s="11">
        <f>-'OddsRatio_working_3-way'!U564/(3*'OddsRatio_working_3-way'!X564^(1/3))*COS(('OddsRatio_working_3-way'!Y564+4*PI())/3)</f>
        <v>-0.26085296202776087</v>
      </c>
      <c r="AI564" s="11">
        <f>'OddsRatio_working_3-way'!U564/(3*'OddsRatio_working_3-way'!X564^(1/3))*SIN(('OddsRatio_working_3-way'!Y564)/3)</f>
        <v>-5.4812109259875889E-3</v>
      </c>
      <c r="AJ564" s="11">
        <f>'OddsRatio_working_3-way'!U564/(3*'OddsRatio_working_3-way'!X564^(1/3))*SIN(('OddsRatio_working_3-way'!Y564+2*PI())/3)</f>
        <v>-0.45729179446290474</v>
      </c>
      <c r="AK564" s="11">
        <f>'OddsRatio_working_3-way'!U564/(3*'OddsRatio_working_3-way'!X564^(1/3))*SIN(('OddsRatio_working_3-way'!Y564+4*PI())/3)</f>
        <v>0.46277300538889243</v>
      </c>
      <c r="AL564" s="11">
        <f>'OddsRatio_working_3-way'!Z564+'OddsRatio_working_3-way'!AF564</f>
        <v>1.0623993197326684</v>
      </c>
      <c r="AM564" s="11">
        <f>'OddsRatio_working_3-way'!AA564+'OddsRatio_working_3-way'!AG564</f>
        <v>-0.54069339567714647</v>
      </c>
      <c r="AN564" s="11">
        <f>'OddsRatio_working_3-way'!AB564+'OddsRatio_working_3-way'!AH564</f>
        <v>-0.52170592405552174</v>
      </c>
      <c r="AO564" s="11">
        <f>'OddsRatio_working_3-way'!AC564+'OddsRatio_working_3-way'!AI564</f>
        <v>0</v>
      </c>
      <c r="AP564" s="11">
        <f>'OddsRatio_working_3-way'!AD564+'OddsRatio_working_3-way'!AJ564</f>
        <v>0</v>
      </c>
      <c r="AQ564" s="11">
        <f>'OddsRatio_working_3-way'!AE564+'OddsRatio_working_3-way'!AK564</f>
        <v>0</v>
      </c>
      <c r="AR564" s="10">
        <f>IF(A564="","",IF(('OddsRatio_working_3-way'!X564=0),IF(Q564&gt;0,-Q564^(1/3),(-Q564)^(1/3)),'OddsRatio_working_3-way'!AL564-'OddsRatio_working_3-way'!R564/3))</f>
        <v>1.0623993197326684</v>
      </c>
      <c r="AS564" s="11">
        <f>IF(('OddsRatio_working_3-way'!X564=0),IF(Q564&gt;0,-Q564^(1/3),(-Q564)^(1/3)),'OddsRatio_working_3-way'!AM564-'OddsRatio_working_3-way'!R564/3)</f>
        <v>-0.54069339567714647</v>
      </c>
      <c r="AT564" s="11">
        <f>IF(('OddsRatio_working_3-way'!X564=0),IF(Q564&gt;0,-Q564^(1/3),(-Q564)^(1/3)),'OddsRatio_working_3-way'!AN564-'OddsRatio_working_3-way'!R564/3)</f>
        <v>-0.52170592405552174</v>
      </c>
      <c r="AU564" s="11">
        <f>IF(('OddsRatio_working_3-way'!X564=0),0,'OddsRatio_working_3-way'!AO564)</f>
        <v>0</v>
      </c>
      <c r="AV564" s="11">
        <f>IF(('OddsRatio_working_3-way'!X564=0),0,'OddsRatio_working_3-way'!AP564)</f>
        <v>0</v>
      </c>
      <c r="AW564" s="11">
        <f>IF(('OddsRatio_working_3-way'!X564=0),0,'OddsRatio_working_3-way'!AQ564)</f>
        <v>0</v>
      </c>
    </row>
    <row r="565" spans="1:49" x14ac:dyDescent="0.2">
      <c r="A565" s="4">
        <f>IF('True_Odds_Calculator_3-way'!A566="","",'True_Odds_Calculator_3-way'!A566)</f>
        <v>2.73</v>
      </c>
      <c r="B565" s="4">
        <f>IF('True_Odds_Calculator_3-way'!B566="","",'True_Odds_Calculator_3-way'!B566)</f>
        <v>2.7</v>
      </c>
      <c r="C565" s="4">
        <f>IF('True_Odds_Calculator_3-way'!C566="","",'True_Odds_Calculator_3-way'!C566)</f>
        <v>3.31</v>
      </c>
      <c r="D565" s="9">
        <f t="shared" si="117"/>
        <v>0.35297121773718765</v>
      </c>
      <c r="E565" s="9">
        <f t="shared" si="118"/>
        <v>0.35697654898200049</v>
      </c>
      <c r="F565" s="9">
        <f t="shared" si="119"/>
        <v>0.29005223328081198</v>
      </c>
      <c r="G565" s="9">
        <f t="shared" si="120"/>
        <v>1.059590860836042</v>
      </c>
      <c r="H565" s="9">
        <f t="shared" si="121"/>
        <v>2.8330921892463525</v>
      </c>
      <c r="I565" s="9">
        <f t="shared" si="122"/>
        <v>2.8013044634212712</v>
      </c>
      <c r="J565" s="9">
        <f t="shared" si="123"/>
        <v>3.447654888531257</v>
      </c>
      <c r="K565" s="11">
        <f t="shared" si="124"/>
        <v>0.36630036630036628</v>
      </c>
      <c r="L565" s="11">
        <f t="shared" si="125"/>
        <v>0.37037037037037035</v>
      </c>
      <c r="M565" s="11">
        <f t="shared" si="126"/>
        <v>0.30211480362537763</v>
      </c>
      <c r="N565" s="11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-0.27845344763773772</v>
      </c>
      <c r="O565" s="11">
        <f>0</f>
        <v>0</v>
      </c>
      <c r="P565" s="11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0.23526508924293416</v>
      </c>
      <c r="Q565" s="11">
        <f>2*'OddsRatio_working_3-way'!K565*'OddsRatio_working_3-way'!L565*'OddsRatio_working_3-way'!M565</f>
        <v>8.1973898690917812E-2</v>
      </c>
      <c r="R565" s="11">
        <f t="shared" si="127"/>
        <v>0</v>
      </c>
      <c r="S565" s="11">
        <f t="shared" si="128"/>
        <v>-0.84489917879921261</v>
      </c>
      <c r="T565" s="11">
        <f t="shared" si="129"/>
        <v>-0.29438995776976046</v>
      </c>
      <c r="U565" s="11">
        <f>'OddsRatio_working_3-way'!S565-'OddsRatio_working_3-way'!R565^2/3</f>
        <v>-0.84489917879921261</v>
      </c>
      <c r="V565" s="11">
        <f>'OddsRatio_working_3-way'!S565*'OddsRatio_working_3-way'!R565/3-2*'OddsRatio_working_3-way'!R565^3/27-'OddsRatio_working_3-way'!T565</f>
        <v>0.29438995776976046</v>
      </c>
      <c r="W565" s="11">
        <f>'OddsRatio_working_3-way'!V565^2+4*'OddsRatio_working_3-way'!U565^3/27</f>
        <v>-2.6879133855567117E-3</v>
      </c>
      <c r="X565" s="11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0.14946016243571233</v>
      </c>
      <c r="Y565" s="11">
        <f>IF('OddsRatio_working_3-way'!W565&gt;=0,IF('OddsRatio_working_3-way'!V565+SQRT('OddsRatio_working_3-way'!W565)&gt;0,0,PI()),ACOS('OddsRatio_working_3-way'!V565/(2*'OddsRatio_working_3-way'!X565)))</f>
        <v>0.17432272593364528</v>
      </c>
      <c r="Z565" s="11">
        <f>'OddsRatio_working_3-way'!X565^(1/3)*COS('OddsRatio_working_3-way'!Y565/3)</f>
        <v>0.52979543041802102</v>
      </c>
      <c r="AA565" s="11">
        <f>'OddsRatio_working_3-way'!X565^(1/3)*COS(('OddsRatio_working_3-way'!Y565+2*PI())/3)</f>
        <v>-0.2915884651224363</v>
      </c>
      <c r="AB565" s="11">
        <f>'OddsRatio_working_3-way'!X565^(1/3)*COS(('OddsRatio_working_3-way'!Y565+4*PI())/3)</f>
        <v>-0.23820696529558483</v>
      </c>
      <c r="AC565" s="11">
        <f>'OddsRatio_working_3-way'!X565^(1/3)*SIN('OddsRatio_working_3-way'!Y565/3)</f>
        <v>3.0819823294778777E-2</v>
      </c>
      <c r="AD565" s="11">
        <f>'OddsRatio_working_3-way'!X565^(1/3)*SIN(('OddsRatio_working_3-way'!Y565+2*PI())/3)</f>
        <v>0.44340638990352776</v>
      </c>
      <c r="AE565" s="11">
        <f>'OddsRatio_working_3-way'!X565^(1/3)*SIN(('OddsRatio_working_3-way'!Y565+4*PI())/3)</f>
        <v>-0.47422621319830643</v>
      </c>
      <c r="AF565" s="11">
        <f>-'OddsRatio_working_3-way'!U565/(3*'OddsRatio_working_3-way'!X565^(1/3))*COS(('OddsRatio_working_3-way'!Y565)/3)</f>
        <v>0.52979543041802102</v>
      </c>
      <c r="AG565" s="11">
        <f>-'OddsRatio_working_3-way'!U565/(3*'OddsRatio_working_3-way'!X565^(1/3))*COS(('OddsRatio_working_3-way'!Y565+2*PI())/3)</f>
        <v>-0.2915884651224363</v>
      </c>
      <c r="AH565" s="11">
        <f>-'OddsRatio_working_3-way'!U565/(3*'OddsRatio_working_3-way'!X565^(1/3))*COS(('OddsRatio_working_3-way'!Y565+4*PI())/3)</f>
        <v>-0.23820696529558483</v>
      </c>
      <c r="AI565" s="11">
        <f>'OddsRatio_working_3-way'!U565/(3*'OddsRatio_working_3-way'!X565^(1/3))*SIN(('OddsRatio_working_3-way'!Y565)/3)</f>
        <v>-3.0819823294778777E-2</v>
      </c>
      <c r="AJ565" s="11">
        <f>'OddsRatio_working_3-way'!U565/(3*'OddsRatio_working_3-way'!X565^(1/3))*SIN(('OddsRatio_working_3-way'!Y565+2*PI())/3)</f>
        <v>-0.44340638990352776</v>
      </c>
      <c r="AK565" s="11">
        <f>'OddsRatio_working_3-way'!U565/(3*'OddsRatio_working_3-way'!X565^(1/3))*SIN(('OddsRatio_working_3-way'!Y565+4*PI())/3)</f>
        <v>0.47422621319830643</v>
      </c>
      <c r="AL565" s="11">
        <f>'OddsRatio_working_3-way'!Z565+'OddsRatio_working_3-way'!AF565</f>
        <v>1.059590860836042</v>
      </c>
      <c r="AM565" s="11">
        <f>'OddsRatio_working_3-way'!AA565+'OddsRatio_working_3-way'!AG565</f>
        <v>-0.5831769302448726</v>
      </c>
      <c r="AN565" s="11">
        <f>'OddsRatio_working_3-way'!AB565+'OddsRatio_working_3-way'!AH565</f>
        <v>-0.47641393059116965</v>
      </c>
      <c r="AO565" s="11">
        <f>'OddsRatio_working_3-way'!AC565+'OddsRatio_working_3-way'!AI565</f>
        <v>0</v>
      </c>
      <c r="AP565" s="11">
        <f>'OddsRatio_working_3-way'!AD565+'OddsRatio_working_3-way'!AJ565</f>
        <v>0</v>
      </c>
      <c r="AQ565" s="11">
        <f>'OddsRatio_working_3-way'!AE565+'OddsRatio_working_3-way'!AK565</f>
        <v>0</v>
      </c>
      <c r="AR565" s="10">
        <f>IF(A565="","",IF(('OddsRatio_working_3-way'!X565=0),IF(Q565&gt;0,-Q565^(1/3),(-Q565)^(1/3)),'OddsRatio_working_3-way'!AL565-'OddsRatio_working_3-way'!R565/3))</f>
        <v>1.059590860836042</v>
      </c>
      <c r="AS565" s="11">
        <f>IF(('OddsRatio_working_3-way'!X565=0),IF(Q565&gt;0,-Q565^(1/3),(-Q565)^(1/3)),'OddsRatio_working_3-way'!AM565-'OddsRatio_working_3-way'!R565/3)</f>
        <v>-0.5831769302448726</v>
      </c>
      <c r="AT565" s="11">
        <f>IF(('OddsRatio_working_3-way'!X565=0),IF(Q565&gt;0,-Q565^(1/3),(-Q565)^(1/3)),'OddsRatio_working_3-way'!AN565-'OddsRatio_working_3-way'!R565/3)</f>
        <v>-0.47641393059116965</v>
      </c>
      <c r="AU565" s="11">
        <f>IF(('OddsRatio_working_3-way'!X565=0),0,'OddsRatio_working_3-way'!AO565)</f>
        <v>0</v>
      </c>
      <c r="AV565" s="11">
        <f>IF(('OddsRatio_working_3-way'!X565=0),0,'OddsRatio_working_3-way'!AP565)</f>
        <v>0</v>
      </c>
      <c r="AW565" s="11">
        <f>IF(('OddsRatio_working_3-way'!X565=0),0,'OddsRatio_working_3-way'!AQ565)</f>
        <v>0</v>
      </c>
    </row>
    <row r="566" spans="1:49" x14ac:dyDescent="0.2">
      <c r="A566" s="4">
        <f>IF('True_Odds_Calculator_3-way'!A567="","",'True_Odds_Calculator_3-way'!A567)</f>
        <v>2.37</v>
      </c>
      <c r="B566" s="4">
        <f>IF('True_Odds_Calculator_3-way'!B567="","",'True_Odds_Calculator_3-way'!B567)</f>
        <v>2.72</v>
      </c>
      <c r="C566" s="4">
        <f>IF('True_Odds_Calculator_3-way'!C567="","",'True_Odds_Calculator_3-way'!C567)</f>
        <v>4.01</v>
      </c>
      <c r="D566" s="9">
        <f t="shared" si="117"/>
        <v>0.40756206554866287</v>
      </c>
      <c r="E566" s="9">
        <f t="shared" si="118"/>
        <v>0.35398539941737367</v>
      </c>
      <c r="F566" s="9">
        <f t="shared" si="119"/>
        <v>0.23845253503396335</v>
      </c>
      <c r="G566" s="9">
        <f t="shared" si="120"/>
        <v>1.06103213487859</v>
      </c>
      <c r="H566" s="9">
        <f t="shared" si="121"/>
        <v>2.4536140247836684</v>
      </c>
      <c r="I566" s="9">
        <f t="shared" si="122"/>
        <v>2.8249752719911752</v>
      </c>
      <c r="J566" s="9">
        <f t="shared" si="123"/>
        <v>4.1937067259845557</v>
      </c>
      <c r="K566" s="11">
        <f t="shared" si="124"/>
        <v>0.42194092827004215</v>
      </c>
      <c r="L566" s="11">
        <f t="shared" si="125"/>
        <v>0.36764705882352938</v>
      </c>
      <c r="M566" s="11">
        <f t="shared" si="126"/>
        <v>0.24937655860349128</v>
      </c>
      <c r="N566" s="11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-0.27438090675520177</v>
      </c>
      <c r="O566" s="11">
        <f>0</f>
        <v>0</v>
      </c>
      <c r="P566" s="11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0.23597620493318699</v>
      </c>
      <c r="Q566" s="11">
        <f>2*'OddsRatio_working_3-way'!K566*'OddsRatio_working_3-way'!L566*'OddsRatio_working_3-way'!M566</f>
        <v>7.73692475190777E-2</v>
      </c>
      <c r="R566" s="11">
        <f t="shared" si="127"/>
        <v>0</v>
      </c>
      <c r="S566" s="11">
        <f t="shared" si="128"/>
        <v>-0.86003143485388789</v>
      </c>
      <c r="T566" s="11">
        <f t="shared" si="129"/>
        <v>-0.28197751962422551</v>
      </c>
      <c r="U566" s="11">
        <f>'OddsRatio_working_3-way'!S566-'OddsRatio_working_3-way'!R566^2/3</f>
        <v>-0.86003143485388789</v>
      </c>
      <c r="V566" s="11">
        <f>'OddsRatio_working_3-way'!S566*'OddsRatio_working_3-way'!R566/3-2*'OddsRatio_working_3-way'!R566^3/27-'OddsRatio_working_3-way'!T566</f>
        <v>0.28197751962422551</v>
      </c>
      <c r="W566" s="11">
        <f>'OddsRatio_working_3-way'!V566^2+4*'OddsRatio_working_3-way'!U566^3/27</f>
        <v>-1.4729530308534647E-2</v>
      </c>
      <c r="X566" s="11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0.15349336458131108</v>
      </c>
      <c r="Y566" s="11">
        <f>IF('OddsRatio_working_3-way'!W566&gt;=0,IF('OddsRatio_working_3-way'!V566+SQRT('OddsRatio_working_3-way'!W566)&gt;0,0,PI()),ACOS('OddsRatio_working_3-way'!V566/(2*'OddsRatio_working_3-way'!X566)))</f>
        <v>0.40644202931786744</v>
      </c>
      <c r="Z566" s="11">
        <f>'OddsRatio_working_3-way'!X566^(1/3)*COS('OddsRatio_working_3-way'!Y566/3)</f>
        <v>0.53051606743929502</v>
      </c>
      <c r="AA566" s="11">
        <f>'OddsRatio_working_3-way'!X566^(1/3)*COS(('OddsRatio_working_3-way'!Y566+2*PI())/3)</f>
        <v>-0.32788698353545553</v>
      </c>
      <c r="AB566" s="11">
        <f>'OddsRatio_working_3-way'!X566^(1/3)*COS(('OddsRatio_working_3-way'!Y566+4*PI())/3)</f>
        <v>-0.20262908390383935</v>
      </c>
      <c r="AC566" s="11">
        <f>'OddsRatio_working_3-way'!X566^(1/3)*SIN('OddsRatio_working_3-way'!Y566/3)</f>
        <v>7.2317682070440745E-2</v>
      </c>
      <c r="AD566" s="11">
        <f>'OddsRatio_working_3-way'!X566^(1/3)*SIN(('OddsRatio_working_3-way'!Y566+2*PI())/3)</f>
        <v>0.42328155048302762</v>
      </c>
      <c r="AE566" s="11">
        <f>'OddsRatio_working_3-way'!X566^(1/3)*SIN(('OddsRatio_working_3-way'!Y566+4*PI())/3)</f>
        <v>-0.49559923255346838</v>
      </c>
      <c r="AF566" s="11">
        <f>-'OddsRatio_working_3-way'!U566/(3*'OddsRatio_working_3-way'!X566^(1/3))*COS(('OddsRatio_working_3-way'!Y566)/3)</f>
        <v>0.53051606743929502</v>
      </c>
      <c r="AG566" s="11">
        <f>-'OddsRatio_working_3-way'!U566/(3*'OddsRatio_working_3-way'!X566^(1/3))*COS(('OddsRatio_working_3-way'!Y566+2*PI())/3)</f>
        <v>-0.32788698353545553</v>
      </c>
      <c r="AH566" s="11">
        <f>-'OddsRatio_working_3-way'!U566/(3*'OddsRatio_working_3-way'!X566^(1/3))*COS(('OddsRatio_working_3-way'!Y566+4*PI())/3)</f>
        <v>-0.20262908390383935</v>
      </c>
      <c r="AI566" s="11">
        <f>'OddsRatio_working_3-way'!U566/(3*'OddsRatio_working_3-way'!X566^(1/3))*SIN(('OddsRatio_working_3-way'!Y566)/3)</f>
        <v>-7.2317682070440745E-2</v>
      </c>
      <c r="AJ566" s="11">
        <f>'OddsRatio_working_3-way'!U566/(3*'OddsRatio_working_3-way'!X566^(1/3))*SIN(('OddsRatio_working_3-way'!Y566+2*PI())/3)</f>
        <v>-0.42328155048302762</v>
      </c>
      <c r="AK566" s="11">
        <f>'OddsRatio_working_3-way'!U566/(3*'OddsRatio_working_3-way'!X566^(1/3))*SIN(('OddsRatio_working_3-way'!Y566+4*PI())/3)</f>
        <v>0.49559923255346838</v>
      </c>
      <c r="AL566" s="11">
        <f>'OddsRatio_working_3-way'!Z566+'OddsRatio_working_3-way'!AF566</f>
        <v>1.06103213487859</v>
      </c>
      <c r="AM566" s="11">
        <f>'OddsRatio_working_3-way'!AA566+'OddsRatio_working_3-way'!AG566</f>
        <v>-0.65577396707091107</v>
      </c>
      <c r="AN566" s="11">
        <f>'OddsRatio_working_3-way'!AB566+'OddsRatio_working_3-way'!AH566</f>
        <v>-0.4052581678076787</v>
      </c>
      <c r="AO566" s="11">
        <f>'OddsRatio_working_3-way'!AC566+'OddsRatio_working_3-way'!AI566</f>
        <v>0</v>
      </c>
      <c r="AP566" s="11">
        <f>'OddsRatio_working_3-way'!AD566+'OddsRatio_working_3-way'!AJ566</f>
        <v>0</v>
      </c>
      <c r="AQ566" s="11">
        <f>'OddsRatio_working_3-way'!AE566+'OddsRatio_working_3-way'!AK566</f>
        <v>0</v>
      </c>
      <c r="AR566" s="10">
        <f>IF(A566="","",IF(('OddsRatio_working_3-way'!X566=0),IF(Q566&gt;0,-Q566^(1/3),(-Q566)^(1/3)),'OddsRatio_working_3-way'!AL566-'OddsRatio_working_3-way'!R566/3))</f>
        <v>1.06103213487859</v>
      </c>
      <c r="AS566" s="11">
        <f>IF(('OddsRatio_working_3-way'!X566=0),IF(Q566&gt;0,-Q566^(1/3),(-Q566)^(1/3)),'OddsRatio_working_3-way'!AM566-'OddsRatio_working_3-way'!R566/3)</f>
        <v>-0.65577396707091107</v>
      </c>
      <c r="AT566" s="11">
        <f>IF(('OddsRatio_working_3-way'!X566=0),IF(Q566&gt;0,-Q566^(1/3),(-Q566)^(1/3)),'OddsRatio_working_3-way'!AN566-'OddsRatio_working_3-way'!R566/3)</f>
        <v>-0.4052581678076787</v>
      </c>
      <c r="AU566" s="11">
        <f>IF(('OddsRatio_working_3-way'!X566=0),0,'OddsRatio_working_3-way'!AO566)</f>
        <v>0</v>
      </c>
      <c r="AV566" s="11">
        <f>IF(('OddsRatio_working_3-way'!X566=0),0,'OddsRatio_working_3-way'!AP566)</f>
        <v>0</v>
      </c>
      <c r="AW566" s="11">
        <f>IF(('OddsRatio_working_3-way'!X566=0),0,'OddsRatio_working_3-way'!AQ566)</f>
        <v>0</v>
      </c>
    </row>
    <row r="567" spans="1:49" x14ac:dyDescent="0.2">
      <c r="A567" s="4">
        <f>IF('True_Odds_Calculator_3-way'!A568="","",'True_Odds_Calculator_3-way'!A568)</f>
        <v>1.68</v>
      </c>
      <c r="B567" s="4">
        <f>IF('True_Odds_Calculator_3-way'!B568="","",'True_Odds_Calculator_3-way'!B568)</f>
        <v>3.66</v>
      </c>
      <c r="C567" s="4">
        <f>IF('True_Odds_Calculator_3-way'!C568="","",'True_Odds_Calculator_3-way'!C568)</f>
        <v>5.72</v>
      </c>
      <c r="D567" s="9">
        <f t="shared" si="117"/>
        <v>0.57708875429589179</v>
      </c>
      <c r="E567" s="9">
        <f t="shared" si="118"/>
        <v>0.25861974055043002</v>
      </c>
      <c r="F567" s="9">
        <f t="shared" si="119"/>
        <v>0.16429150515367816</v>
      </c>
      <c r="G567" s="9">
        <f t="shared" si="120"/>
        <v>1.0776995702590986</v>
      </c>
      <c r="H567" s="9">
        <f t="shared" si="121"/>
        <v>1.7328357077761876</v>
      </c>
      <c r="I567" s="9">
        <f t="shared" si="122"/>
        <v>3.8666808568892024</v>
      </c>
      <c r="J567" s="9">
        <f t="shared" si="123"/>
        <v>6.0867419716229438</v>
      </c>
      <c r="K567" s="11">
        <f t="shared" si="124"/>
        <v>0.59523809523809523</v>
      </c>
      <c r="L567" s="11">
        <f t="shared" si="125"/>
        <v>0.27322404371584696</v>
      </c>
      <c r="M567" s="11">
        <f t="shared" si="126"/>
        <v>0.17482517482517484</v>
      </c>
      <c r="N567" s="11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-0.24274268536563626</v>
      </c>
      <c r="O567" s="11">
        <f>0</f>
        <v>0</v>
      </c>
      <c r="P567" s="11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0.2291651881815816</v>
      </c>
      <c r="Q567" s="11">
        <f>2*'OddsRatio_working_3-way'!K567*'OddsRatio_working_3-way'!L567*'OddsRatio_working_3-way'!M567</f>
        <v>5.6864810963171614E-2</v>
      </c>
      <c r="R567" s="11">
        <f t="shared" si="127"/>
        <v>0</v>
      </c>
      <c r="S567" s="11">
        <f t="shared" si="128"/>
        <v>-0.94406629734855552</v>
      </c>
      <c r="T567" s="11">
        <f t="shared" si="129"/>
        <v>-0.2342596271336366</v>
      </c>
      <c r="U567" s="11">
        <f>'OddsRatio_working_3-way'!S567-'OddsRatio_working_3-way'!R567^2/3</f>
        <v>-0.94406629734855552</v>
      </c>
      <c r="V567" s="11">
        <f>'OddsRatio_working_3-way'!S567*'OddsRatio_working_3-way'!R567/3-2*'OddsRatio_working_3-way'!R567^3/27-'OddsRatio_working_3-way'!T567</f>
        <v>0.2342596271336366</v>
      </c>
      <c r="W567" s="11">
        <f>'OddsRatio_working_3-way'!V567^2+4*'OddsRatio_working_3-way'!U567^3/27</f>
        <v>-6.9775706548527619E-2</v>
      </c>
      <c r="X567" s="11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0.17653135660083033</v>
      </c>
      <c r="Y567" s="11">
        <f>IF('OddsRatio_working_3-way'!W567&gt;=0,IF('OddsRatio_working_3-way'!V567+SQRT('OddsRatio_working_3-way'!W567)&gt;0,0,PI()),ACOS('OddsRatio_working_3-way'!V567/(2*'OddsRatio_working_3-way'!X567)))</f>
        <v>0.84529964240473765</v>
      </c>
      <c r="Z567" s="11">
        <f>'OddsRatio_working_3-way'!X567^(1/3)*COS('OddsRatio_working_3-way'!Y567/3)</f>
        <v>0.5388497851295494</v>
      </c>
      <c r="AA567" s="11">
        <f>'OddsRatio_working_3-way'!X567^(1/3)*COS(('OddsRatio_working_3-way'!Y567+2*PI())/3)</f>
        <v>-0.40450729754972375</v>
      </c>
      <c r="AB567" s="11">
        <f>'OddsRatio_working_3-way'!X567^(1/3)*COS(('OddsRatio_working_3-way'!Y567+4*PI())/3)</f>
        <v>-0.13434248757982573</v>
      </c>
      <c r="AC567" s="11">
        <f>'OddsRatio_working_3-way'!X567^(1/3)*SIN('OddsRatio_working_3-way'!Y567/3)</f>
        <v>0.15597972576168484</v>
      </c>
      <c r="AD567" s="11">
        <f>'OddsRatio_working_3-way'!X567^(1/3)*SIN(('OddsRatio_working_3-way'!Y567+2*PI())/3)</f>
        <v>0.38866773986513359</v>
      </c>
      <c r="AE567" s="11">
        <f>'OddsRatio_working_3-way'!X567^(1/3)*SIN(('OddsRatio_working_3-way'!Y567+4*PI())/3)</f>
        <v>-0.54464746562681832</v>
      </c>
      <c r="AF567" s="11">
        <f>-'OddsRatio_working_3-way'!U567/(3*'OddsRatio_working_3-way'!X567^(1/3))*COS(('OddsRatio_working_3-way'!Y567)/3)</f>
        <v>0.53884978512954929</v>
      </c>
      <c r="AG567" s="11">
        <f>-'OddsRatio_working_3-way'!U567/(3*'OddsRatio_working_3-way'!X567^(1/3))*COS(('OddsRatio_working_3-way'!Y567+2*PI())/3)</f>
        <v>-0.40450729754972364</v>
      </c>
      <c r="AH567" s="11">
        <f>-'OddsRatio_working_3-way'!U567/(3*'OddsRatio_working_3-way'!X567^(1/3))*COS(('OddsRatio_working_3-way'!Y567+4*PI())/3)</f>
        <v>-0.1343424875798257</v>
      </c>
      <c r="AI567" s="11">
        <f>'OddsRatio_working_3-way'!U567/(3*'OddsRatio_working_3-way'!X567^(1/3))*SIN(('OddsRatio_working_3-way'!Y567)/3)</f>
        <v>-0.15597972576168481</v>
      </c>
      <c r="AJ567" s="11">
        <f>'OddsRatio_working_3-way'!U567/(3*'OddsRatio_working_3-way'!X567^(1/3))*SIN(('OddsRatio_working_3-way'!Y567+2*PI())/3)</f>
        <v>-0.38866773986513353</v>
      </c>
      <c r="AK567" s="11">
        <f>'OddsRatio_working_3-way'!U567/(3*'OddsRatio_working_3-way'!X567^(1/3))*SIN(('OddsRatio_working_3-way'!Y567+4*PI())/3)</f>
        <v>0.54464746562681821</v>
      </c>
      <c r="AL567" s="11">
        <f>'OddsRatio_working_3-way'!Z567+'OddsRatio_working_3-way'!AF567</f>
        <v>1.0776995702590986</v>
      </c>
      <c r="AM567" s="11">
        <f>'OddsRatio_working_3-way'!AA567+'OddsRatio_working_3-way'!AG567</f>
        <v>-0.8090145950994474</v>
      </c>
      <c r="AN567" s="11">
        <f>'OddsRatio_working_3-way'!AB567+'OddsRatio_working_3-way'!AH567</f>
        <v>-0.2686849751596514</v>
      </c>
      <c r="AO567" s="11">
        <f>'OddsRatio_working_3-way'!AC567+'OddsRatio_working_3-way'!AI567</f>
        <v>0</v>
      </c>
      <c r="AP567" s="11">
        <f>'OddsRatio_working_3-way'!AD567+'OddsRatio_working_3-way'!AJ567</f>
        <v>0</v>
      </c>
      <c r="AQ567" s="11">
        <f>'OddsRatio_working_3-way'!AE567+'OddsRatio_working_3-way'!AK567</f>
        <v>0</v>
      </c>
      <c r="AR567" s="10">
        <f>IF(A567="","",IF(('OddsRatio_working_3-way'!X567=0),IF(Q567&gt;0,-Q567^(1/3),(-Q567)^(1/3)),'OddsRatio_working_3-way'!AL567-'OddsRatio_working_3-way'!R567/3))</f>
        <v>1.0776995702590986</v>
      </c>
      <c r="AS567" s="11">
        <f>IF(('OddsRatio_working_3-way'!X567=0),IF(Q567&gt;0,-Q567^(1/3),(-Q567)^(1/3)),'OddsRatio_working_3-way'!AM567-'OddsRatio_working_3-way'!R567/3)</f>
        <v>-0.8090145950994474</v>
      </c>
      <c r="AT567" s="11">
        <f>IF(('OddsRatio_working_3-way'!X567=0),IF(Q567&gt;0,-Q567^(1/3),(-Q567)^(1/3)),'OddsRatio_working_3-way'!AN567-'OddsRatio_working_3-way'!R567/3)</f>
        <v>-0.2686849751596514</v>
      </c>
      <c r="AU567" s="11">
        <f>IF(('OddsRatio_working_3-way'!X567=0),0,'OddsRatio_working_3-way'!AO567)</f>
        <v>0</v>
      </c>
      <c r="AV567" s="11">
        <f>IF(('OddsRatio_working_3-way'!X567=0),0,'OddsRatio_working_3-way'!AP567)</f>
        <v>0</v>
      </c>
      <c r="AW567" s="11">
        <f>IF(('OddsRatio_working_3-way'!X567=0),0,'OddsRatio_working_3-way'!AQ567)</f>
        <v>0</v>
      </c>
    </row>
    <row r="568" spans="1:49" x14ac:dyDescent="0.2">
      <c r="A568" s="4">
        <f>IF('True_Odds_Calculator_3-way'!A569="","",'True_Odds_Calculator_3-way'!A569)</f>
        <v>2.38</v>
      </c>
      <c r="B568" s="4">
        <f>IF('True_Odds_Calculator_3-way'!B569="","",'True_Odds_Calculator_3-way'!B569)</f>
        <v>3.31</v>
      </c>
      <c r="C568" s="4">
        <f>IF('True_Odds_Calculator_3-way'!C569="","",'True_Odds_Calculator_3-way'!C569)</f>
        <v>3.16</v>
      </c>
      <c r="D568" s="9">
        <f t="shared" si="117"/>
        <v>0.40604081493481825</v>
      </c>
      <c r="E568" s="9">
        <f t="shared" si="118"/>
        <v>0.28997181323317889</v>
      </c>
      <c r="F568" s="9">
        <f t="shared" si="119"/>
        <v>0.30398737183200281</v>
      </c>
      <c r="G568" s="9">
        <f t="shared" si="120"/>
        <v>1.0600047845881335</v>
      </c>
      <c r="H568" s="9">
        <f t="shared" si="121"/>
        <v>2.4628066027316247</v>
      </c>
      <c r="I568" s="9">
        <f t="shared" si="122"/>
        <v>3.4486110523985887</v>
      </c>
      <c r="J568" s="9">
        <f t="shared" si="123"/>
        <v>3.2896103347103685</v>
      </c>
      <c r="K568" s="11">
        <f t="shared" si="124"/>
        <v>0.42016806722689076</v>
      </c>
      <c r="L568" s="11">
        <f t="shared" si="125"/>
        <v>0.30211480362537763</v>
      </c>
      <c r="M568" s="11">
        <f t="shared" si="126"/>
        <v>0.31645569620253161</v>
      </c>
      <c r="N568" s="11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-0.276600387372816</v>
      </c>
      <c r="O568" s="11">
        <f>0</f>
        <v>0</v>
      </c>
      <c r="P568" s="11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0.23499781954159921</v>
      </c>
      <c r="Q568" s="11">
        <f>2*'OddsRatio_working_3-way'!K568*'OddsRatio_working_3-way'!L568*'OddsRatio_working_3-way'!M568</f>
        <v>8.0341134886016796E-2</v>
      </c>
      <c r="R568" s="11">
        <f t="shared" si="127"/>
        <v>0</v>
      </c>
      <c r="S568" s="11">
        <f t="shared" si="128"/>
        <v>-0.8495932408975887</v>
      </c>
      <c r="T568" s="11">
        <f t="shared" si="129"/>
        <v>-0.29045922765729515</v>
      </c>
      <c r="U568" s="11">
        <f>'OddsRatio_working_3-way'!S568-'OddsRatio_working_3-way'!R568^2/3</f>
        <v>-0.8495932408975887</v>
      </c>
      <c r="V568" s="11">
        <f>'OddsRatio_working_3-way'!S568*'OddsRatio_working_3-way'!R568/3-2*'OddsRatio_working_3-way'!R568^3/27-'OddsRatio_working_3-way'!T568</f>
        <v>0.29045922765729515</v>
      </c>
      <c r="W568" s="11">
        <f>'OddsRatio_working_3-way'!V568^2+4*'OddsRatio_working_3-way'!U568^3/27</f>
        <v>-6.4843661773632544E-3</v>
      </c>
      <c r="X568" s="11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0.15070743935572298</v>
      </c>
      <c r="Y568" s="11">
        <f>IF('OddsRatio_working_3-way'!W568&gt;=0,IF('OddsRatio_working_3-way'!V568+SQRT('OddsRatio_working_3-way'!W568)&gt;0,0,PI()),ACOS('OddsRatio_working_3-way'!V568/(2*'OddsRatio_working_3-way'!X568)))</f>
        <v>0.27044319720551568</v>
      </c>
      <c r="Z568" s="11">
        <f>'OddsRatio_working_3-way'!X568^(1/3)*COS('OddsRatio_working_3-way'!Y568/3)</f>
        <v>0.53000239229406676</v>
      </c>
      <c r="AA568" s="11">
        <f>'OddsRatio_working_3-way'!X568^(1/3)*COS(('OddsRatio_working_3-way'!Y568+2*PI())/3)</f>
        <v>-0.30649105450207981</v>
      </c>
      <c r="AB568" s="11">
        <f>'OddsRatio_working_3-way'!X568^(1/3)*COS(('OddsRatio_working_3-way'!Y568+4*PI())/3)</f>
        <v>-0.22351133779198706</v>
      </c>
      <c r="AC568" s="11">
        <f>'OddsRatio_working_3-way'!X568^(1/3)*SIN('OddsRatio_working_3-way'!Y568/3)</f>
        <v>4.7908361779851041E-2</v>
      </c>
      <c r="AD568" s="11">
        <f>'OddsRatio_working_3-way'!X568^(1/3)*SIN(('OddsRatio_working_3-way'!Y568+2*PI())/3)</f>
        <v>0.43504135490326207</v>
      </c>
      <c r="AE568" s="11">
        <f>'OddsRatio_working_3-way'!X568^(1/3)*SIN(('OddsRatio_working_3-way'!Y568+4*PI())/3)</f>
        <v>-0.48294971668311304</v>
      </c>
      <c r="AF568" s="11">
        <f>-'OddsRatio_working_3-way'!U568/(3*'OddsRatio_working_3-way'!X568^(1/3))*COS(('OddsRatio_working_3-way'!Y568)/3)</f>
        <v>0.53000239229406676</v>
      </c>
      <c r="AG568" s="11">
        <f>-'OddsRatio_working_3-way'!U568/(3*'OddsRatio_working_3-way'!X568^(1/3))*COS(('OddsRatio_working_3-way'!Y568+2*PI())/3)</f>
        <v>-0.30649105450207981</v>
      </c>
      <c r="AH568" s="11">
        <f>-'OddsRatio_working_3-way'!U568/(3*'OddsRatio_working_3-way'!X568^(1/3))*COS(('OddsRatio_working_3-way'!Y568+4*PI())/3)</f>
        <v>-0.22351133779198706</v>
      </c>
      <c r="AI568" s="11">
        <f>'OddsRatio_working_3-way'!U568/(3*'OddsRatio_working_3-way'!X568^(1/3))*SIN(('OddsRatio_working_3-way'!Y568)/3)</f>
        <v>-4.7908361779851041E-2</v>
      </c>
      <c r="AJ568" s="11">
        <f>'OddsRatio_working_3-way'!U568/(3*'OddsRatio_working_3-way'!X568^(1/3))*SIN(('OddsRatio_working_3-way'!Y568+2*PI())/3)</f>
        <v>-0.43504135490326207</v>
      </c>
      <c r="AK568" s="11">
        <f>'OddsRatio_working_3-way'!U568/(3*'OddsRatio_working_3-way'!X568^(1/3))*SIN(('OddsRatio_working_3-way'!Y568+4*PI())/3)</f>
        <v>0.48294971668311304</v>
      </c>
      <c r="AL568" s="11">
        <f>'OddsRatio_working_3-way'!Z568+'OddsRatio_working_3-way'!AF568</f>
        <v>1.0600047845881335</v>
      </c>
      <c r="AM568" s="11">
        <f>'OddsRatio_working_3-way'!AA568+'OddsRatio_working_3-way'!AG568</f>
        <v>-0.61298210900415961</v>
      </c>
      <c r="AN568" s="11">
        <f>'OddsRatio_working_3-way'!AB568+'OddsRatio_working_3-way'!AH568</f>
        <v>-0.44702267558397413</v>
      </c>
      <c r="AO568" s="11">
        <f>'OddsRatio_working_3-way'!AC568+'OddsRatio_working_3-way'!AI568</f>
        <v>0</v>
      </c>
      <c r="AP568" s="11">
        <f>'OddsRatio_working_3-way'!AD568+'OddsRatio_working_3-way'!AJ568</f>
        <v>0</v>
      </c>
      <c r="AQ568" s="11">
        <f>'OddsRatio_working_3-way'!AE568+'OddsRatio_working_3-way'!AK568</f>
        <v>0</v>
      </c>
      <c r="AR568" s="10">
        <f>IF(A568="","",IF(('OddsRatio_working_3-way'!X568=0),IF(Q568&gt;0,-Q568^(1/3),(-Q568)^(1/3)),'OddsRatio_working_3-way'!AL568-'OddsRatio_working_3-way'!R568/3))</f>
        <v>1.0600047845881335</v>
      </c>
      <c r="AS568" s="11">
        <f>IF(('OddsRatio_working_3-way'!X568=0),IF(Q568&gt;0,-Q568^(1/3),(-Q568)^(1/3)),'OddsRatio_working_3-way'!AM568-'OddsRatio_working_3-way'!R568/3)</f>
        <v>-0.61298210900415961</v>
      </c>
      <c r="AT568" s="11">
        <f>IF(('OddsRatio_working_3-way'!X568=0),IF(Q568&gt;0,-Q568^(1/3),(-Q568)^(1/3)),'OddsRatio_working_3-way'!AN568-'OddsRatio_working_3-way'!R568/3)</f>
        <v>-0.44702267558397413</v>
      </c>
      <c r="AU568" s="11">
        <f>IF(('OddsRatio_working_3-way'!X568=0),0,'OddsRatio_working_3-way'!AO568)</f>
        <v>0</v>
      </c>
      <c r="AV568" s="11">
        <f>IF(('OddsRatio_working_3-way'!X568=0),0,'OddsRatio_working_3-way'!AP568)</f>
        <v>0</v>
      </c>
      <c r="AW568" s="11">
        <f>IF(('OddsRatio_working_3-way'!X568=0),0,'OddsRatio_working_3-way'!AQ568)</f>
        <v>0</v>
      </c>
    </row>
    <row r="569" spans="1:49" x14ac:dyDescent="0.2">
      <c r="A569" s="4">
        <f>IF('True_Odds_Calculator_3-way'!A570="","",'True_Odds_Calculator_3-way'!A570)</f>
        <v>3.69</v>
      </c>
      <c r="B569" s="4">
        <f>IF('True_Odds_Calculator_3-way'!B570="","",'True_Odds_Calculator_3-way'!B570)</f>
        <v>3.86</v>
      </c>
      <c r="C569" s="4">
        <f>IF('True_Odds_Calculator_3-way'!C570="","",'True_Odds_Calculator_3-way'!C570)</f>
        <v>1.97</v>
      </c>
      <c r="D569" s="9">
        <f t="shared" si="117"/>
        <v>0.2594213337665488</v>
      </c>
      <c r="E569" s="9">
        <f t="shared" si="118"/>
        <v>0.24782264674708135</v>
      </c>
      <c r="F569" s="9">
        <f t="shared" si="119"/>
        <v>0.49275601948636993</v>
      </c>
      <c r="G569" s="9">
        <f t="shared" si="120"/>
        <v>1.0612390675996806</v>
      </c>
      <c r="H569" s="9">
        <f t="shared" si="121"/>
        <v>3.8547330918431406</v>
      </c>
      <c r="I569" s="9">
        <f t="shared" si="122"/>
        <v>4.0351437333350857</v>
      </c>
      <c r="J569" s="9">
        <f t="shared" si="123"/>
        <v>2.0294018955716906</v>
      </c>
      <c r="K569" s="11">
        <f t="shared" si="124"/>
        <v>0.2710027100271003</v>
      </c>
      <c r="L569" s="11">
        <f t="shared" si="125"/>
        <v>0.2590673575129534</v>
      </c>
      <c r="M569" s="11">
        <f t="shared" si="126"/>
        <v>0.50761421319796951</v>
      </c>
      <c r="N569" s="11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-0.26595621917398538</v>
      </c>
      <c r="O569" s="11">
        <f>0</f>
        <v>0</v>
      </c>
      <c r="P569" s="11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0.23236338725660743</v>
      </c>
      <c r="Q569" s="11">
        <f>2*'OddsRatio_working_3-way'!K569*'OddsRatio_working_3-way'!L569*'OddsRatio_working_3-way'!M569</f>
        <v>7.1277112655401043E-2</v>
      </c>
      <c r="R569" s="11">
        <f t="shared" si="127"/>
        <v>0</v>
      </c>
      <c r="S569" s="11">
        <f t="shared" si="128"/>
        <v>-0.87369036895729857</v>
      </c>
      <c r="T569" s="11">
        <f t="shared" si="129"/>
        <v>-0.268003180661748</v>
      </c>
      <c r="U569" s="11">
        <f>'OddsRatio_working_3-way'!S569-'OddsRatio_working_3-way'!R569^2/3</f>
        <v>-0.87369036895729857</v>
      </c>
      <c r="V569" s="11">
        <f>'OddsRatio_working_3-way'!S569*'OddsRatio_working_3-way'!R569/3-2*'OddsRatio_working_3-way'!R569^3/27-'OddsRatio_working_3-way'!T569</f>
        <v>0.268003180661748</v>
      </c>
      <c r="W569" s="11">
        <f>'OddsRatio_working_3-way'!V569^2+4*'OddsRatio_working_3-way'!U569^3/27</f>
        <v>-2.697700866303189E-2</v>
      </c>
      <c r="X569" s="11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0.15716449464481905</v>
      </c>
      <c r="Y569" s="11">
        <f>IF('OddsRatio_working_3-way'!W569&gt;=0,IF('OddsRatio_working_3-way'!V569+SQRT('OddsRatio_working_3-way'!W569)&gt;0,0,PI()),ACOS('OddsRatio_working_3-way'!V569/(2*'OddsRatio_working_3-way'!X569)))</f>
        <v>0.54981731864592898</v>
      </c>
      <c r="Z569" s="11">
        <f>'OddsRatio_working_3-way'!X569^(1/3)*COS('OddsRatio_working_3-way'!Y569/3)</f>
        <v>0.53061953379984028</v>
      </c>
      <c r="AA569" s="11">
        <f>'OddsRatio_working_3-way'!X569^(1/3)*COS(('OddsRatio_working_3-way'!Y569+2*PI())/3)</f>
        <v>-0.35048473389054907</v>
      </c>
      <c r="AB569" s="11">
        <f>'OddsRatio_working_3-way'!X569^(1/3)*COS(('OddsRatio_working_3-way'!Y569+4*PI())/3)</f>
        <v>-0.18013479990929127</v>
      </c>
      <c r="AC569" s="11">
        <f>'OddsRatio_working_3-way'!X569^(1/3)*SIN('OddsRatio_working_3-way'!Y569/3)</f>
        <v>9.8351580240514186E-2</v>
      </c>
      <c r="AD569" s="11">
        <f>'OddsRatio_working_3-way'!X569^(1/3)*SIN(('OddsRatio_working_3-way'!Y569+2*PI())/3)</f>
        <v>0.4103542058946601</v>
      </c>
      <c r="AE569" s="11">
        <f>'OddsRatio_working_3-way'!X569^(1/3)*SIN(('OddsRatio_working_3-way'!Y569+4*PI())/3)</f>
        <v>-0.50870578613517425</v>
      </c>
      <c r="AF569" s="11">
        <f>-'OddsRatio_working_3-way'!U569/(3*'OddsRatio_working_3-way'!X569^(1/3))*COS(('OddsRatio_working_3-way'!Y569)/3)</f>
        <v>0.53061953379984039</v>
      </c>
      <c r="AG569" s="11">
        <f>-'OddsRatio_working_3-way'!U569/(3*'OddsRatio_working_3-way'!X569^(1/3))*COS(('OddsRatio_working_3-way'!Y569+2*PI())/3)</f>
        <v>-0.35048473389054918</v>
      </c>
      <c r="AH569" s="11">
        <f>-'OddsRatio_working_3-way'!U569/(3*'OddsRatio_working_3-way'!X569^(1/3))*COS(('OddsRatio_working_3-way'!Y569+4*PI())/3)</f>
        <v>-0.18013479990929129</v>
      </c>
      <c r="AI569" s="11">
        <f>'OddsRatio_working_3-way'!U569/(3*'OddsRatio_working_3-way'!X569^(1/3))*SIN(('OddsRatio_working_3-way'!Y569)/3)</f>
        <v>-9.83515802405142E-2</v>
      </c>
      <c r="AJ569" s="11">
        <f>'OddsRatio_working_3-way'!U569/(3*'OddsRatio_working_3-way'!X569^(1/3))*SIN(('OddsRatio_working_3-way'!Y569+2*PI())/3)</f>
        <v>-0.41035420589466021</v>
      </c>
      <c r="AK569" s="11">
        <f>'OddsRatio_working_3-way'!U569/(3*'OddsRatio_working_3-way'!X569^(1/3))*SIN(('OddsRatio_working_3-way'!Y569+4*PI())/3)</f>
        <v>0.50870578613517436</v>
      </c>
      <c r="AL569" s="11">
        <f>'OddsRatio_working_3-way'!Z569+'OddsRatio_working_3-way'!AF569</f>
        <v>1.0612390675996806</v>
      </c>
      <c r="AM569" s="11">
        <f>'OddsRatio_working_3-way'!AA569+'OddsRatio_working_3-way'!AG569</f>
        <v>-0.70096946778109825</v>
      </c>
      <c r="AN569" s="11">
        <f>'OddsRatio_working_3-way'!AB569+'OddsRatio_working_3-way'!AH569</f>
        <v>-0.36026959981858253</v>
      </c>
      <c r="AO569" s="11">
        <f>'OddsRatio_working_3-way'!AC569+'OddsRatio_working_3-way'!AI569</f>
        <v>0</v>
      </c>
      <c r="AP569" s="11">
        <f>'OddsRatio_working_3-way'!AD569+'OddsRatio_working_3-way'!AJ569</f>
        <v>0</v>
      </c>
      <c r="AQ569" s="11">
        <f>'OddsRatio_working_3-way'!AE569+'OddsRatio_working_3-way'!AK569</f>
        <v>0</v>
      </c>
      <c r="AR569" s="10">
        <f>IF(A569="","",IF(('OddsRatio_working_3-way'!X569=0),IF(Q569&gt;0,-Q569^(1/3),(-Q569)^(1/3)),'OddsRatio_working_3-way'!AL569-'OddsRatio_working_3-way'!R569/3))</f>
        <v>1.0612390675996806</v>
      </c>
      <c r="AS569" s="11">
        <f>IF(('OddsRatio_working_3-way'!X569=0),IF(Q569&gt;0,-Q569^(1/3),(-Q569)^(1/3)),'OddsRatio_working_3-way'!AM569-'OddsRatio_working_3-way'!R569/3)</f>
        <v>-0.70096946778109825</v>
      </c>
      <c r="AT569" s="11">
        <f>IF(('OddsRatio_working_3-way'!X569=0),IF(Q569&gt;0,-Q569^(1/3),(-Q569)^(1/3)),'OddsRatio_working_3-way'!AN569-'OddsRatio_working_3-way'!R569/3)</f>
        <v>-0.36026959981858253</v>
      </c>
      <c r="AU569" s="11">
        <f>IF(('OddsRatio_working_3-way'!X569=0),0,'OddsRatio_working_3-way'!AO569)</f>
        <v>0</v>
      </c>
      <c r="AV569" s="11">
        <f>IF(('OddsRatio_working_3-way'!X569=0),0,'OddsRatio_working_3-way'!AP569)</f>
        <v>0</v>
      </c>
      <c r="AW569" s="11">
        <f>IF(('OddsRatio_working_3-way'!X569=0),0,'OddsRatio_working_3-way'!AQ569)</f>
        <v>0</v>
      </c>
    </row>
    <row r="570" spans="1:49" x14ac:dyDescent="0.2">
      <c r="A570" s="4">
        <f>IF('True_Odds_Calculator_3-way'!A571="","",'True_Odds_Calculator_3-way'!A571)</f>
        <v>1.46</v>
      </c>
      <c r="B570" s="4">
        <f>IF('True_Odds_Calculator_3-way'!B571="","",'True_Odds_Calculator_3-way'!B571)</f>
        <v>4.58</v>
      </c>
      <c r="C570" s="4">
        <f>IF('True_Odds_Calculator_3-way'!C571="","",'True_Odds_Calculator_3-way'!C571)</f>
        <v>7.11</v>
      </c>
      <c r="D570" s="9">
        <f t="shared" si="117"/>
        <v>0.66578378408473704</v>
      </c>
      <c r="E570" s="9">
        <f t="shared" si="118"/>
        <v>0.20379943736120329</v>
      </c>
      <c r="F570" s="9">
        <f t="shared" si="119"/>
        <v>0.13041677855405995</v>
      </c>
      <c r="G570" s="9">
        <f t="shared" si="120"/>
        <v>1.0912806957576255</v>
      </c>
      <c r="H570" s="9">
        <f t="shared" si="121"/>
        <v>1.501989120048508</v>
      </c>
      <c r="I570" s="9">
        <f t="shared" si="122"/>
        <v>4.9067848908122995</v>
      </c>
      <c r="J570" s="9">
        <f t="shared" si="123"/>
        <v>7.6677250510790929</v>
      </c>
      <c r="K570" s="11">
        <f t="shared" si="124"/>
        <v>0.68493150684931503</v>
      </c>
      <c r="L570" s="11">
        <f t="shared" si="125"/>
        <v>0.2183406113537118</v>
      </c>
      <c r="M570" s="11">
        <f t="shared" si="126"/>
        <v>0.14064697609001406</v>
      </c>
      <c r="N570" s="11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-0.21163823649203906</v>
      </c>
      <c r="O570" s="11">
        <f>0</f>
        <v>0</v>
      </c>
      <c r="P570" s="11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0.21349028045008711</v>
      </c>
      <c r="Q570" s="11">
        <f>2*'OddsRatio_working_3-way'!K570*'OddsRatio_working_3-way'!L570*'OddsRatio_working_3-way'!M570</f>
        <v>4.2067050334992542E-2</v>
      </c>
      <c r="R570" s="11">
        <f t="shared" si="127"/>
        <v>0</v>
      </c>
      <c r="S570" s="11">
        <f t="shared" si="128"/>
        <v>-1.0087509893710427</v>
      </c>
      <c r="T570" s="11">
        <f t="shared" si="129"/>
        <v>-0.19876866785636313</v>
      </c>
      <c r="U570" s="11">
        <f>'OddsRatio_working_3-way'!S570-'OddsRatio_working_3-way'!R570^2/3</f>
        <v>-1.0087509893710427</v>
      </c>
      <c r="V570" s="11">
        <f>'OddsRatio_working_3-way'!S570*'OddsRatio_working_3-way'!R570/3-2*'OddsRatio_working_3-way'!R570^3/27-'OddsRatio_working_3-way'!T570</f>
        <v>0.19876866785636313</v>
      </c>
      <c r="W570" s="11">
        <f>'OddsRatio_working_3-way'!V570^2+4*'OddsRatio_working_3-way'!U570^3/27</f>
        <v>-0.11256262819078325</v>
      </c>
      <c r="X570" s="11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0.19498180140219271</v>
      </c>
      <c r="Y570" s="11">
        <f>IF('OddsRatio_working_3-way'!W570&gt;=0,IF('OddsRatio_working_3-way'!V570+SQRT('OddsRatio_working_3-way'!W570)&gt;0,0,PI()),ACOS('OddsRatio_working_3-way'!V570/(2*'OddsRatio_working_3-way'!X570)))</f>
        <v>1.03594769036419</v>
      </c>
      <c r="Z570" s="11">
        <f>'OddsRatio_working_3-way'!X570^(1/3)*COS('OddsRatio_working_3-way'!Y570/3)</f>
        <v>0.54564034787881288</v>
      </c>
      <c r="AA570" s="11">
        <f>'OddsRatio_working_3-way'!X570^(1/3)*COS(('OddsRatio_working_3-way'!Y570+2*PI())/3)</f>
        <v>-0.44280607164205937</v>
      </c>
      <c r="AB570" s="11">
        <f>'OddsRatio_working_3-way'!X570^(1/3)*COS(('OddsRatio_working_3-way'!Y570+4*PI())/3)</f>
        <v>-0.10283427623675362</v>
      </c>
      <c r="AC570" s="11">
        <f>'OddsRatio_working_3-way'!X570^(1/3)*SIN('OddsRatio_working_3-way'!Y570/3)</f>
        <v>0.19628280759413369</v>
      </c>
      <c r="AD570" s="11">
        <f>'OddsRatio_working_3-way'!X570^(1/3)*SIN(('OddsRatio_working_3-way'!Y570+2*PI())/3)</f>
        <v>0.3743969987957636</v>
      </c>
      <c r="AE570" s="11">
        <f>'OddsRatio_working_3-way'!X570^(1/3)*SIN(('OddsRatio_working_3-way'!Y570+4*PI())/3)</f>
        <v>-0.57067980638989735</v>
      </c>
      <c r="AF570" s="11">
        <f>-'OddsRatio_working_3-way'!U570/(3*'OddsRatio_working_3-way'!X570^(1/3))*COS(('OddsRatio_working_3-way'!Y570)/3)</f>
        <v>0.54564034787881277</v>
      </c>
      <c r="AG570" s="11">
        <f>-'OddsRatio_working_3-way'!U570/(3*'OddsRatio_working_3-way'!X570^(1/3))*COS(('OddsRatio_working_3-way'!Y570+2*PI())/3)</f>
        <v>-0.44280607164205926</v>
      </c>
      <c r="AH570" s="11">
        <f>-'OddsRatio_working_3-way'!U570/(3*'OddsRatio_working_3-way'!X570^(1/3))*COS(('OddsRatio_working_3-way'!Y570+4*PI())/3)</f>
        <v>-0.10283427623675361</v>
      </c>
      <c r="AI570" s="11">
        <f>'OddsRatio_working_3-way'!U570/(3*'OddsRatio_working_3-way'!X570^(1/3))*SIN(('OddsRatio_working_3-way'!Y570)/3)</f>
        <v>-0.19628280759413366</v>
      </c>
      <c r="AJ570" s="11">
        <f>'OddsRatio_working_3-way'!U570/(3*'OddsRatio_working_3-way'!X570^(1/3))*SIN(('OddsRatio_working_3-way'!Y570+2*PI())/3)</f>
        <v>-0.37439699879576355</v>
      </c>
      <c r="AK570" s="11">
        <f>'OddsRatio_working_3-way'!U570/(3*'OddsRatio_working_3-way'!X570^(1/3))*SIN(('OddsRatio_working_3-way'!Y570+4*PI())/3)</f>
        <v>0.57067980638989724</v>
      </c>
      <c r="AL570" s="11">
        <f>'OddsRatio_working_3-way'!Z570+'OddsRatio_working_3-way'!AF570</f>
        <v>1.0912806957576255</v>
      </c>
      <c r="AM570" s="11">
        <f>'OddsRatio_working_3-way'!AA570+'OddsRatio_working_3-way'!AG570</f>
        <v>-0.88561214328411864</v>
      </c>
      <c r="AN570" s="11">
        <f>'OddsRatio_working_3-way'!AB570+'OddsRatio_working_3-way'!AH570</f>
        <v>-0.20566855247350724</v>
      </c>
      <c r="AO570" s="11">
        <f>'OddsRatio_working_3-way'!AC570+'OddsRatio_working_3-way'!AI570</f>
        <v>0</v>
      </c>
      <c r="AP570" s="11">
        <f>'OddsRatio_working_3-way'!AD570+'OddsRatio_working_3-way'!AJ570</f>
        <v>0</v>
      </c>
      <c r="AQ570" s="11">
        <f>'OddsRatio_working_3-way'!AE570+'OddsRatio_working_3-way'!AK570</f>
        <v>0</v>
      </c>
      <c r="AR570" s="10">
        <f>IF(A570="","",IF(('OddsRatio_working_3-way'!X570=0),IF(Q570&gt;0,-Q570^(1/3),(-Q570)^(1/3)),'OddsRatio_working_3-way'!AL570-'OddsRatio_working_3-way'!R570/3))</f>
        <v>1.0912806957576255</v>
      </c>
      <c r="AS570" s="11">
        <f>IF(('OddsRatio_working_3-way'!X570=0),IF(Q570&gt;0,-Q570^(1/3),(-Q570)^(1/3)),'OddsRatio_working_3-way'!AM570-'OddsRatio_working_3-way'!R570/3)</f>
        <v>-0.88561214328411864</v>
      </c>
      <c r="AT570" s="11">
        <f>IF(('OddsRatio_working_3-way'!X570=0),IF(Q570&gt;0,-Q570^(1/3),(-Q570)^(1/3)),'OddsRatio_working_3-way'!AN570-'OddsRatio_working_3-way'!R570/3)</f>
        <v>-0.20566855247350724</v>
      </c>
      <c r="AU570" s="11">
        <f>IF(('OddsRatio_working_3-way'!X570=0),0,'OddsRatio_working_3-way'!AO570)</f>
        <v>0</v>
      </c>
      <c r="AV570" s="11">
        <f>IF(('OddsRatio_working_3-way'!X570=0),0,'OddsRatio_working_3-way'!AP570)</f>
        <v>0</v>
      </c>
      <c r="AW570" s="11">
        <f>IF(('OddsRatio_working_3-way'!X570=0),0,'OddsRatio_working_3-way'!AQ570)</f>
        <v>0</v>
      </c>
    </row>
    <row r="571" spans="1:49" x14ac:dyDescent="0.2">
      <c r="A571" s="4">
        <f>IF('True_Odds_Calculator_3-way'!A572="","",'True_Odds_Calculator_3-way'!A572)</f>
        <v>1.63</v>
      </c>
      <c r="B571" s="4">
        <f>IF('True_Odds_Calculator_3-way'!B572="","",'True_Odds_Calculator_3-way'!B572)</f>
        <v>4.16</v>
      </c>
      <c r="C571" s="4">
        <f>IF('True_Odds_Calculator_3-way'!C572="","",'True_Odds_Calculator_3-way'!C572)</f>
        <v>5.35</v>
      </c>
      <c r="D571" s="9">
        <f t="shared" si="117"/>
        <v>0.59629356406527945</v>
      </c>
      <c r="E571" s="9">
        <f t="shared" si="118"/>
        <v>0.22748583818353155</v>
      </c>
      <c r="F571" s="9">
        <f t="shared" si="119"/>
        <v>0.17622059775118901</v>
      </c>
      <c r="G571" s="9">
        <f t="shared" si="120"/>
        <v>1.0746449486966059</v>
      </c>
      <c r="H571" s="9">
        <f t="shared" si="121"/>
        <v>1.6770263176788618</v>
      </c>
      <c r="I571" s="9">
        <f t="shared" si="122"/>
        <v>4.3958780378812756</v>
      </c>
      <c r="J571" s="9">
        <f t="shared" si="123"/>
        <v>5.6747055268302358</v>
      </c>
      <c r="K571" s="11">
        <f t="shared" si="124"/>
        <v>0.61349693251533743</v>
      </c>
      <c r="L571" s="11">
        <f t="shared" si="125"/>
        <v>0.24038461538461536</v>
      </c>
      <c r="M571" s="11">
        <f t="shared" si="126"/>
        <v>0.18691588785046731</v>
      </c>
      <c r="N571" s="11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-0.23871635359652099</v>
      </c>
      <c r="O571" s="11">
        <f>0</f>
        <v>0</v>
      </c>
      <c r="P571" s="11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0.22438286442643995</v>
      </c>
      <c r="Q571" s="11">
        <f>2*'OddsRatio_working_3-way'!K571*'OddsRatio_working_3-way'!L571*'OddsRatio_working_3-way'!M571</f>
        <v>5.5130924920501208E-2</v>
      </c>
      <c r="R571" s="11">
        <f t="shared" si="127"/>
        <v>0</v>
      </c>
      <c r="S571" s="11">
        <f t="shared" si="128"/>
        <v>-0.93995598142259018</v>
      </c>
      <c r="T571" s="11">
        <f t="shared" si="129"/>
        <v>-0.23094741558294596</v>
      </c>
      <c r="U571" s="11">
        <f>'OddsRatio_working_3-way'!S571-'OddsRatio_working_3-way'!R571^2/3</f>
        <v>-0.93995598142259018</v>
      </c>
      <c r="V571" s="11">
        <f>'OddsRatio_working_3-way'!S571*'OddsRatio_working_3-way'!R571/3-2*'OddsRatio_working_3-way'!R571^3/27-'OddsRatio_working_3-way'!T571</f>
        <v>0.23094741558294596</v>
      </c>
      <c r="W571" s="11">
        <f>'OddsRatio_working_3-way'!V571^2+4*'OddsRatio_working_3-way'!U571^3/27</f>
        <v>-6.9695486942083662E-2</v>
      </c>
      <c r="X571" s="11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0.17537972780977681</v>
      </c>
      <c r="Y571" s="11">
        <f>IF('OddsRatio_working_3-way'!W571&gt;=0,IF('OddsRatio_working_3-way'!V571+SQRT('OddsRatio_working_3-way'!W571)&gt;0,0,PI()),ACOS('OddsRatio_working_3-way'!V571/(2*'OddsRatio_working_3-way'!X571)))</f>
        <v>0.85207732613776532</v>
      </c>
      <c r="Z571" s="11">
        <f>'OddsRatio_working_3-way'!X571^(1/3)*COS('OddsRatio_working_3-way'!Y571/3)</f>
        <v>0.53732247434830305</v>
      </c>
      <c r="AA571" s="11">
        <f>'OddsRatio_working_3-way'!X571^(1/3)*COS(('OddsRatio_working_3-way'!Y571+2*PI())/3)</f>
        <v>-0.40450090102757263</v>
      </c>
      <c r="AB571" s="11">
        <f>'OddsRatio_working_3-way'!X571^(1/3)*COS(('OddsRatio_working_3-way'!Y571+4*PI())/3)</f>
        <v>-0.13282157332073033</v>
      </c>
      <c r="AC571" s="11">
        <f>'OddsRatio_working_3-way'!X571^(1/3)*SIN('OddsRatio_working_3-way'!Y571/3)</f>
        <v>0.15685413298480197</v>
      </c>
      <c r="AD571" s="11">
        <f>'OddsRatio_working_3-way'!X571^(1/3)*SIN(('OddsRatio_working_3-way'!Y571+2*PI())/3)</f>
        <v>0.38690784631754194</v>
      </c>
      <c r="AE571" s="11">
        <f>'OddsRatio_working_3-way'!X571^(1/3)*SIN(('OddsRatio_working_3-way'!Y571+4*PI())/3)</f>
        <v>-0.54376197930234382</v>
      </c>
      <c r="AF571" s="11">
        <f>-'OddsRatio_working_3-way'!U571/(3*'OddsRatio_working_3-way'!X571^(1/3))*COS(('OddsRatio_working_3-way'!Y571)/3)</f>
        <v>0.53732247434830294</v>
      </c>
      <c r="AG571" s="11">
        <f>-'OddsRatio_working_3-way'!U571/(3*'OddsRatio_working_3-way'!X571^(1/3))*COS(('OddsRatio_working_3-way'!Y571+2*PI())/3)</f>
        <v>-0.40450090102757258</v>
      </c>
      <c r="AH571" s="11">
        <f>-'OddsRatio_working_3-way'!U571/(3*'OddsRatio_working_3-way'!X571^(1/3))*COS(('OddsRatio_working_3-way'!Y571+4*PI())/3)</f>
        <v>-0.1328215733207303</v>
      </c>
      <c r="AI571" s="11">
        <f>'OddsRatio_working_3-way'!U571/(3*'OddsRatio_working_3-way'!X571^(1/3))*SIN(('OddsRatio_working_3-way'!Y571)/3)</f>
        <v>-0.15685413298480194</v>
      </c>
      <c r="AJ571" s="11">
        <f>'OddsRatio_working_3-way'!U571/(3*'OddsRatio_working_3-way'!X571^(1/3))*SIN(('OddsRatio_working_3-way'!Y571+2*PI())/3)</f>
        <v>-0.38690784631754188</v>
      </c>
      <c r="AK571" s="11">
        <f>'OddsRatio_working_3-way'!U571/(3*'OddsRatio_working_3-way'!X571^(1/3))*SIN(('OddsRatio_working_3-way'!Y571+4*PI())/3)</f>
        <v>0.54376197930234371</v>
      </c>
      <c r="AL571" s="11">
        <f>'OddsRatio_working_3-way'!Z571+'OddsRatio_working_3-way'!AF571</f>
        <v>1.0746449486966059</v>
      </c>
      <c r="AM571" s="11">
        <f>'OddsRatio_working_3-way'!AA571+'OddsRatio_working_3-way'!AG571</f>
        <v>-0.80900180205514527</v>
      </c>
      <c r="AN571" s="11">
        <f>'OddsRatio_working_3-way'!AB571+'OddsRatio_working_3-way'!AH571</f>
        <v>-0.2656431466414606</v>
      </c>
      <c r="AO571" s="11">
        <f>'OddsRatio_working_3-way'!AC571+'OddsRatio_working_3-way'!AI571</f>
        <v>0</v>
      </c>
      <c r="AP571" s="11">
        <f>'OddsRatio_working_3-way'!AD571+'OddsRatio_working_3-way'!AJ571</f>
        <v>0</v>
      </c>
      <c r="AQ571" s="11">
        <f>'OddsRatio_working_3-way'!AE571+'OddsRatio_working_3-way'!AK571</f>
        <v>0</v>
      </c>
      <c r="AR571" s="10">
        <f>IF(A571="","",IF(('OddsRatio_working_3-way'!X571=0),IF(Q571&gt;0,-Q571^(1/3),(-Q571)^(1/3)),'OddsRatio_working_3-way'!AL571-'OddsRatio_working_3-way'!R571/3))</f>
        <v>1.0746449486966059</v>
      </c>
      <c r="AS571" s="11">
        <f>IF(('OddsRatio_working_3-way'!X571=0),IF(Q571&gt;0,-Q571^(1/3),(-Q571)^(1/3)),'OddsRatio_working_3-way'!AM571-'OddsRatio_working_3-way'!R571/3)</f>
        <v>-0.80900180205514527</v>
      </c>
      <c r="AT571" s="11">
        <f>IF(('OddsRatio_working_3-way'!X571=0),IF(Q571&gt;0,-Q571^(1/3),(-Q571)^(1/3)),'OddsRatio_working_3-way'!AN571-'OddsRatio_working_3-way'!R571/3)</f>
        <v>-0.2656431466414606</v>
      </c>
      <c r="AU571" s="11">
        <f>IF(('OddsRatio_working_3-way'!X571=0),0,'OddsRatio_working_3-way'!AO571)</f>
        <v>0</v>
      </c>
      <c r="AV571" s="11">
        <f>IF(('OddsRatio_working_3-way'!X571=0),0,'OddsRatio_working_3-way'!AP571)</f>
        <v>0</v>
      </c>
      <c r="AW571" s="11">
        <f>IF(('OddsRatio_working_3-way'!X571=0),0,'OddsRatio_working_3-way'!AQ571)</f>
        <v>0</v>
      </c>
    </row>
    <row r="572" spans="1:49" x14ac:dyDescent="0.2">
      <c r="A572" s="4">
        <f>IF('True_Odds_Calculator_3-way'!A573="","",'True_Odds_Calculator_3-way'!A573)</f>
        <v>6.21</v>
      </c>
      <c r="B572" s="4">
        <f>IF('True_Odds_Calculator_3-way'!B573="","",'True_Odds_Calculator_3-way'!B573)</f>
        <v>4.4400000000000004</v>
      </c>
      <c r="C572" s="4">
        <f>IF('True_Odds_Calculator_3-way'!C573="","",'True_Odds_Calculator_3-way'!C573)</f>
        <v>1.53</v>
      </c>
      <c r="D572" s="9">
        <f t="shared" si="117"/>
        <v>0.15115720472245556</v>
      </c>
      <c r="E572" s="9">
        <f t="shared" si="118"/>
        <v>0.21241234988727836</v>
      </c>
      <c r="F572" s="9">
        <f t="shared" si="119"/>
        <v>0.63643044539026594</v>
      </c>
      <c r="G572" s="9">
        <f t="shared" si="120"/>
        <v>1.0778558704805983</v>
      </c>
      <c r="H572" s="9">
        <f t="shared" si="121"/>
        <v>6.6156290852039179</v>
      </c>
      <c r="I572" s="9">
        <f t="shared" si="122"/>
        <v>4.7078241944532584</v>
      </c>
      <c r="J572" s="9">
        <f t="shared" si="123"/>
        <v>1.5712636113547165</v>
      </c>
      <c r="K572" s="11">
        <f t="shared" si="124"/>
        <v>0.1610305958132045</v>
      </c>
      <c r="L572" s="11">
        <f t="shared" si="125"/>
        <v>0.2252252252252252</v>
      </c>
      <c r="M572" s="11">
        <f t="shared" si="126"/>
        <v>0.65359477124183007</v>
      </c>
      <c r="N572" s="11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-0.22516767027518159</v>
      </c>
      <c r="O572" s="11">
        <f>0</f>
        <v>0</v>
      </c>
      <c r="P572" s="11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0.21760891326108714</v>
      </c>
      <c r="Q572" s="11">
        <f>2*'OddsRatio_working_3-way'!K572*'OddsRatio_working_3-way'!L572*'OddsRatio_working_3-way'!M572</f>
        <v>4.7409349294354496E-2</v>
      </c>
      <c r="R572" s="11">
        <f t="shared" si="127"/>
        <v>0</v>
      </c>
      <c r="S572" s="11">
        <f t="shared" si="128"/>
        <v>-0.96643054038416465</v>
      </c>
      <c r="T572" s="11">
        <f t="shared" si="129"/>
        <v>-0.21055131598783541</v>
      </c>
      <c r="U572" s="11">
        <f>'OddsRatio_working_3-way'!S572-'OddsRatio_working_3-way'!R572^2/3</f>
        <v>-0.96643054038416465</v>
      </c>
      <c r="V572" s="11">
        <f>'OddsRatio_working_3-way'!S572*'OddsRatio_working_3-way'!R572/3-2*'OddsRatio_working_3-way'!R572^3/27-'OddsRatio_working_3-way'!T572</f>
        <v>0.21055131598783541</v>
      </c>
      <c r="W572" s="11">
        <f>'OddsRatio_working_3-way'!V572^2+4*'OddsRatio_working_3-way'!U572^3/27</f>
        <v>-8.9391775527763825E-2</v>
      </c>
      <c r="X572" s="11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0.18284120992815947</v>
      </c>
      <c r="Y572" s="11">
        <f>IF('OddsRatio_working_3-way'!W572&gt;=0,IF('OddsRatio_working_3-way'!V572+SQRT('OddsRatio_working_3-way'!W572)&gt;0,0,PI()),ACOS('OddsRatio_working_3-way'!V572/(2*'OddsRatio_working_3-way'!X572)))</f>
        <v>0.95724286642739997</v>
      </c>
      <c r="Z572" s="11">
        <f>'OddsRatio_working_3-way'!X572^(1/3)*COS('OddsRatio_working_3-way'!Y572/3)</f>
        <v>0.53892793524029914</v>
      </c>
      <c r="AA572" s="11">
        <f>'OddsRatio_working_3-way'!X572^(1/3)*COS(('OddsRatio_working_3-way'!Y572+2*PI())/3)</f>
        <v>-0.42365587907876706</v>
      </c>
      <c r="AB572" s="11">
        <f>'OddsRatio_working_3-way'!X572^(1/3)*COS(('OddsRatio_working_3-way'!Y572+4*PI())/3)</f>
        <v>-0.11527205616153223</v>
      </c>
      <c r="AC572" s="11">
        <f>'OddsRatio_working_3-way'!X572^(1/3)*SIN('OddsRatio_working_3-way'!Y572/3)</f>
        <v>0.17804548317499144</v>
      </c>
      <c r="AD572" s="11">
        <f>'OddsRatio_working_3-way'!X572^(1/3)*SIN(('OddsRatio_working_3-way'!Y572+2*PI())/3)</f>
        <v>0.37770254113969814</v>
      </c>
      <c r="AE572" s="11">
        <f>'OddsRatio_working_3-way'!X572^(1/3)*SIN(('OddsRatio_working_3-way'!Y572+4*PI())/3)</f>
        <v>-0.5557480243146895</v>
      </c>
      <c r="AF572" s="11">
        <f>-'OddsRatio_working_3-way'!U572/(3*'OddsRatio_working_3-way'!X572^(1/3))*COS(('OddsRatio_working_3-way'!Y572)/3)</f>
        <v>0.53892793524029914</v>
      </c>
      <c r="AG572" s="11">
        <f>-'OddsRatio_working_3-way'!U572/(3*'OddsRatio_working_3-way'!X572^(1/3))*COS(('OddsRatio_working_3-way'!Y572+2*PI())/3)</f>
        <v>-0.42365587907876706</v>
      </c>
      <c r="AH572" s="11">
        <f>-'OddsRatio_working_3-way'!U572/(3*'OddsRatio_working_3-way'!X572^(1/3))*COS(('OddsRatio_working_3-way'!Y572+4*PI())/3)</f>
        <v>-0.11527205616153223</v>
      </c>
      <c r="AI572" s="11">
        <f>'OddsRatio_working_3-way'!U572/(3*'OddsRatio_working_3-way'!X572^(1/3))*SIN(('OddsRatio_working_3-way'!Y572)/3)</f>
        <v>-0.17804548317499144</v>
      </c>
      <c r="AJ572" s="11">
        <f>'OddsRatio_working_3-way'!U572/(3*'OddsRatio_working_3-way'!X572^(1/3))*SIN(('OddsRatio_working_3-way'!Y572+2*PI())/3)</f>
        <v>-0.37770254113969814</v>
      </c>
      <c r="AK572" s="11">
        <f>'OddsRatio_working_3-way'!U572/(3*'OddsRatio_working_3-way'!X572^(1/3))*SIN(('OddsRatio_working_3-way'!Y572+4*PI())/3)</f>
        <v>0.5557480243146895</v>
      </c>
      <c r="AL572" s="11">
        <f>'OddsRatio_working_3-way'!Z572+'OddsRatio_working_3-way'!AF572</f>
        <v>1.0778558704805983</v>
      </c>
      <c r="AM572" s="11">
        <f>'OddsRatio_working_3-way'!AA572+'OddsRatio_working_3-way'!AG572</f>
        <v>-0.84731175815753412</v>
      </c>
      <c r="AN572" s="11">
        <f>'OddsRatio_working_3-way'!AB572+'OddsRatio_working_3-way'!AH572</f>
        <v>-0.23054411232306446</v>
      </c>
      <c r="AO572" s="11">
        <f>'OddsRatio_working_3-way'!AC572+'OddsRatio_working_3-way'!AI572</f>
        <v>0</v>
      </c>
      <c r="AP572" s="11">
        <f>'OddsRatio_working_3-way'!AD572+'OddsRatio_working_3-way'!AJ572</f>
        <v>0</v>
      </c>
      <c r="AQ572" s="11">
        <f>'OddsRatio_working_3-way'!AE572+'OddsRatio_working_3-way'!AK572</f>
        <v>0</v>
      </c>
      <c r="AR572" s="10">
        <f>IF(A572="","",IF(('OddsRatio_working_3-way'!X572=0),IF(Q572&gt;0,-Q572^(1/3),(-Q572)^(1/3)),'OddsRatio_working_3-way'!AL572-'OddsRatio_working_3-way'!R572/3))</f>
        <v>1.0778558704805983</v>
      </c>
      <c r="AS572" s="11">
        <f>IF(('OddsRatio_working_3-way'!X572=0),IF(Q572&gt;0,-Q572^(1/3),(-Q572)^(1/3)),'OddsRatio_working_3-way'!AM572-'OddsRatio_working_3-way'!R572/3)</f>
        <v>-0.84731175815753412</v>
      </c>
      <c r="AT572" s="11">
        <f>IF(('OddsRatio_working_3-way'!X572=0),IF(Q572&gt;0,-Q572^(1/3),(-Q572)^(1/3)),'OddsRatio_working_3-way'!AN572-'OddsRatio_working_3-way'!R572/3)</f>
        <v>-0.23054411232306446</v>
      </c>
      <c r="AU572" s="11">
        <f>IF(('OddsRatio_working_3-way'!X572=0),0,'OddsRatio_working_3-way'!AO572)</f>
        <v>0</v>
      </c>
      <c r="AV572" s="11">
        <f>IF(('OddsRatio_working_3-way'!X572=0),0,'OddsRatio_working_3-way'!AP572)</f>
        <v>0</v>
      </c>
      <c r="AW572" s="11">
        <f>IF(('OddsRatio_working_3-way'!X572=0),0,'OddsRatio_working_3-way'!AQ572)</f>
        <v>0</v>
      </c>
    </row>
    <row r="573" spans="1:49" x14ac:dyDescent="0.2">
      <c r="A573" s="4">
        <f>IF('True_Odds_Calculator_3-way'!A574="","",'True_Odds_Calculator_3-way'!A574)</f>
        <v>1.58</v>
      </c>
      <c r="B573" s="4">
        <f>IF('True_Odds_Calculator_3-way'!B574="","",'True_Odds_Calculator_3-way'!B574)</f>
        <v>4.0199999999999996</v>
      </c>
      <c r="C573" s="4">
        <f>IF('True_Odds_Calculator_3-way'!C574="","",'True_Odds_Calculator_3-way'!C574)</f>
        <v>6.23</v>
      </c>
      <c r="D573" s="9">
        <f t="shared" si="117"/>
        <v>0.6148894121950641</v>
      </c>
      <c r="E573" s="9">
        <f t="shared" si="118"/>
        <v>0.23467983047156088</v>
      </c>
      <c r="F573" s="9">
        <f t="shared" si="119"/>
        <v>0.1504307573333751</v>
      </c>
      <c r="G573" s="9">
        <f t="shared" si="120"/>
        <v>1.0798425845505326</v>
      </c>
      <c r="H573" s="9">
        <f t="shared" si="121"/>
        <v>1.6263086990393087</v>
      </c>
      <c r="I573" s="9">
        <f t="shared" si="122"/>
        <v>4.2611246053426077</v>
      </c>
      <c r="J573" s="9">
        <f t="shared" si="123"/>
        <v>6.6475767171992857</v>
      </c>
      <c r="K573" s="11">
        <f t="shared" si="124"/>
        <v>0.63291139240506322</v>
      </c>
      <c r="L573" s="11">
        <f t="shared" si="125"/>
        <v>0.24875621890547267</v>
      </c>
      <c r="M573" s="11">
        <f t="shared" si="126"/>
        <v>0.16051364365971107</v>
      </c>
      <c r="N573" s="11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-0.23150769912551961</v>
      </c>
      <c r="O573" s="11">
        <f>0</f>
        <v>0</v>
      </c>
      <c r="P573" s="11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0.22314621095712087</v>
      </c>
      <c r="Q573" s="11">
        <f>2*'OddsRatio_working_3-way'!K573*'OddsRatio_working_3-way'!L573*'OddsRatio_working_3-way'!M573</f>
        <v>5.0542743138645721E-2</v>
      </c>
      <c r="R573" s="11">
        <f t="shared" si="127"/>
        <v>0</v>
      </c>
      <c r="S573" s="11">
        <f t="shared" si="128"/>
        <v>-0.9638824617929217</v>
      </c>
      <c r="T573" s="11">
        <f t="shared" si="129"/>
        <v>-0.21831992339590525</v>
      </c>
      <c r="U573" s="11">
        <f>'OddsRatio_working_3-way'!S573-'OddsRatio_working_3-way'!R573^2/3</f>
        <v>-0.9638824617929217</v>
      </c>
      <c r="V573" s="11">
        <f>'OddsRatio_working_3-way'!S573*'OddsRatio_working_3-way'!R573/3-2*'OddsRatio_working_3-way'!R573^3/27-'OddsRatio_working_3-way'!T573</f>
        <v>0.21831992339590525</v>
      </c>
      <c r="W573" s="11">
        <f>'OddsRatio_working_3-way'!V573^2+4*'OddsRatio_working_3-way'!U573^3/27</f>
        <v>-8.5005107432845547E-2</v>
      </c>
      <c r="X573" s="11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0.18211857152995098</v>
      </c>
      <c r="Y573" s="11">
        <f>IF('OddsRatio_working_3-way'!W573&gt;=0,IF('OddsRatio_working_3-way'!V573+SQRT('OddsRatio_working_3-way'!W573)&gt;0,0,PI()),ACOS('OddsRatio_working_3-way'!V573/(2*'OddsRatio_working_3-way'!X573)))</f>
        <v>0.92805810994434379</v>
      </c>
      <c r="Z573" s="11">
        <f>'OddsRatio_working_3-way'!X573^(1/3)*COS('OddsRatio_working_3-way'!Y573/3)</f>
        <v>0.53992129227526631</v>
      </c>
      <c r="AA573" s="11">
        <f>'OddsRatio_working_3-way'!X573^(1/3)*COS(('OddsRatio_working_3-way'!Y573+2*PI())/3)</f>
        <v>-0.41940750645622676</v>
      </c>
      <c r="AB573" s="11">
        <f>'OddsRatio_working_3-way'!X573^(1/3)*COS(('OddsRatio_working_3-way'!Y573+4*PI())/3)</f>
        <v>-0.1205137858190397</v>
      </c>
      <c r="AC573" s="11">
        <f>'OddsRatio_working_3-way'!X573^(1/3)*SIN('OddsRatio_working_3-way'!Y573/3)</f>
        <v>0.17256637006896902</v>
      </c>
      <c r="AD573" s="11">
        <f>'OddsRatio_working_3-way'!X573^(1/3)*SIN(('OddsRatio_working_3-way'!Y573+2*PI())/3)</f>
        <v>0.381302370120019</v>
      </c>
      <c r="AE573" s="11">
        <f>'OddsRatio_working_3-way'!X573^(1/3)*SIN(('OddsRatio_working_3-way'!Y573+4*PI())/3)</f>
        <v>-0.5538687401889878</v>
      </c>
      <c r="AF573" s="11">
        <f>-'OddsRatio_working_3-way'!U573/(3*'OddsRatio_working_3-way'!X573^(1/3))*COS(('OddsRatio_working_3-way'!Y573)/3)</f>
        <v>0.53992129227526631</v>
      </c>
      <c r="AG573" s="11">
        <f>-'OddsRatio_working_3-way'!U573/(3*'OddsRatio_working_3-way'!X573^(1/3))*COS(('OddsRatio_working_3-way'!Y573+2*PI())/3)</f>
        <v>-0.41940750645622676</v>
      </c>
      <c r="AH573" s="11">
        <f>-'OddsRatio_working_3-way'!U573/(3*'OddsRatio_working_3-way'!X573^(1/3))*COS(('OddsRatio_working_3-way'!Y573+4*PI())/3)</f>
        <v>-0.1205137858190397</v>
      </c>
      <c r="AI573" s="11">
        <f>'OddsRatio_working_3-way'!U573/(3*'OddsRatio_working_3-way'!X573^(1/3))*SIN(('OddsRatio_working_3-way'!Y573)/3)</f>
        <v>-0.17256637006896902</v>
      </c>
      <c r="AJ573" s="11">
        <f>'OddsRatio_working_3-way'!U573/(3*'OddsRatio_working_3-way'!X573^(1/3))*SIN(('OddsRatio_working_3-way'!Y573+2*PI())/3)</f>
        <v>-0.381302370120019</v>
      </c>
      <c r="AK573" s="11">
        <f>'OddsRatio_working_3-way'!U573/(3*'OddsRatio_working_3-way'!X573^(1/3))*SIN(('OddsRatio_working_3-way'!Y573+4*PI())/3)</f>
        <v>0.5538687401889878</v>
      </c>
      <c r="AL573" s="11">
        <f>'OddsRatio_working_3-way'!Z573+'OddsRatio_working_3-way'!AF573</f>
        <v>1.0798425845505326</v>
      </c>
      <c r="AM573" s="11">
        <f>'OddsRatio_working_3-way'!AA573+'OddsRatio_working_3-way'!AG573</f>
        <v>-0.83881501291245353</v>
      </c>
      <c r="AN573" s="11">
        <f>'OddsRatio_working_3-way'!AB573+'OddsRatio_working_3-way'!AH573</f>
        <v>-0.24102757163807939</v>
      </c>
      <c r="AO573" s="11">
        <f>'OddsRatio_working_3-way'!AC573+'OddsRatio_working_3-way'!AI573</f>
        <v>0</v>
      </c>
      <c r="AP573" s="11">
        <f>'OddsRatio_working_3-way'!AD573+'OddsRatio_working_3-way'!AJ573</f>
        <v>0</v>
      </c>
      <c r="AQ573" s="11">
        <f>'OddsRatio_working_3-way'!AE573+'OddsRatio_working_3-way'!AK573</f>
        <v>0</v>
      </c>
      <c r="AR573" s="10">
        <f>IF(A573="","",IF(('OddsRatio_working_3-way'!X573=0),IF(Q573&gt;0,-Q573^(1/3),(-Q573)^(1/3)),'OddsRatio_working_3-way'!AL573-'OddsRatio_working_3-way'!R573/3))</f>
        <v>1.0798425845505326</v>
      </c>
      <c r="AS573" s="11">
        <f>IF(('OddsRatio_working_3-way'!X573=0),IF(Q573&gt;0,-Q573^(1/3),(-Q573)^(1/3)),'OddsRatio_working_3-way'!AM573-'OddsRatio_working_3-way'!R573/3)</f>
        <v>-0.83881501291245353</v>
      </c>
      <c r="AT573" s="11">
        <f>IF(('OddsRatio_working_3-way'!X573=0),IF(Q573&gt;0,-Q573^(1/3),(-Q573)^(1/3)),'OddsRatio_working_3-way'!AN573-'OddsRatio_working_3-way'!R573/3)</f>
        <v>-0.24102757163807939</v>
      </c>
      <c r="AU573" s="11">
        <f>IF(('OddsRatio_working_3-way'!X573=0),0,'OddsRatio_working_3-way'!AO573)</f>
        <v>0</v>
      </c>
      <c r="AV573" s="11">
        <f>IF(('OddsRatio_working_3-way'!X573=0),0,'OddsRatio_working_3-way'!AP573)</f>
        <v>0</v>
      </c>
      <c r="AW573" s="11">
        <f>IF(('OddsRatio_working_3-way'!X573=0),0,'OddsRatio_working_3-way'!AQ573)</f>
        <v>0</v>
      </c>
    </row>
    <row r="574" spans="1:49" x14ac:dyDescent="0.2">
      <c r="A574" s="4">
        <f>IF('True_Odds_Calculator_3-way'!A575="","",'True_Odds_Calculator_3-way'!A575)</f>
        <v>1.71</v>
      </c>
      <c r="B574" s="4">
        <f>IF('True_Odds_Calculator_3-way'!B575="","",'True_Odds_Calculator_3-way'!B575)</f>
        <v>4.08</v>
      </c>
      <c r="C574" s="4">
        <f>IF('True_Odds_Calculator_3-way'!C575="","",'True_Odds_Calculator_3-way'!C575)</f>
        <v>4.75</v>
      </c>
      <c r="D574" s="9">
        <f t="shared" si="117"/>
        <v>0.56803639108092197</v>
      </c>
      <c r="E574" s="9">
        <f t="shared" si="118"/>
        <v>0.23262002284779082</v>
      </c>
      <c r="F574" s="9">
        <f t="shared" si="119"/>
        <v>0.19934358607128697</v>
      </c>
      <c r="G574" s="9">
        <f t="shared" si="120"/>
        <v>1.0710571694606936</v>
      </c>
      <c r="H574" s="9">
        <f t="shared" si="121"/>
        <v>1.7604505903170926</v>
      </c>
      <c r="I574" s="9">
        <f t="shared" si="122"/>
        <v>4.2988560819389372</v>
      </c>
      <c r="J574" s="9">
        <f t="shared" si="123"/>
        <v>5.0164643854776019</v>
      </c>
      <c r="K574" s="11">
        <f t="shared" si="124"/>
        <v>0.58479532163742687</v>
      </c>
      <c r="L574" s="11">
        <f t="shared" si="125"/>
        <v>0.24509803921568626</v>
      </c>
      <c r="M574" s="11">
        <f t="shared" si="126"/>
        <v>0.21052631578947367</v>
      </c>
      <c r="N574" s="11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-0.24745170459688948</v>
      </c>
      <c r="O574" s="11">
        <f>0</f>
        <v>0</v>
      </c>
      <c r="P574" s="11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0.22752098684964905</v>
      </c>
      <c r="Q574" s="11">
        <f>2*'OddsRatio_working_3-way'!K574*'OddsRatio_working_3-way'!L574*'OddsRatio_working_3-way'!M574</f>
        <v>6.0350394389827325E-2</v>
      </c>
      <c r="R574" s="11">
        <f t="shared" si="127"/>
        <v>0</v>
      </c>
      <c r="S574" s="11">
        <f t="shared" si="128"/>
        <v>-0.91945613072373655</v>
      </c>
      <c r="T574" s="11">
        <f t="shared" si="129"/>
        <v>-0.24388756783122981</v>
      </c>
      <c r="U574" s="11">
        <f>'OddsRatio_working_3-way'!S574-'OddsRatio_working_3-way'!R574^2/3</f>
        <v>-0.91945613072373655</v>
      </c>
      <c r="V574" s="11">
        <f>'OddsRatio_working_3-way'!S574*'OddsRatio_working_3-way'!R574/3-2*'OddsRatio_working_3-way'!R574^3/27-'OddsRatio_working_3-way'!T574</f>
        <v>0.24388756783122981</v>
      </c>
      <c r="W574" s="11">
        <f>'OddsRatio_working_3-way'!V574^2+4*'OddsRatio_working_3-way'!U574^3/27</f>
        <v>-5.5675568829767014E-2</v>
      </c>
      <c r="X574" s="11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0.16967374176076844</v>
      </c>
      <c r="Y574" s="11">
        <f>IF('OddsRatio_working_3-way'!W574&gt;=0,IF('OddsRatio_working_3-way'!V574+SQRT('OddsRatio_working_3-way'!W574)&gt;0,0,PI()),ACOS('OddsRatio_working_3-way'!V574/(2*'OddsRatio_working_3-way'!X574)))</f>
        <v>0.76887168491042457</v>
      </c>
      <c r="Z574" s="11">
        <f>'OddsRatio_working_3-way'!X574^(1/3)*COS('OddsRatio_working_3-way'!Y574/3)</f>
        <v>0.53552858473034681</v>
      </c>
      <c r="AA574" s="11">
        <f>'OddsRatio_working_3-way'!X574^(1/3)*COS(('OddsRatio_working_3-way'!Y574+2*PI())/3)</f>
        <v>-0.38929981755623833</v>
      </c>
      <c r="AB574" s="11">
        <f>'OddsRatio_working_3-way'!X574^(1/3)*COS(('OddsRatio_working_3-way'!Y574+4*PI())/3)</f>
        <v>-0.14622876717410863</v>
      </c>
      <c r="AC574" s="11">
        <f>'OddsRatio_working_3-way'!X574^(1/3)*SIN('OddsRatio_working_3-way'!Y574/3)</f>
        <v>0.14033713637032794</v>
      </c>
      <c r="AD574" s="11">
        <f>'OddsRatio_working_3-way'!X574^(1/3)*SIN(('OddsRatio_working_3-way'!Y574+2*PI())/3)</f>
        <v>0.3936127906440437</v>
      </c>
      <c r="AE574" s="11">
        <f>'OddsRatio_working_3-way'!X574^(1/3)*SIN(('OddsRatio_working_3-way'!Y574+4*PI())/3)</f>
        <v>-0.53394992701437138</v>
      </c>
      <c r="AF574" s="11">
        <f>-'OddsRatio_working_3-way'!U574/(3*'OddsRatio_working_3-way'!X574^(1/3))*COS(('OddsRatio_working_3-way'!Y574)/3)</f>
        <v>0.5355285847303467</v>
      </c>
      <c r="AG574" s="11">
        <f>-'OddsRatio_working_3-way'!U574/(3*'OddsRatio_working_3-way'!X574^(1/3))*COS(('OddsRatio_working_3-way'!Y574+2*PI())/3)</f>
        <v>-0.38929981755623827</v>
      </c>
      <c r="AH574" s="11">
        <f>-'OddsRatio_working_3-way'!U574/(3*'OddsRatio_working_3-way'!X574^(1/3))*COS(('OddsRatio_working_3-way'!Y574+4*PI())/3)</f>
        <v>-0.1462287671741086</v>
      </c>
      <c r="AI574" s="11">
        <f>'OddsRatio_working_3-way'!U574/(3*'OddsRatio_working_3-way'!X574^(1/3))*SIN(('OddsRatio_working_3-way'!Y574)/3)</f>
        <v>-0.14033713637032791</v>
      </c>
      <c r="AJ574" s="11">
        <f>'OddsRatio_working_3-way'!U574/(3*'OddsRatio_working_3-way'!X574^(1/3))*SIN(('OddsRatio_working_3-way'!Y574+2*PI())/3)</f>
        <v>-0.39361279064404364</v>
      </c>
      <c r="AK574" s="11">
        <f>'OddsRatio_working_3-way'!U574/(3*'OddsRatio_working_3-way'!X574^(1/3))*SIN(('OddsRatio_working_3-way'!Y574+4*PI())/3)</f>
        <v>0.53394992701437127</v>
      </c>
      <c r="AL574" s="11">
        <f>'OddsRatio_working_3-way'!Z574+'OddsRatio_working_3-way'!AF574</f>
        <v>1.0710571694606936</v>
      </c>
      <c r="AM574" s="11">
        <f>'OddsRatio_working_3-way'!AA574+'OddsRatio_working_3-way'!AG574</f>
        <v>-0.77859963511247665</v>
      </c>
      <c r="AN574" s="11">
        <f>'OddsRatio_working_3-way'!AB574+'OddsRatio_working_3-way'!AH574</f>
        <v>-0.2924575343482172</v>
      </c>
      <c r="AO574" s="11">
        <f>'OddsRatio_working_3-way'!AC574+'OddsRatio_working_3-way'!AI574</f>
        <v>0</v>
      </c>
      <c r="AP574" s="11">
        <f>'OddsRatio_working_3-way'!AD574+'OddsRatio_working_3-way'!AJ574</f>
        <v>0</v>
      </c>
      <c r="AQ574" s="11">
        <f>'OddsRatio_working_3-way'!AE574+'OddsRatio_working_3-way'!AK574</f>
        <v>0</v>
      </c>
      <c r="AR574" s="10">
        <f>IF(A574="","",IF(('OddsRatio_working_3-way'!X574=0),IF(Q574&gt;0,-Q574^(1/3),(-Q574)^(1/3)),'OddsRatio_working_3-way'!AL574-'OddsRatio_working_3-way'!R574/3))</f>
        <v>1.0710571694606936</v>
      </c>
      <c r="AS574" s="11">
        <f>IF(('OddsRatio_working_3-way'!X574=0),IF(Q574&gt;0,-Q574^(1/3),(-Q574)^(1/3)),'OddsRatio_working_3-way'!AM574-'OddsRatio_working_3-way'!R574/3)</f>
        <v>-0.77859963511247665</v>
      </c>
      <c r="AT574" s="11">
        <f>IF(('OddsRatio_working_3-way'!X574=0),IF(Q574&gt;0,-Q574^(1/3),(-Q574)^(1/3)),'OddsRatio_working_3-way'!AN574-'OddsRatio_working_3-way'!R574/3)</f>
        <v>-0.2924575343482172</v>
      </c>
      <c r="AU574" s="11">
        <f>IF(('OddsRatio_working_3-way'!X574=0),0,'OddsRatio_working_3-way'!AO574)</f>
        <v>0</v>
      </c>
      <c r="AV574" s="11">
        <f>IF(('OddsRatio_working_3-way'!X574=0),0,'OddsRatio_working_3-way'!AP574)</f>
        <v>0</v>
      </c>
      <c r="AW574" s="11">
        <f>IF(('OddsRatio_working_3-way'!X574=0),0,'OddsRatio_working_3-way'!AQ574)</f>
        <v>0</v>
      </c>
    </row>
    <row r="575" spans="1:49" x14ac:dyDescent="0.2">
      <c r="A575" s="4">
        <f>IF('True_Odds_Calculator_3-way'!A576="","",'True_Odds_Calculator_3-way'!A576)</f>
        <v>1.71</v>
      </c>
      <c r="B575" s="4">
        <f>IF('True_Odds_Calculator_3-way'!B576="","",'True_Odds_Calculator_3-way'!B576)</f>
        <v>3.67</v>
      </c>
      <c r="C575" s="4">
        <f>IF('True_Odds_Calculator_3-way'!C576="","",'True_Odds_Calculator_3-way'!C576)</f>
        <v>5.45</v>
      </c>
      <c r="D575" s="9">
        <f t="shared" si="117"/>
        <v>0.56780534710177755</v>
      </c>
      <c r="E575" s="9">
        <f t="shared" si="118"/>
        <v>0.25890527454175116</v>
      </c>
      <c r="F575" s="9">
        <f t="shared" si="119"/>
        <v>0.17328937835647132</v>
      </c>
      <c r="G575" s="9">
        <f t="shared" si="120"/>
        <v>1.0720660986093549</v>
      </c>
      <c r="H575" s="9">
        <f t="shared" si="121"/>
        <v>1.7611669300126418</v>
      </c>
      <c r="I575" s="9">
        <f t="shared" si="122"/>
        <v>3.8624164832869776</v>
      </c>
      <c r="J575" s="9">
        <f t="shared" si="123"/>
        <v>5.7706941388116304</v>
      </c>
      <c r="K575" s="11">
        <f t="shared" si="124"/>
        <v>0.58479532163742687</v>
      </c>
      <c r="L575" s="11">
        <f t="shared" si="125"/>
        <v>0.27247956403269757</v>
      </c>
      <c r="M575" s="11">
        <f t="shared" si="126"/>
        <v>0.18348623853211007</v>
      </c>
      <c r="N575" s="11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-0.24664422098167194</v>
      </c>
      <c r="O575" s="11">
        <f>0</f>
        <v>0</v>
      </c>
      <c r="P575" s="11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0.22893019865615344</v>
      </c>
      <c r="Q575" s="11">
        <f>2*'OddsRatio_working_3-way'!K575*'OddsRatio_working_3-way'!L575*'OddsRatio_working_3-way'!M575</f>
        <v>5.8475146527753111E-2</v>
      </c>
      <c r="R575" s="11">
        <f t="shared" si="127"/>
        <v>0</v>
      </c>
      <c r="S575" s="11">
        <f t="shared" si="128"/>
        <v>-0.9281798606307714</v>
      </c>
      <c r="T575" s="11">
        <f t="shared" si="129"/>
        <v>-0.23708297844975001</v>
      </c>
      <c r="U575" s="11">
        <f>'OddsRatio_working_3-way'!S575-'OddsRatio_working_3-way'!R575^2/3</f>
        <v>-0.9281798606307714</v>
      </c>
      <c r="V575" s="11">
        <f>'OddsRatio_working_3-way'!S575*'OddsRatio_working_3-way'!R575/3-2*'OddsRatio_working_3-way'!R575^3/27-'OddsRatio_working_3-way'!T575</f>
        <v>0.23708297844975001</v>
      </c>
      <c r="W575" s="11">
        <f>'OddsRatio_working_3-way'!V575^2+4*'OddsRatio_working_3-way'!U575^3/27</f>
        <v>-6.2257368197564535E-2</v>
      </c>
      <c r="X575" s="11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0.17209423789610823</v>
      </c>
      <c r="Y575" s="11">
        <f>IF('OddsRatio_working_3-way'!W575&gt;=0,IF('OddsRatio_working_3-way'!V575+SQRT('OddsRatio_working_3-way'!W575)&gt;0,0,PI()),ACOS('OddsRatio_working_3-way'!V575/(2*'OddsRatio_working_3-way'!X575)))</f>
        <v>0.81093999044563503</v>
      </c>
      <c r="Z575" s="11">
        <f>'OddsRatio_working_3-way'!X575^(1/3)*COS('OddsRatio_working_3-way'!Y575/3)</f>
        <v>0.53603304930467754</v>
      </c>
      <c r="AA575" s="11">
        <f>'OddsRatio_working_3-way'!X575^(1/3)*COS(('OddsRatio_working_3-way'!Y575+2*PI())/3)</f>
        <v>-0.3966493070118125</v>
      </c>
      <c r="AB575" s="11">
        <f>'OddsRatio_working_3-way'!X575^(1/3)*COS(('OddsRatio_working_3-way'!Y575+4*PI())/3)</f>
        <v>-0.1393837422928654</v>
      </c>
      <c r="AC575" s="11">
        <f>'OddsRatio_working_3-way'!X575^(1/3)*SIN('OddsRatio_working_3-way'!Y575/3)</f>
        <v>0.14853234304370544</v>
      </c>
      <c r="AD575" s="11">
        <f>'OddsRatio_working_3-way'!X575^(1/3)*SIN(('OddsRatio_working_3-way'!Y575+2*PI())/3)</f>
        <v>0.38995206644403463</v>
      </c>
      <c r="AE575" s="11">
        <f>'OddsRatio_working_3-way'!X575^(1/3)*SIN(('OddsRatio_working_3-way'!Y575+4*PI())/3)</f>
        <v>-0.5384844094877399</v>
      </c>
      <c r="AF575" s="11">
        <f>-'OddsRatio_working_3-way'!U575/(3*'OddsRatio_working_3-way'!X575^(1/3))*COS(('OddsRatio_working_3-way'!Y575)/3)</f>
        <v>0.53603304930467743</v>
      </c>
      <c r="AG575" s="11">
        <f>-'OddsRatio_working_3-way'!U575/(3*'OddsRatio_working_3-way'!X575^(1/3))*COS(('OddsRatio_working_3-way'!Y575+2*PI())/3)</f>
        <v>-0.39664930701181239</v>
      </c>
      <c r="AH575" s="11">
        <f>-'OddsRatio_working_3-way'!U575/(3*'OddsRatio_working_3-way'!X575^(1/3))*COS(('OddsRatio_working_3-way'!Y575+4*PI())/3)</f>
        <v>-0.13938374229286538</v>
      </c>
      <c r="AI575" s="11">
        <f>'OddsRatio_working_3-way'!U575/(3*'OddsRatio_working_3-way'!X575^(1/3))*SIN(('OddsRatio_working_3-way'!Y575)/3)</f>
        <v>-0.14853234304370541</v>
      </c>
      <c r="AJ575" s="11">
        <f>'OddsRatio_working_3-way'!U575/(3*'OddsRatio_working_3-way'!X575^(1/3))*SIN(('OddsRatio_working_3-way'!Y575+2*PI())/3)</f>
        <v>-0.38995206644403452</v>
      </c>
      <c r="AK575" s="11">
        <f>'OddsRatio_working_3-way'!U575/(3*'OddsRatio_working_3-way'!X575^(1/3))*SIN(('OddsRatio_working_3-way'!Y575+4*PI())/3)</f>
        <v>0.53848440948773979</v>
      </c>
      <c r="AL575" s="11">
        <f>'OddsRatio_working_3-way'!Z575+'OddsRatio_working_3-way'!AF575</f>
        <v>1.0720660986093549</v>
      </c>
      <c r="AM575" s="11">
        <f>'OddsRatio_working_3-way'!AA575+'OddsRatio_working_3-way'!AG575</f>
        <v>-0.79329861402362489</v>
      </c>
      <c r="AN575" s="11">
        <f>'OddsRatio_working_3-way'!AB575+'OddsRatio_working_3-way'!AH575</f>
        <v>-0.27876748458573075</v>
      </c>
      <c r="AO575" s="11">
        <f>'OddsRatio_working_3-way'!AC575+'OddsRatio_working_3-way'!AI575</f>
        <v>0</v>
      </c>
      <c r="AP575" s="11">
        <f>'OddsRatio_working_3-way'!AD575+'OddsRatio_working_3-way'!AJ575</f>
        <v>0</v>
      </c>
      <c r="AQ575" s="11">
        <f>'OddsRatio_working_3-way'!AE575+'OddsRatio_working_3-way'!AK575</f>
        <v>0</v>
      </c>
      <c r="AR575" s="10">
        <f>IF(A575="","",IF(('OddsRatio_working_3-way'!X575=0),IF(Q575&gt;0,-Q575^(1/3),(-Q575)^(1/3)),'OddsRatio_working_3-way'!AL575-'OddsRatio_working_3-way'!R575/3))</f>
        <v>1.0720660986093549</v>
      </c>
      <c r="AS575" s="11">
        <f>IF(('OddsRatio_working_3-way'!X575=0),IF(Q575&gt;0,-Q575^(1/3),(-Q575)^(1/3)),'OddsRatio_working_3-way'!AM575-'OddsRatio_working_3-way'!R575/3)</f>
        <v>-0.79329861402362489</v>
      </c>
      <c r="AT575" s="11">
        <f>IF(('OddsRatio_working_3-way'!X575=0),IF(Q575&gt;0,-Q575^(1/3),(-Q575)^(1/3)),'OddsRatio_working_3-way'!AN575-'OddsRatio_working_3-way'!R575/3)</f>
        <v>-0.27876748458573075</v>
      </c>
      <c r="AU575" s="11">
        <f>IF(('OddsRatio_working_3-way'!X575=0),0,'OddsRatio_working_3-way'!AO575)</f>
        <v>0</v>
      </c>
      <c r="AV575" s="11">
        <f>IF(('OddsRatio_working_3-way'!X575=0),0,'OddsRatio_working_3-way'!AP575)</f>
        <v>0</v>
      </c>
      <c r="AW575" s="11">
        <f>IF(('OddsRatio_working_3-way'!X575=0),0,'OddsRatio_working_3-way'!AQ575)</f>
        <v>0</v>
      </c>
    </row>
    <row r="576" spans="1:49" x14ac:dyDescent="0.2">
      <c r="A576" s="4">
        <f>IF('True_Odds_Calculator_3-way'!A577="","",'True_Odds_Calculator_3-way'!A577)</f>
        <v>1.37</v>
      </c>
      <c r="B576" s="4">
        <f>IF('True_Odds_Calculator_3-way'!B577="","",'True_Odds_Calculator_3-way'!B577)</f>
        <v>5.49</v>
      </c>
      <c r="C576" s="4">
        <f>IF('True_Odds_Calculator_3-way'!C577="","",'True_Odds_Calculator_3-way'!C577)</f>
        <v>7.98</v>
      </c>
      <c r="D576" s="9">
        <f t="shared" si="117"/>
        <v>0.7133198781594674</v>
      </c>
      <c r="E576" s="9">
        <f t="shared" si="118"/>
        <v>0.1701531778714197</v>
      </c>
      <c r="F576" s="9">
        <f t="shared" si="119"/>
        <v>0.11652694396911289</v>
      </c>
      <c r="G576" s="9">
        <f t="shared" si="120"/>
        <v>1.0862043296883053</v>
      </c>
      <c r="H576" s="9">
        <f t="shared" si="121"/>
        <v>1.4018956019846729</v>
      </c>
      <c r="I576" s="9">
        <f t="shared" si="122"/>
        <v>5.8770574403004909</v>
      </c>
      <c r="J576" s="9">
        <f t="shared" si="123"/>
        <v>8.5817062212243727</v>
      </c>
      <c r="K576" s="11">
        <f t="shared" si="124"/>
        <v>0.72992700729927007</v>
      </c>
      <c r="L576" s="11">
        <f t="shared" si="125"/>
        <v>0.18214936247723132</v>
      </c>
      <c r="M576" s="11">
        <f t="shared" si="126"/>
        <v>0.12531328320802004</v>
      </c>
      <c r="N576" s="11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-0.19320025030334065</v>
      </c>
      <c r="O576" s="11">
        <f>0</f>
        <v>0</v>
      </c>
      <c r="P576" s="11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0.19726766292834447</v>
      </c>
      <c r="Q576" s="11">
        <f>2*'OddsRatio_working_3-way'!K576*'OddsRatio_working_3-way'!L576*'OddsRatio_working_3-way'!M576</f>
        <v>3.3322240359517648E-2</v>
      </c>
      <c r="R576" s="11">
        <f t="shared" si="127"/>
        <v>0</v>
      </c>
      <c r="S576" s="11">
        <f t="shared" si="128"/>
        <v>-1.021052833102533</v>
      </c>
      <c r="T576" s="11">
        <f t="shared" si="129"/>
        <v>-0.17247514072677922</v>
      </c>
      <c r="U576" s="11">
        <f>'OddsRatio_working_3-way'!S576-'OddsRatio_working_3-way'!R576^2/3</f>
        <v>-1.021052833102533</v>
      </c>
      <c r="V576" s="11">
        <f>'OddsRatio_working_3-way'!S576*'OddsRatio_working_3-way'!R576/3-2*'OddsRatio_working_3-way'!R576^3/27-'OddsRatio_working_3-way'!T576</f>
        <v>0.17247514072677922</v>
      </c>
      <c r="W576" s="11">
        <f>'OddsRatio_working_3-way'!V576^2+4*'OddsRatio_working_3-way'!U576^3/27</f>
        <v>-0.12795565853153321</v>
      </c>
      <c r="X576" s="11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0.1985593945777028</v>
      </c>
      <c r="Y576" s="11">
        <f>IF('OddsRatio_working_3-way'!W576&gt;=0,IF('OddsRatio_working_3-way'!V576+SQRT('OddsRatio_working_3-way'!W576)&gt;0,0,PI()),ACOS('OddsRatio_working_3-way'!V576/(2*'OddsRatio_working_3-way'!X576)))</f>
        <v>1.1215172771217972</v>
      </c>
      <c r="Z576" s="11">
        <f>'OddsRatio_working_3-way'!X576^(1/3)*COS('OddsRatio_working_3-way'!Y576/3)</f>
        <v>0.54310216484415264</v>
      </c>
      <c r="AA576" s="11">
        <f>'OddsRatio_working_3-way'!X576^(1/3)*COS(('OddsRatio_working_3-way'!Y576+2*PI())/3)</f>
        <v>-0.45605917758819475</v>
      </c>
      <c r="AB576" s="11">
        <f>'OddsRatio_working_3-way'!X576^(1/3)*COS(('OddsRatio_working_3-way'!Y576+4*PI())/3)</f>
        <v>-8.7042987255957951E-2</v>
      </c>
      <c r="AC576" s="11">
        <f>'OddsRatio_working_3-way'!X576^(1/3)*SIN('OddsRatio_working_3-way'!Y576/3)</f>
        <v>0.2130515968236471</v>
      </c>
      <c r="AD576" s="11">
        <f>'OddsRatio_working_3-way'!X576^(1/3)*SIN(('OddsRatio_working_3-way'!Y576+2*PI())/3)</f>
        <v>0.36381447319353644</v>
      </c>
      <c r="AE576" s="11">
        <f>'OddsRatio_working_3-way'!X576^(1/3)*SIN(('OddsRatio_working_3-way'!Y576+4*PI())/3)</f>
        <v>-0.5768660700171836</v>
      </c>
      <c r="AF576" s="11">
        <f>-'OddsRatio_working_3-way'!U576/(3*'OddsRatio_working_3-way'!X576^(1/3))*COS(('OddsRatio_working_3-way'!Y576)/3)</f>
        <v>0.54310216484415264</v>
      </c>
      <c r="AG576" s="11">
        <f>-'OddsRatio_working_3-way'!U576/(3*'OddsRatio_working_3-way'!X576^(1/3))*COS(('OddsRatio_working_3-way'!Y576+2*PI())/3)</f>
        <v>-0.45605917758819475</v>
      </c>
      <c r="AH576" s="11">
        <f>-'OddsRatio_working_3-way'!U576/(3*'OddsRatio_working_3-way'!X576^(1/3))*COS(('OddsRatio_working_3-way'!Y576+4*PI())/3)</f>
        <v>-8.7042987255957951E-2</v>
      </c>
      <c r="AI576" s="11">
        <f>'OddsRatio_working_3-way'!U576/(3*'OddsRatio_working_3-way'!X576^(1/3))*SIN(('OddsRatio_working_3-way'!Y576)/3)</f>
        <v>-0.2130515968236471</v>
      </c>
      <c r="AJ576" s="11">
        <f>'OddsRatio_working_3-way'!U576/(3*'OddsRatio_working_3-way'!X576^(1/3))*SIN(('OddsRatio_working_3-way'!Y576+2*PI())/3)</f>
        <v>-0.36381447319353644</v>
      </c>
      <c r="AK576" s="11">
        <f>'OddsRatio_working_3-way'!U576/(3*'OddsRatio_working_3-way'!X576^(1/3))*SIN(('OddsRatio_working_3-way'!Y576+4*PI())/3)</f>
        <v>0.5768660700171836</v>
      </c>
      <c r="AL576" s="11">
        <f>'OddsRatio_working_3-way'!Z576+'OddsRatio_working_3-way'!AF576</f>
        <v>1.0862043296883053</v>
      </c>
      <c r="AM576" s="11">
        <f>'OddsRatio_working_3-way'!AA576+'OddsRatio_working_3-way'!AG576</f>
        <v>-0.91211835517638951</v>
      </c>
      <c r="AN576" s="11">
        <f>'OddsRatio_working_3-way'!AB576+'OddsRatio_working_3-way'!AH576</f>
        <v>-0.1740859745119159</v>
      </c>
      <c r="AO576" s="11">
        <f>'OddsRatio_working_3-way'!AC576+'OddsRatio_working_3-way'!AI576</f>
        <v>0</v>
      </c>
      <c r="AP576" s="11">
        <f>'OddsRatio_working_3-way'!AD576+'OddsRatio_working_3-way'!AJ576</f>
        <v>0</v>
      </c>
      <c r="AQ576" s="11">
        <f>'OddsRatio_working_3-way'!AE576+'OddsRatio_working_3-way'!AK576</f>
        <v>0</v>
      </c>
      <c r="AR576" s="10">
        <f>IF(A576="","",IF(('OddsRatio_working_3-way'!X576=0),IF(Q576&gt;0,-Q576^(1/3),(-Q576)^(1/3)),'OddsRatio_working_3-way'!AL576-'OddsRatio_working_3-way'!R576/3))</f>
        <v>1.0862043296883053</v>
      </c>
      <c r="AS576" s="11">
        <f>IF(('OddsRatio_working_3-way'!X576=0),IF(Q576&gt;0,-Q576^(1/3),(-Q576)^(1/3)),'OddsRatio_working_3-way'!AM576-'OddsRatio_working_3-way'!R576/3)</f>
        <v>-0.91211835517638951</v>
      </c>
      <c r="AT576" s="11">
        <f>IF(('OddsRatio_working_3-way'!X576=0),IF(Q576&gt;0,-Q576^(1/3),(-Q576)^(1/3)),'OddsRatio_working_3-way'!AN576-'OddsRatio_working_3-way'!R576/3)</f>
        <v>-0.1740859745119159</v>
      </c>
      <c r="AU576" s="11">
        <f>IF(('OddsRatio_working_3-way'!X576=0),0,'OddsRatio_working_3-way'!AO576)</f>
        <v>0</v>
      </c>
      <c r="AV576" s="11">
        <f>IF(('OddsRatio_working_3-way'!X576=0),0,'OddsRatio_working_3-way'!AP576)</f>
        <v>0</v>
      </c>
      <c r="AW576" s="11">
        <f>IF(('OddsRatio_working_3-way'!X576=0),0,'OddsRatio_working_3-way'!AQ576)</f>
        <v>0</v>
      </c>
    </row>
    <row r="577" spans="1:49" x14ac:dyDescent="0.2">
      <c r="A577" s="4">
        <f>IF('True_Odds_Calculator_3-way'!A578="","",'True_Odds_Calculator_3-way'!A578)</f>
        <v>2.96</v>
      </c>
      <c r="B577" s="4">
        <f>IF('True_Odds_Calculator_3-way'!B578="","",'True_Odds_Calculator_3-way'!B578)</f>
        <v>3.42</v>
      </c>
      <c r="C577" s="4">
        <f>IF('True_Odds_Calculator_3-way'!C578="","",'True_Odds_Calculator_3-way'!C578)</f>
        <v>2.48</v>
      </c>
      <c r="D577" s="9">
        <f t="shared" si="117"/>
        <v>0.32669151565444743</v>
      </c>
      <c r="E577" s="9">
        <f t="shared" si="118"/>
        <v>0.28211181726408813</v>
      </c>
      <c r="F577" s="9">
        <f t="shared" si="119"/>
        <v>0.39119666708146439</v>
      </c>
      <c r="G577" s="9">
        <f t="shared" si="120"/>
        <v>1.0515263496293361</v>
      </c>
      <c r="H577" s="9">
        <f t="shared" si="121"/>
        <v>3.0609916452734987</v>
      </c>
      <c r="I577" s="9">
        <f t="shared" si="122"/>
        <v>3.5446937661029931</v>
      </c>
      <c r="J577" s="9">
        <f t="shared" si="123"/>
        <v>2.5562589974514172</v>
      </c>
      <c r="K577" s="11">
        <f t="shared" si="124"/>
        <v>0.33783783783783783</v>
      </c>
      <c r="L577" s="11">
        <f t="shared" si="125"/>
        <v>0.29239766081871343</v>
      </c>
      <c r="M577" s="11">
        <f t="shared" si="126"/>
        <v>0.40322580645161293</v>
      </c>
      <c r="N577" s="11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-0.27961705338615361</v>
      </c>
      <c r="O577" s="11">
        <f>0</f>
        <v>0</v>
      </c>
      <c r="P577" s="11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0.2334146540428374</v>
      </c>
      <c r="Q577" s="11">
        <f>2*'OddsRatio_working_3-way'!K577*'OddsRatio_working_3-way'!L577*'OddsRatio_working_3-way'!M577</f>
        <v>7.9663704451480341E-2</v>
      </c>
      <c r="R577" s="11">
        <f t="shared" si="127"/>
        <v>0</v>
      </c>
      <c r="S577" s="11">
        <f t="shared" si="128"/>
        <v>-0.83476544515505535</v>
      </c>
      <c r="T577" s="11">
        <f t="shared" si="129"/>
        <v>-0.28490288230547967</v>
      </c>
      <c r="U577" s="11">
        <f>'OddsRatio_working_3-way'!S577-'OddsRatio_working_3-way'!R577^2/3</f>
        <v>-0.83476544515505535</v>
      </c>
      <c r="V577" s="11">
        <f>'OddsRatio_working_3-way'!S577*'OddsRatio_working_3-way'!R577/3-2*'OddsRatio_working_3-way'!R577^3/27-'OddsRatio_working_3-way'!T577</f>
        <v>0.28490288230547967</v>
      </c>
      <c r="W577" s="11">
        <f>'OddsRatio_working_3-way'!V577^2+4*'OddsRatio_working_3-way'!U577^3/27</f>
        <v>-5.0069995498543407E-3</v>
      </c>
      <c r="X577" s="11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0.14677930022300859</v>
      </c>
      <c r="Y577" s="11">
        <f>IF('OddsRatio_working_3-way'!W577&gt;=0,IF('OddsRatio_working_3-way'!V577+SQRT('OddsRatio_working_3-way'!W577)&gt;0,0,PI()),ACOS('OddsRatio_working_3-way'!V577/(2*'OddsRatio_working_3-way'!X577)))</f>
        <v>0.24344007753542107</v>
      </c>
      <c r="Z577" s="11">
        <f>'OddsRatio_working_3-way'!X577^(1/3)*COS('OddsRatio_working_3-way'!Y577/3)</f>
        <v>0.52576317481466806</v>
      </c>
      <c r="AA577" s="11">
        <f>'OddsRatio_working_3-way'!X577^(1/3)*COS(('OddsRatio_working_3-way'!Y577+2*PI())/3)</f>
        <v>-0.29991095811984469</v>
      </c>
      <c r="AB577" s="11">
        <f>'OddsRatio_working_3-way'!X577^(1/3)*COS(('OddsRatio_working_3-way'!Y577+4*PI())/3)</f>
        <v>-0.22585221669482342</v>
      </c>
      <c r="AC577" s="11">
        <f>'OddsRatio_working_3-way'!X577^(1/3)*SIN('OddsRatio_working_3-way'!Y577/3)</f>
        <v>4.275783429758092E-2</v>
      </c>
      <c r="AD577" s="11">
        <f>'OddsRatio_working_3-way'!X577^(1/3)*SIN(('OddsRatio_working_3-way'!Y577+2*PI())/3)</f>
        <v>0.43394534861507078</v>
      </c>
      <c r="AE577" s="11">
        <f>'OddsRatio_working_3-way'!X577^(1/3)*SIN(('OddsRatio_working_3-way'!Y577+4*PI())/3)</f>
        <v>-0.47670318291265168</v>
      </c>
      <c r="AF577" s="11">
        <f>-'OddsRatio_working_3-way'!U577/(3*'OddsRatio_working_3-way'!X577^(1/3))*COS(('OddsRatio_working_3-way'!Y577)/3)</f>
        <v>0.52576317481466794</v>
      </c>
      <c r="AG577" s="11">
        <f>-'OddsRatio_working_3-way'!U577/(3*'OddsRatio_working_3-way'!X577^(1/3))*COS(('OddsRatio_working_3-way'!Y577+2*PI())/3)</f>
        <v>-0.29991095811984464</v>
      </c>
      <c r="AH577" s="11">
        <f>-'OddsRatio_working_3-way'!U577/(3*'OddsRatio_working_3-way'!X577^(1/3))*COS(('OddsRatio_working_3-way'!Y577+4*PI())/3)</f>
        <v>-0.22585221669482336</v>
      </c>
      <c r="AI577" s="11">
        <f>'OddsRatio_working_3-way'!U577/(3*'OddsRatio_working_3-way'!X577^(1/3))*SIN(('OddsRatio_working_3-way'!Y577)/3)</f>
        <v>-4.2757834297580913E-2</v>
      </c>
      <c r="AJ577" s="11">
        <f>'OddsRatio_working_3-way'!U577/(3*'OddsRatio_working_3-way'!X577^(1/3))*SIN(('OddsRatio_working_3-way'!Y577+2*PI())/3)</f>
        <v>-0.43394534861507067</v>
      </c>
      <c r="AK577" s="11">
        <f>'OddsRatio_working_3-way'!U577/(3*'OddsRatio_working_3-way'!X577^(1/3))*SIN(('OddsRatio_working_3-way'!Y577+4*PI())/3)</f>
        <v>0.47670318291265157</v>
      </c>
      <c r="AL577" s="11">
        <f>'OddsRatio_working_3-way'!Z577+'OddsRatio_working_3-way'!AF577</f>
        <v>1.0515263496293361</v>
      </c>
      <c r="AM577" s="11">
        <f>'OddsRatio_working_3-way'!AA577+'OddsRatio_working_3-way'!AG577</f>
        <v>-0.59982191623968939</v>
      </c>
      <c r="AN577" s="11">
        <f>'OddsRatio_working_3-way'!AB577+'OddsRatio_working_3-way'!AH577</f>
        <v>-0.45170443338964678</v>
      </c>
      <c r="AO577" s="11">
        <f>'OddsRatio_working_3-way'!AC577+'OddsRatio_working_3-way'!AI577</f>
        <v>0</v>
      </c>
      <c r="AP577" s="11">
        <f>'OddsRatio_working_3-way'!AD577+'OddsRatio_working_3-way'!AJ577</f>
        <v>0</v>
      </c>
      <c r="AQ577" s="11">
        <f>'OddsRatio_working_3-way'!AE577+'OddsRatio_working_3-way'!AK577</f>
        <v>0</v>
      </c>
      <c r="AR577" s="10">
        <f>IF(A577="","",IF(('OddsRatio_working_3-way'!X577=0),IF(Q577&gt;0,-Q577^(1/3),(-Q577)^(1/3)),'OddsRatio_working_3-way'!AL577-'OddsRatio_working_3-way'!R577/3))</f>
        <v>1.0515263496293361</v>
      </c>
      <c r="AS577" s="11">
        <f>IF(('OddsRatio_working_3-way'!X577=0),IF(Q577&gt;0,-Q577^(1/3),(-Q577)^(1/3)),'OddsRatio_working_3-way'!AM577-'OddsRatio_working_3-way'!R577/3)</f>
        <v>-0.59982191623968939</v>
      </c>
      <c r="AT577" s="11">
        <f>IF(('OddsRatio_working_3-way'!X577=0),IF(Q577&gt;0,-Q577^(1/3),(-Q577)^(1/3)),'OddsRatio_working_3-way'!AN577-'OddsRatio_working_3-way'!R577/3)</f>
        <v>-0.45170443338964678</v>
      </c>
      <c r="AU577" s="11">
        <f>IF(('OddsRatio_working_3-way'!X577=0),0,'OddsRatio_working_3-way'!AO577)</f>
        <v>0</v>
      </c>
      <c r="AV577" s="11">
        <f>IF(('OddsRatio_working_3-way'!X577=0),0,'OddsRatio_working_3-way'!AP577)</f>
        <v>0</v>
      </c>
      <c r="AW577" s="11">
        <f>IF(('OddsRatio_working_3-way'!X577=0),0,'OddsRatio_working_3-way'!AQ577)</f>
        <v>0</v>
      </c>
    </row>
    <row r="578" spans="1:49" x14ac:dyDescent="0.2">
      <c r="A578" s="4">
        <f>IF('True_Odds_Calculator_3-way'!A579="","",'True_Odds_Calculator_3-way'!A579)</f>
        <v>2.09</v>
      </c>
      <c r="B578" s="4">
        <f>IF('True_Odds_Calculator_3-way'!B579="","",'True_Odds_Calculator_3-way'!B579)</f>
        <v>3.45</v>
      </c>
      <c r="C578" s="4">
        <f>IF('True_Odds_Calculator_3-way'!C579="","",'True_Odds_Calculator_3-way'!C579)</f>
        <v>3.69</v>
      </c>
      <c r="D578" s="9">
        <f t="shared" si="117"/>
        <v>0.46332822619481168</v>
      </c>
      <c r="E578" s="9">
        <f t="shared" si="118"/>
        <v>0.2775070549505082</v>
      </c>
      <c r="F578" s="9">
        <f t="shared" si="119"/>
        <v>0.25916471885468051</v>
      </c>
      <c r="G578" s="9">
        <f t="shared" si="120"/>
        <v>1.0626579553612803</v>
      </c>
      <c r="H578" s="9">
        <f t="shared" si="121"/>
        <v>2.1582971713437948</v>
      </c>
      <c r="I578" s="9">
        <f t="shared" si="122"/>
        <v>3.6035119906351363</v>
      </c>
      <c r="J578" s="9">
        <f t="shared" si="123"/>
        <v>3.8585498999218428</v>
      </c>
      <c r="K578" s="11">
        <f t="shared" si="124"/>
        <v>0.47846889952153115</v>
      </c>
      <c r="L578" s="11">
        <f t="shared" si="125"/>
        <v>0.28985507246376813</v>
      </c>
      <c r="M578" s="11">
        <f t="shared" si="126"/>
        <v>0.2710027100271003</v>
      </c>
      <c r="N578" s="11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-0.26999337949831903</v>
      </c>
      <c r="O578" s="11">
        <f>0</f>
        <v>0</v>
      </c>
      <c r="P578" s="11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0.23415115227360578</v>
      </c>
      <c r="Q578" s="11">
        <f>2*'OddsRatio_working_3-way'!K578*'OddsRatio_working_3-way'!L578*'OddsRatio_working_3-way'!M578</f>
        <v>7.5168909237112627E-2</v>
      </c>
      <c r="R578" s="11">
        <f t="shared" si="127"/>
        <v>0</v>
      </c>
      <c r="S578" s="11">
        <f t="shared" si="128"/>
        <v>-0.86724775514380192</v>
      </c>
      <c r="T578" s="11">
        <f t="shared" si="129"/>
        <v>-0.27841019426767322</v>
      </c>
      <c r="U578" s="11">
        <f>'OddsRatio_working_3-way'!S578-'OddsRatio_working_3-way'!R578^2/3</f>
        <v>-0.86724775514380192</v>
      </c>
      <c r="V578" s="11">
        <f>'OddsRatio_working_3-way'!S578*'OddsRatio_working_3-way'!R578/3-2*'OddsRatio_working_3-way'!R578^3/27-'OddsRatio_working_3-way'!T578</f>
        <v>0.27841019426767322</v>
      </c>
      <c r="W578" s="11">
        <f>'OddsRatio_working_3-way'!V578^2+4*'OddsRatio_working_3-way'!U578^3/27</f>
        <v>-1.91208344123176E-2</v>
      </c>
      <c r="X578" s="11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0.15542930119871312</v>
      </c>
      <c r="Y578" s="11">
        <f>IF('OddsRatio_working_3-way'!W578&gt;=0,IF('OddsRatio_working_3-way'!V578+SQRT('OddsRatio_working_3-way'!W578)&gt;0,0,PI()),ACOS('OddsRatio_working_3-way'!V578/(2*'OddsRatio_working_3-way'!X578)))</f>
        <v>0.4609803909917467</v>
      </c>
      <c r="Z578" s="11">
        <f>'OddsRatio_working_3-way'!X578^(1/3)*COS('OddsRatio_working_3-way'!Y578/3)</f>
        <v>0.53132897768064014</v>
      </c>
      <c r="AA578" s="11">
        <f>'OddsRatio_working_3-way'!X578^(1/3)*COS(('OddsRatio_working_3-way'!Y578+2*PI())/3)</f>
        <v>-0.33693213152327123</v>
      </c>
      <c r="AB578" s="11">
        <f>'OddsRatio_working_3-way'!X578^(1/3)*COS(('OddsRatio_working_3-way'!Y578+4*PI())/3)</f>
        <v>-0.19439684615736907</v>
      </c>
      <c r="AC578" s="11">
        <f>'OddsRatio_working_3-way'!X578^(1/3)*SIN('OddsRatio_working_3-way'!Y578/3)</f>
        <v>8.229278537502395E-2</v>
      </c>
      <c r="AD578" s="11">
        <f>'OddsRatio_working_3-way'!X578^(1/3)*SIN(('OddsRatio_working_3-way'!Y578+2*PI())/3)</f>
        <v>0.41899799975073748</v>
      </c>
      <c r="AE578" s="11">
        <f>'OddsRatio_working_3-way'!X578^(1/3)*SIN(('OddsRatio_working_3-way'!Y578+4*PI())/3)</f>
        <v>-0.50129078512576131</v>
      </c>
      <c r="AF578" s="11">
        <f>-'OddsRatio_working_3-way'!U578/(3*'OddsRatio_working_3-way'!X578^(1/3))*COS(('OddsRatio_working_3-way'!Y578)/3)</f>
        <v>0.53132897768064014</v>
      </c>
      <c r="AG578" s="11">
        <f>-'OddsRatio_working_3-way'!U578/(3*'OddsRatio_working_3-way'!X578^(1/3))*COS(('OddsRatio_working_3-way'!Y578+2*PI())/3)</f>
        <v>-0.33693213152327123</v>
      </c>
      <c r="AH578" s="11">
        <f>-'OddsRatio_working_3-way'!U578/(3*'OddsRatio_working_3-way'!X578^(1/3))*COS(('OddsRatio_working_3-way'!Y578+4*PI())/3)</f>
        <v>-0.19439684615736907</v>
      </c>
      <c r="AI578" s="11">
        <f>'OddsRatio_working_3-way'!U578/(3*'OddsRatio_working_3-way'!X578^(1/3))*SIN(('OddsRatio_working_3-way'!Y578)/3)</f>
        <v>-8.229278537502395E-2</v>
      </c>
      <c r="AJ578" s="11">
        <f>'OddsRatio_working_3-way'!U578/(3*'OddsRatio_working_3-way'!X578^(1/3))*SIN(('OddsRatio_working_3-way'!Y578+2*PI())/3)</f>
        <v>-0.41899799975073748</v>
      </c>
      <c r="AK578" s="11">
        <f>'OddsRatio_working_3-way'!U578/(3*'OddsRatio_working_3-way'!X578^(1/3))*SIN(('OddsRatio_working_3-way'!Y578+4*PI())/3)</f>
        <v>0.50129078512576131</v>
      </c>
      <c r="AL578" s="11">
        <f>'OddsRatio_working_3-way'!Z578+'OddsRatio_working_3-way'!AF578</f>
        <v>1.0626579553612803</v>
      </c>
      <c r="AM578" s="11">
        <f>'OddsRatio_working_3-way'!AA578+'OddsRatio_working_3-way'!AG578</f>
        <v>-0.67386426304654246</v>
      </c>
      <c r="AN578" s="11">
        <f>'OddsRatio_working_3-way'!AB578+'OddsRatio_working_3-way'!AH578</f>
        <v>-0.38879369231473815</v>
      </c>
      <c r="AO578" s="11">
        <f>'OddsRatio_working_3-way'!AC578+'OddsRatio_working_3-way'!AI578</f>
        <v>0</v>
      </c>
      <c r="AP578" s="11">
        <f>'OddsRatio_working_3-way'!AD578+'OddsRatio_working_3-way'!AJ578</f>
        <v>0</v>
      </c>
      <c r="AQ578" s="11">
        <f>'OddsRatio_working_3-way'!AE578+'OddsRatio_working_3-way'!AK578</f>
        <v>0</v>
      </c>
      <c r="AR578" s="10">
        <f>IF(A578="","",IF(('OddsRatio_working_3-way'!X578=0),IF(Q578&gt;0,-Q578^(1/3),(-Q578)^(1/3)),'OddsRatio_working_3-way'!AL578-'OddsRatio_working_3-way'!R578/3))</f>
        <v>1.0626579553612803</v>
      </c>
      <c r="AS578" s="11">
        <f>IF(('OddsRatio_working_3-way'!X578=0),IF(Q578&gt;0,-Q578^(1/3),(-Q578)^(1/3)),'OddsRatio_working_3-way'!AM578-'OddsRatio_working_3-way'!R578/3)</f>
        <v>-0.67386426304654246</v>
      </c>
      <c r="AT578" s="11">
        <f>IF(('OddsRatio_working_3-way'!X578=0),IF(Q578&gt;0,-Q578^(1/3),(-Q578)^(1/3)),'OddsRatio_working_3-way'!AN578-'OddsRatio_working_3-way'!R578/3)</f>
        <v>-0.38879369231473815</v>
      </c>
      <c r="AU578" s="11">
        <f>IF(('OddsRatio_working_3-way'!X578=0),0,'OddsRatio_working_3-way'!AO578)</f>
        <v>0</v>
      </c>
      <c r="AV578" s="11">
        <f>IF(('OddsRatio_working_3-way'!X578=0),0,'OddsRatio_working_3-way'!AP578)</f>
        <v>0</v>
      </c>
      <c r="AW578" s="11">
        <f>IF(('OddsRatio_working_3-way'!X578=0),0,'OddsRatio_working_3-way'!AQ578)</f>
        <v>0</v>
      </c>
    </row>
    <row r="579" spans="1:49" x14ac:dyDescent="0.2">
      <c r="A579" s="4">
        <f>IF('True_Odds_Calculator_3-way'!A580="","",'True_Odds_Calculator_3-way'!A580)</f>
        <v>2.3199999999999998</v>
      </c>
      <c r="B579" s="4">
        <f>IF('True_Odds_Calculator_3-way'!B580="","",'True_Odds_Calculator_3-way'!B580)</f>
        <v>3.29</v>
      </c>
      <c r="C579" s="4">
        <f>IF('True_Odds_Calculator_3-way'!C580="","",'True_Odds_Calculator_3-way'!C580)</f>
        <v>3.28</v>
      </c>
      <c r="D579" s="9">
        <f t="shared" si="117"/>
        <v>0.41634528685173994</v>
      </c>
      <c r="E579" s="9">
        <f t="shared" si="118"/>
        <v>0.29137513697887479</v>
      </c>
      <c r="F579" s="9">
        <f t="shared" si="119"/>
        <v>0.29227957616938527</v>
      </c>
      <c r="G579" s="9">
        <f t="shared" si="120"/>
        <v>1.0620095277634505</v>
      </c>
      <c r="H579" s="9">
        <f t="shared" si="121"/>
        <v>2.4018525766477543</v>
      </c>
      <c r="I579" s="9">
        <f t="shared" si="122"/>
        <v>3.4320018185783017</v>
      </c>
      <c r="J579" s="9">
        <f t="shared" si="123"/>
        <v>3.4213817233006671</v>
      </c>
      <c r="K579" s="11">
        <f t="shared" si="124"/>
        <v>0.43103448275862072</v>
      </c>
      <c r="L579" s="11">
        <f t="shared" si="125"/>
        <v>0.303951367781155</v>
      </c>
      <c r="M579" s="11">
        <f t="shared" si="126"/>
        <v>0.3048780487804878</v>
      </c>
      <c r="N579" s="11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-0.27528752674593082</v>
      </c>
      <c r="O579" s="11">
        <f>0</f>
        <v>0</v>
      </c>
      <c r="P579" s="11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0.23526513302026431</v>
      </c>
      <c r="Q579" s="11">
        <f>2*'OddsRatio_working_3-way'!K579*'OddsRatio_working_3-way'!L579*'OddsRatio_working_3-way'!M579</f>
        <v>7.9886293045930146E-2</v>
      </c>
      <c r="R579" s="11">
        <f t="shared" si="127"/>
        <v>0</v>
      </c>
      <c r="S579" s="11">
        <f t="shared" si="128"/>
        <v>-0.85461602928851876</v>
      </c>
      <c r="T579" s="11">
        <f t="shared" si="129"/>
        <v>-0.29019220009796898</v>
      </c>
      <c r="U579" s="11">
        <f>'OddsRatio_working_3-way'!S579-'OddsRatio_working_3-way'!R579^2/3</f>
        <v>-0.85461602928851876</v>
      </c>
      <c r="V579" s="11">
        <f>'OddsRatio_working_3-way'!S579*'OddsRatio_working_3-way'!R579/3-2*'OddsRatio_working_3-way'!R579^3/27-'OddsRatio_working_3-way'!T579</f>
        <v>0.29019220009796898</v>
      </c>
      <c r="W579" s="11">
        <f>'OddsRatio_working_3-way'!V579^2+4*'OddsRatio_working_3-way'!U579^3/27</f>
        <v>-8.2602909344861586E-3</v>
      </c>
      <c r="X579" s="11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0.15204588446599421</v>
      </c>
      <c r="Y579" s="11">
        <f>IF('OddsRatio_working_3-way'!W579&gt;=0,IF('OddsRatio_working_3-way'!V579+SQRT('OddsRatio_working_3-way'!W579)&gt;0,0,PI()),ACOS('OddsRatio_working_3-way'!V579/(2*'OddsRatio_working_3-way'!X579)))</f>
        <v>0.30351601668582817</v>
      </c>
      <c r="Z579" s="11">
        <f>'OddsRatio_working_3-way'!X579^(1/3)*COS('OddsRatio_working_3-way'!Y579/3)</f>
        <v>0.53100476388172535</v>
      </c>
      <c r="AA579" s="11">
        <f>'OddsRatio_working_3-way'!X579^(1/3)*COS(('OddsRatio_working_3-way'!Y579+2*PI())/3)</f>
        <v>-0.31218709971139819</v>
      </c>
      <c r="AB579" s="11">
        <f>'OddsRatio_working_3-way'!X579^(1/3)*COS(('OddsRatio_working_3-way'!Y579+4*PI())/3)</f>
        <v>-0.21881766417032728</v>
      </c>
      <c r="AC579" s="11">
        <f>'OddsRatio_working_3-way'!X579^(1/3)*SIN('OddsRatio_working_3-way'!Y579/3)</f>
        <v>5.3906868743720783E-2</v>
      </c>
      <c r="AD579" s="11">
        <f>'OddsRatio_working_3-way'!X579^(1/3)*SIN(('OddsRatio_working_3-way'!Y579+2*PI())/3)</f>
        <v>0.43291018068027132</v>
      </c>
      <c r="AE579" s="11">
        <f>'OddsRatio_working_3-way'!X579^(1/3)*SIN(('OddsRatio_working_3-way'!Y579+4*PI())/3)</f>
        <v>-0.48681704942399207</v>
      </c>
      <c r="AF579" s="11">
        <f>-'OddsRatio_working_3-way'!U579/(3*'OddsRatio_working_3-way'!X579^(1/3))*COS(('OddsRatio_working_3-way'!Y579)/3)</f>
        <v>0.53100476388172524</v>
      </c>
      <c r="AG579" s="11">
        <f>-'OddsRatio_working_3-way'!U579/(3*'OddsRatio_working_3-way'!X579^(1/3))*COS(('OddsRatio_working_3-way'!Y579+2*PI())/3)</f>
        <v>-0.31218709971139813</v>
      </c>
      <c r="AH579" s="11">
        <f>-'OddsRatio_working_3-way'!U579/(3*'OddsRatio_working_3-way'!X579^(1/3))*COS(('OddsRatio_working_3-way'!Y579+4*PI())/3)</f>
        <v>-0.21881766417032722</v>
      </c>
      <c r="AI579" s="11">
        <f>'OddsRatio_working_3-way'!U579/(3*'OddsRatio_working_3-way'!X579^(1/3))*SIN(('OddsRatio_working_3-way'!Y579)/3)</f>
        <v>-5.3906868743720769E-2</v>
      </c>
      <c r="AJ579" s="11">
        <f>'OddsRatio_working_3-way'!U579/(3*'OddsRatio_working_3-way'!X579^(1/3))*SIN(('OddsRatio_working_3-way'!Y579+2*PI())/3)</f>
        <v>-0.43291018068027121</v>
      </c>
      <c r="AK579" s="11">
        <f>'OddsRatio_working_3-way'!U579/(3*'OddsRatio_working_3-way'!X579^(1/3))*SIN(('OddsRatio_working_3-way'!Y579+4*PI())/3)</f>
        <v>0.48681704942399195</v>
      </c>
      <c r="AL579" s="11">
        <f>'OddsRatio_working_3-way'!Z579+'OddsRatio_working_3-way'!AF579</f>
        <v>1.0620095277634505</v>
      </c>
      <c r="AM579" s="11">
        <f>'OddsRatio_working_3-way'!AA579+'OddsRatio_working_3-way'!AG579</f>
        <v>-0.62437419942279626</v>
      </c>
      <c r="AN579" s="11">
        <f>'OddsRatio_working_3-way'!AB579+'OddsRatio_working_3-way'!AH579</f>
        <v>-0.43763532834065449</v>
      </c>
      <c r="AO579" s="11">
        <f>'OddsRatio_working_3-way'!AC579+'OddsRatio_working_3-way'!AI579</f>
        <v>0</v>
      </c>
      <c r="AP579" s="11">
        <f>'OddsRatio_working_3-way'!AD579+'OddsRatio_working_3-way'!AJ579</f>
        <v>0</v>
      </c>
      <c r="AQ579" s="11">
        <f>'OddsRatio_working_3-way'!AE579+'OddsRatio_working_3-way'!AK579</f>
        <v>0</v>
      </c>
      <c r="AR579" s="10">
        <f>IF(A579="","",IF(('OddsRatio_working_3-way'!X579=0),IF(Q579&gt;0,-Q579^(1/3),(-Q579)^(1/3)),'OddsRatio_working_3-way'!AL579-'OddsRatio_working_3-way'!R579/3))</f>
        <v>1.0620095277634505</v>
      </c>
      <c r="AS579" s="11">
        <f>IF(('OddsRatio_working_3-way'!X579=0),IF(Q579&gt;0,-Q579^(1/3),(-Q579)^(1/3)),'OddsRatio_working_3-way'!AM579-'OddsRatio_working_3-way'!R579/3)</f>
        <v>-0.62437419942279626</v>
      </c>
      <c r="AT579" s="11">
        <f>IF(('OddsRatio_working_3-way'!X579=0),IF(Q579&gt;0,-Q579^(1/3),(-Q579)^(1/3)),'OddsRatio_working_3-way'!AN579-'OddsRatio_working_3-way'!R579/3)</f>
        <v>-0.43763532834065449</v>
      </c>
      <c r="AU579" s="11">
        <f>IF(('OddsRatio_working_3-way'!X579=0),0,'OddsRatio_working_3-way'!AO579)</f>
        <v>0</v>
      </c>
      <c r="AV579" s="11">
        <f>IF(('OddsRatio_working_3-way'!X579=0),0,'OddsRatio_working_3-way'!AP579)</f>
        <v>0</v>
      </c>
      <c r="AW579" s="11">
        <f>IF(('OddsRatio_working_3-way'!X579=0),0,'OddsRatio_working_3-way'!AQ579)</f>
        <v>0</v>
      </c>
    </row>
    <row r="580" spans="1:49" x14ac:dyDescent="0.2">
      <c r="A580" s="4">
        <f>IF('True_Odds_Calculator_3-way'!A581="","",'True_Odds_Calculator_3-way'!A581)</f>
        <v>2.41</v>
      </c>
      <c r="B580" s="4">
        <f>IF('True_Odds_Calculator_3-way'!B581="","",'True_Odds_Calculator_3-way'!B581)</f>
        <v>3.57</v>
      </c>
      <c r="C580" s="4">
        <f>IF('True_Odds_Calculator_3-way'!C581="","",'True_Odds_Calculator_3-way'!C581)</f>
        <v>2.9</v>
      </c>
      <c r="D580" s="9">
        <f t="shared" ref="D580:D643" si="130">(K580/(AR580+K580-(AR580*K580)))</f>
        <v>0.40044081169349277</v>
      </c>
      <c r="E580" s="9">
        <f t="shared" ref="E580:E643" si="131">(L580/(AR580+L580-(AR580*L580)))</f>
        <v>0.26816650957757154</v>
      </c>
      <c r="F580" s="9">
        <f t="shared" ref="F580:F643" si="132">(M580/(AR580+M580-(AR580*M580)))</f>
        <v>0.33139267872893569</v>
      </c>
      <c r="G580" s="9">
        <f t="shared" ref="G580:G643" si="133">AR580</f>
        <v>1.0618779856343861</v>
      </c>
      <c r="H580" s="9">
        <f t="shared" ref="H580:H643" si="134">IF(A580="","",1/D580)</f>
        <v>2.4972479597444841</v>
      </c>
      <c r="I580" s="9">
        <f t="shared" ref="I580:I643" si="135">IF(B580="","",1/E580)</f>
        <v>3.7290264230803722</v>
      </c>
      <c r="J580" s="9">
        <f t="shared" ref="J580:J643" si="136">IF(C580="","",1/F580)</f>
        <v>3.0175681727053334</v>
      </c>
      <c r="K580" s="11">
        <f t="shared" ref="K580:K643" si="137">1/A580</f>
        <v>0.41493775933609955</v>
      </c>
      <c r="L580" s="11">
        <f t="shared" ref="L580:L643" si="138">1/B580</f>
        <v>0.28011204481792717</v>
      </c>
      <c r="M580" s="11">
        <f t="shared" ref="M580:M643" si="139">1/C580</f>
        <v>0.34482758620689657</v>
      </c>
      <c r="N580" s="11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-0.27594503246999191</v>
      </c>
      <c r="O580" s="11">
        <f>0</f>
        <v>0</v>
      </c>
      <c r="P580" s="11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0.23566444749311946</v>
      </c>
      <c r="Q580" s="11">
        <f>2*'OddsRatio_working_3-way'!K580*'OddsRatio_working_3-way'!L580*'OddsRatio_working_3-way'!M580</f>
        <v>8.0157975337795728E-2</v>
      </c>
      <c r="R580" s="11">
        <f t="shared" ref="R580:R643" si="140">O580/N580</f>
        <v>0</v>
      </c>
      <c r="S580" s="11">
        <f t="shared" ref="S580:S643" si="141">P580/N580</f>
        <v>-0.85402677983973918</v>
      </c>
      <c r="T580" s="11">
        <f t="shared" ref="T580:T643" si="142">Q580/N580</f>
        <v>-0.29048529926521738</v>
      </c>
      <c r="U580" s="11">
        <f>'OddsRatio_working_3-way'!S580-'OddsRatio_working_3-way'!R580^2/3</f>
        <v>-0.85402677983973918</v>
      </c>
      <c r="V580" s="11">
        <f>'OddsRatio_working_3-way'!S580*'OddsRatio_working_3-way'!R580/3-2*'OddsRatio_working_3-way'!R580^3/27-'OddsRatio_working_3-way'!T580</f>
        <v>0.29048529926521738</v>
      </c>
      <c r="W580" s="11">
        <f>'OddsRatio_working_3-way'!V580^2+4*'OddsRatio_working_3-way'!U580^3/27</f>
        <v>-7.8989514640089992E-3</v>
      </c>
      <c r="X580" s="11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0.15188866033480897</v>
      </c>
      <c r="Y580" s="11">
        <f>IF('OddsRatio_working_3-way'!W580&gt;=0,IF('OddsRatio_working_3-way'!V580+SQRT('OddsRatio_working_3-way'!W580)&gt;0,0,PI()),ACOS('OddsRatio_working_3-way'!V580/(2*'OddsRatio_working_3-way'!X580)))</f>
        <v>0.29691304182511846</v>
      </c>
      <c r="Z580" s="11">
        <f>'OddsRatio_working_3-way'!X580^(1/3)*COS('OddsRatio_working_3-way'!Y580/3)</f>
        <v>0.53093899281719303</v>
      </c>
      <c r="AA580" s="11">
        <f>'OddsRatio_working_3-way'!X580^(1/3)*COS(('OddsRatio_working_3-way'!Y580+2*PI())/3)</f>
        <v>-0.31112619788421048</v>
      </c>
      <c r="AB580" s="11">
        <f>'OddsRatio_working_3-way'!X580^(1/3)*COS(('OddsRatio_working_3-way'!Y580+4*PI())/3)</f>
        <v>-0.21981279493298267</v>
      </c>
      <c r="AC580" s="11">
        <f>'OddsRatio_working_3-way'!X580^(1/3)*SIN('OddsRatio_working_3-way'!Y580/3)</f>
        <v>5.2719817774512338E-2</v>
      </c>
      <c r="AD580" s="11">
        <f>'OddsRatio_working_3-way'!X580^(1/3)*SIN(('OddsRatio_working_3-way'!Y580+2*PI())/3)</f>
        <v>0.43344674675215666</v>
      </c>
      <c r="AE580" s="11">
        <f>'OddsRatio_working_3-way'!X580^(1/3)*SIN(('OddsRatio_working_3-way'!Y580+4*PI())/3)</f>
        <v>-0.48616656452666884</v>
      </c>
      <c r="AF580" s="11">
        <f>-'OddsRatio_working_3-way'!U580/(3*'OddsRatio_working_3-way'!X580^(1/3))*COS(('OddsRatio_working_3-way'!Y580)/3)</f>
        <v>0.53093899281719292</v>
      </c>
      <c r="AG580" s="11">
        <f>-'OddsRatio_working_3-way'!U580/(3*'OddsRatio_working_3-way'!X580^(1/3))*COS(('OddsRatio_working_3-way'!Y580+2*PI())/3)</f>
        <v>-0.31112619788421042</v>
      </c>
      <c r="AH580" s="11">
        <f>-'OddsRatio_working_3-way'!U580/(3*'OddsRatio_working_3-way'!X580^(1/3))*COS(('OddsRatio_working_3-way'!Y580+4*PI())/3)</f>
        <v>-0.21981279493298261</v>
      </c>
      <c r="AI580" s="11">
        <f>'OddsRatio_working_3-way'!U580/(3*'OddsRatio_working_3-way'!X580^(1/3))*SIN(('OddsRatio_working_3-way'!Y580)/3)</f>
        <v>-5.2719817774512324E-2</v>
      </c>
      <c r="AJ580" s="11">
        <f>'OddsRatio_working_3-way'!U580/(3*'OddsRatio_working_3-way'!X580^(1/3))*SIN(('OddsRatio_working_3-way'!Y580+2*PI())/3)</f>
        <v>-0.43344674675215655</v>
      </c>
      <c r="AK580" s="11">
        <f>'OddsRatio_working_3-way'!U580/(3*'OddsRatio_working_3-way'!X580^(1/3))*SIN(('OddsRatio_working_3-way'!Y580+4*PI())/3)</f>
        <v>0.48616656452666873</v>
      </c>
      <c r="AL580" s="11">
        <f>'OddsRatio_working_3-way'!Z580+'OddsRatio_working_3-way'!AF580</f>
        <v>1.0618779856343861</v>
      </c>
      <c r="AM580" s="11">
        <f>'OddsRatio_working_3-way'!AA580+'OddsRatio_working_3-way'!AG580</f>
        <v>-0.62225239576842095</v>
      </c>
      <c r="AN580" s="11">
        <f>'OddsRatio_working_3-way'!AB580+'OddsRatio_working_3-way'!AH580</f>
        <v>-0.43962558986596528</v>
      </c>
      <c r="AO580" s="11">
        <f>'OddsRatio_working_3-way'!AC580+'OddsRatio_working_3-way'!AI580</f>
        <v>0</v>
      </c>
      <c r="AP580" s="11">
        <f>'OddsRatio_working_3-way'!AD580+'OddsRatio_working_3-way'!AJ580</f>
        <v>0</v>
      </c>
      <c r="AQ580" s="11">
        <f>'OddsRatio_working_3-way'!AE580+'OddsRatio_working_3-way'!AK580</f>
        <v>0</v>
      </c>
      <c r="AR580" s="10">
        <f>IF(A580="","",IF(('OddsRatio_working_3-way'!X580=0),IF(Q580&gt;0,-Q580^(1/3),(-Q580)^(1/3)),'OddsRatio_working_3-way'!AL580-'OddsRatio_working_3-way'!R580/3))</f>
        <v>1.0618779856343861</v>
      </c>
      <c r="AS580" s="11">
        <f>IF(('OddsRatio_working_3-way'!X580=0),IF(Q580&gt;0,-Q580^(1/3),(-Q580)^(1/3)),'OddsRatio_working_3-way'!AM580-'OddsRatio_working_3-way'!R580/3)</f>
        <v>-0.62225239576842095</v>
      </c>
      <c r="AT580" s="11">
        <f>IF(('OddsRatio_working_3-way'!X580=0),IF(Q580&gt;0,-Q580^(1/3),(-Q580)^(1/3)),'OddsRatio_working_3-way'!AN580-'OddsRatio_working_3-way'!R580/3)</f>
        <v>-0.43962558986596528</v>
      </c>
      <c r="AU580" s="11">
        <f>IF(('OddsRatio_working_3-way'!X580=0),0,'OddsRatio_working_3-way'!AO580)</f>
        <v>0</v>
      </c>
      <c r="AV580" s="11">
        <f>IF(('OddsRatio_working_3-way'!X580=0),0,'OddsRatio_working_3-way'!AP580)</f>
        <v>0</v>
      </c>
      <c r="AW580" s="11">
        <f>IF(('OddsRatio_working_3-way'!X580=0),0,'OddsRatio_working_3-way'!AQ580)</f>
        <v>0</v>
      </c>
    </row>
    <row r="581" spans="1:49" x14ac:dyDescent="0.2">
      <c r="A581" s="4">
        <f>IF('True_Odds_Calculator_3-way'!A582="","",'True_Odds_Calculator_3-way'!A582)</f>
        <v>3.12</v>
      </c>
      <c r="B581" s="4">
        <f>IF('True_Odds_Calculator_3-way'!B582="","",'True_Odds_Calculator_3-way'!B582)</f>
        <v>3.39</v>
      </c>
      <c r="C581" s="4">
        <f>IF('True_Odds_Calculator_3-way'!C582="","",'True_Odds_Calculator_3-way'!C582)</f>
        <v>2.41</v>
      </c>
      <c r="D581" s="9">
        <f t="shared" si="130"/>
        <v>0.31060961506123336</v>
      </c>
      <c r="E581" s="9">
        <f t="shared" si="131"/>
        <v>0.28553934118814323</v>
      </c>
      <c r="F581" s="9">
        <f t="shared" si="132"/>
        <v>0.40385104375062358</v>
      </c>
      <c r="G581" s="9">
        <f t="shared" si="133"/>
        <v>1.0469223361773081</v>
      </c>
      <c r="H581" s="9">
        <f t="shared" si="134"/>
        <v>3.2194753526958935</v>
      </c>
      <c r="I581" s="9">
        <f t="shared" si="135"/>
        <v>3.5021443834637669</v>
      </c>
      <c r="J581" s="9">
        <f t="shared" si="136"/>
        <v>2.4761604940100046</v>
      </c>
      <c r="K581" s="11">
        <f t="shared" si="137"/>
        <v>0.32051282051282048</v>
      </c>
      <c r="L581" s="11">
        <f t="shared" si="138"/>
        <v>0.29498525073746312</v>
      </c>
      <c r="M581" s="11">
        <f t="shared" si="139"/>
        <v>0.41493775933609955</v>
      </c>
      <c r="N581" s="11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-0.28027317912751049</v>
      </c>
      <c r="O581" s="11">
        <f>0</f>
        <v>0</v>
      </c>
      <c r="P581" s="11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0.23224713857402138</v>
      </c>
      <c r="Q581" s="11">
        <f>2*'OddsRatio_working_3-way'!K581*'OddsRatio_working_3-way'!L581*'OddsRatio_working_3-way'!M581</f>
        <v>7.8461871139872089E-2</v>
      </c>
      <c r="R581" s="11">
        <f t="shared" si="140"/>
        <v>0</v>
      </c>
      <c r="S581" s="11">
        <f t="shared" si="141"/>
        <v>-0.82864560675054955</v>
      </c>
      <c r="T581" s="11">
        <f t="shared" si="142"/>
        <v>-0.27994784011842888</v>
      </c>
      <c r="U581" s="11">
        <f>'OddsRatio_working_3-way'!S581-'OddsRatio_working_3-way'!R581^2/3</f>
        <v>-0.82864560675054955</v>
      </c>
      <c r="V581" s="11">
        <f>'OddsRatio_working_3-way'!S581*'OddsRatio_working_3-way'!R581/3-2*'OddsRatio_working_3-way'!R581^3/27-'OddsRatio_working_3-way'!T581</f>
        <v>0.27994784011842888</v>
      </c>
      <c r="W581" s="11">
        <f>'OddsRatio_working_3-way'!V581^2+4*'OddsRatio_working_3-way'!U581^3/27</f>
        <v>-5.9243831975839267E-3</v>
      </c>
      <c r="X581" s="11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0.14516815799664656</v>
      </c>
      <c r="Y581" s="11">
        <f>IF('OddsRatio_working_3-way'!W581&gt;=0,IF('OddsRatio_working_3-way'!V581+SQRT('OddsRatio_working_3-way'!W581)&gt;0,0,PI()),ACOS('OddsRatio_working_3-way'!V581/(2*'OddsRatio_working_3-way'!X581)))</f>
        <v>0.26831426686976845</v>
      </c>
      <c r="Z581" s="11">
        <f>'OddsRatio_working_3-way'!X581^(1/3)*COS('OddsRatio_working_3-way'!Y581/3)</f>
        <v>0.52346116808865406</v>
      </c>
      <c r="AA581" s="11">
        <f>'OddsRatio_working_3-way'!X581^(1/3)*COS(('OddsRatio_working_3-way'!Y581+2*PI())/3)</f>
        <v>-0.30238406870534706</v>
      </c>
      <c r="AB581" s="11">
        <f>'OddsRatio_working_3-way'!X581^(1/3)*COS(('OddsRatio_working_3-way'!Y581+4*PI())/3)</f>
        <v>-0.22107709938330683</v>
      </c>
      <c r="AC581" s="11">
        <f>'OddsRatio_working_3-way'!X581^(1/3)*SIN('OddsRatio_working_3-way'!Y581/3)</f>
        <v>4.6942600625072613E-2</v>
      </c>
      <c r="AD581" s="11">
        <f>'OddsRatio_working_3-way'!X581^(1/3)*SIN(('OddsRatio_working_3-way'!Y581+2*PI())/3)</f>
        <v>0.42985936914691425</v>
      </c>
      <c r="AE581" s="11">
        <f>'OddsRatio_working_3-way'!X581^(1/3)*SIN(('OddsRatio_working_3-way'!Y581+4*PI())/3)</f>
        <v>-0.47680196977198686</v>
      </c>
      <c r="AF581" s="11">
        <f>-'OddsRatio_working_3-way'!U581/(3*'OddsRatio_working_3-way'!X581^(1/3))*COS(('OddsRatio_working_3-way'!Y581)/3)</f>
        <v>0.52346116808865406</v>
      </c>
      <c r="AG581" s="11">
        <f>-'OddsRatio_working_3-way'!U581/(3*'OddsRatio_working_3-way'!X581^(1/3))*COS(('OddsRatio_working_3-way'!Y581+2*PI())/3)</f>
        <v>-0.30238406870534706</v>
      </c>
      <c r="AH581" s="11">
        <f>-'OddsRatio_working_3-way'!U581/(3*'OddsRatio_working_3-way'!X581^(1/3))*COS(('OddsRatio_working_3-way'!Y581+4*PI())/3)</f>
        <v>-0.22107709938330683</v>
      </c>
      <c r="AI581" s="11">
        <f>'OddsRatio_working_3-way'!U581/(3*'OddsRatio_working_3-way'!X581^(1/3))*SIN(('OddsRatio_working_3-way'!Y581)/3)</f>
        <v>-4.6942600625072613E-2</v>
      </c>
      <c r="AJ581" s="11">
        <f>'OddsRatio_working_3-way'!U581/(3*'OddsRatio_working_3-way'!X581^(1/3))*SIN(('OddsRatio_working_3-way'!Y581+2*PI())/3)</f>
        <v>-0.42985936914691425</v>
      </c>
      <c r="AK581" s="11">
        <f>'OddsRatio_working_3-way'!U581/(3*'OddsRatio_working_3-way'!X581^(1/3))*SIN(('OddsRatio_working_3-way'!Y581+4*PI())/3)</f>
        <v>0.47680196977198686</v>
      </c>
      <c r="AL581" s="11">
        <f>'OddsRatio_working_3-way'!Z581+'OddsRatio_working_3-way'!AF581</f>
        <v>1.0469223361773081</v>
      </c>
      <c r="AM581" s="11">
        <f>'OddsRatio_working_3-way'!AA581+'OddsRatio_working_3-way'!AG581</f>
        <v>-0.60476813741069413</v>
      </c>
      <c r="AN581" s="11">
        <f>'OddsRatio_working_3-way'!AB581+'OddsRatio_working_3-way'!AH581</f>
        <v>-0.44215419876661366</v>
      </c>
      <c r="AO581" s="11">
        <f>'OddsRatio_working_3-way'!AC581+'OddsRatio_working_3-way'!AI581</f>
        <v>0</v>
      </c>
      <c r="AP581" s="11">
        <f>'OddsRatio_working_3-way'!AD581+'OddsRatio_working_3-way'!AJ581</f>
        <v>0</v>
      </c>
      <c r="AQ581" s="11">
        <f>'OddsRatio_working_3-way'!AE581+'OddsRatio_working_3-way'!AK581</f>
        <v>0</v>
      </c>
      <c r="AR581" s="10">
        <f>IF(A581="","",IF(('OddsRatio_working_3-way'!X581=0),IF(Q581&gt;0,-Q581^(1/3),(-Q581)^(1/3)),'OddsRatio_working_3-way'!AL581-'OddsRatio_working_3-way'!R581/3))</f>
        <v>1.0469223361773081</v>
      </c>
      <c r="AS581" s="11">
        <f>IF(('OddsRatio_working_3-way'!X581=0),IF(Q581&gt;0,-Q581^(1/3),(-Q581)^(1/3)),'OddsRatio_working_3-way'!AM581-'OddsRatio_working_3-way'!R581/3)</f>
        <v>-0.60476813741069413</v>
      </c>
      <c r="AT581" s="11">
        <f>IF(('OddsRatio_working_3-way'!X581=0),IF(Q581&gt;0,-Q581^(1/3),(-Q581)^(1/3)),'OddsRatio_working_3-way'!AN581-'OddsRatio_working_3-way'!R581/3)</f>
        <v>-0.44215419876661366</v>
      </c>
      <c r="AU581" s="11">
        <f>IF(('OddsRatio_working_3-way'!X581=0),0,'OddsRatio_working_3-way'!AO581)</f>
        <v>0</v>
      </c>
      <c r="AV581" s="11">
        <f>IF(('OddsRatio_working_3-way'!X581=0),0,'OddsRatio_working_3-way'!AP581)</f>
        <v>0</v>
      </c>
      <c r="AW581" s="11">
        <f>IF(('OddsRatio_working_3-way'!X581=0),0,'OddsRatio_working_3-way'!AQ581)</f>
        <v>0</v>
      </c>
    </row>
    <row r="582" spans="1:49" x14ac:dyDescent="0.2">
      <c r="A582" s="4">
        <f>IF('True_Odds_Calculator_3-way'!A583="","",'True_Odds_Calculator_3-way'!A583)</f>
        <v>2.66</v>
      </c>
      <c r="B582" s="4">
        <f>IF('True_Odds_Calculator_3-way'!B583="","",'True_Odds_Calculator_3-way'!B583)</f>
        <v>3.22</v>
      </c>
      <c r="C582" s="4">
        <f>IF('True_Odds_Calculator_3-way'!C583="","",'True_Odds_Calculator_3-way'!C583)</f>
        <v>2.91</v>
      </c>
      <c r="D582" s="9">
        <f t="shared" si="130"/>
        <v>0.36543751869930935</v>
      </c>
      <c r="E582" s="9">
        <f t="shared" si="131"/>
        <v>0.30100219772339476</v>
      </c>
      <c r="F582" s="9">
        <f t="shared" si="132"/>
        <v>0.33356028357729567</v>
      </c>
      <c r="G582" s="9">
        <f t="shared" si="133"/>
        <v>1.046051747398586</v>
      </c>
      <c r="H582" s="9">
        <f t="shared" si="134"/>
        <v>2.7364459006816531</v>
      </c>
      <c r="I582" s="9">
        <f t="shared" si="135"/>
        <v>3.3222348792248604</v>
      </c>
      <c r="J582" s="9">
        <f t="shared" si="136"/>
        <v>2.9979588375312995</v>
      </c>
      <c r="K582" s="11">
        <f t="shared" si="137"/>
        <v>0.37593984962406013</v>
      </c>
      <c r="L582" s="11">
        <f t="shared" si="138"/>
        <v>0.3105590062111801</v>
      </c>
      <c r="M582" s="11">
        <f t="shared" si="139"/>
        <v>0.3436426116838488</v>
      </c>
      <c r="N582" s="11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-0.28239950584022322</v>
      </c>
      <c r="O582" s="11">
        <f>0</f>
        <v>0</v>
      </c>
      <c r="P582" s="11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0.23229938841468786</v>
      </c>
      <c r="Q582" s="11">
        <f>2*'OddsRatio_working_3-way'!K582*'OddsRatio_working_3-way'!L582*'OddsRatio_working_3-way'!M582</f>
        <v>8.0241584944624467E-2</v>
      </c>
      <c r="R582" s="11">
        <f t="shared" si="140"/>
        <v>0</v>
      </c>
      <c r="S582" s="11">
        <f t="shared" si="141"/>
        <v>-0.82259134173598325</v>
      </c>
      <c r="T582" s="11">
        <f t="shared" si="142"/>
        <v>-0.28414208695543458</v>
      </c>
      <c r="U582" s="11">
        <f>'OddsRatio_working_3-way'!S582-'OddsRatio_working_3-way'!R582^2/3</f>
        <v>-0.82259134173598325</v>
      </c>
      <c r="V582" s="11">
        <f>'OddsRatio_working_3-way'!S582*'OddsRatio_working_3-way'!R582/3-2*'OddsRatio_working_3-way'!R582^3/27-'OddsRatio_working_3-way'!T582</f>
        <v>0.28414208695543458</v>
      </c>
      <c r="W582" s="11">
        <f>'OddsRatio_working_3-way'!V582^2+4*'OddsRatio_working_3-way'!U582^3/27</f>
        <v>-1.7242804915320181E-3</v>
      </c>
      <c r="X582" s="11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0.14358012229320061</v>
      </c>
      <c r="Y582" s="11">
        <f>IF('OddsRatio_working_3-way'!W582&gt;=0,IF('OddsRatio_working_3-way'!V582+SQRT('OddsRatio_working_3-way'!W582)&gt;0,0,PI()),ACOS('OddsRatio_working_3-way'!V582/(2*'OddsRatio_working_3-way'!X582)))</f>
        <v>0.14511253112143585</v>
      </c>
      <c r="Z582" s="11">
        <f>'OddsRatio_working_3-way'!X582^(1/3)*COS('OddsRatio_working_3-way'!Y582/3)</f>
        <v>0.52302587369929299</v>
      </c>
      <c r="AA582" s="11">
        <f>'OddsRatio_working_3-way'!X582^(1/3)*COS(('OddsRatio_working_3-way'!Y582+2*PI())/3)</f>
        <v>-0.2834397928671949</v>
      </c>
      <c r="AB582" s="11">
        <f>'OddsRatio_working_3-way'!X582^(1/3)*COS(('OddsRatio_working_3-way'!Y582+4*PI())/3)</f>
        <v>-0.23958608083209817</v>
      </c>
      <c r="AC582" s="11">
        <f>'OddsRatio_working_3-way'!X582^(1/3)*SIN('OddsRatio_working_3-way'!Y582/3)</f>
        <v>2.5318952448427592E-2</v>
      </c>
      <c r="AD582" s="11">
        <f>'OddsRatio_working_3-way'!X582^(1/3)*SIN(('OddsRatio_working_3-way'!Y582+2*PI())/3)</f>
        <v>0.44029421723592527</v>
      </c>
      <c r="AE582" s="11">
        <f>'OddsRatio_working_3-way'!X582^(1/3)*SIN(('OddsRatio_working_3-way'!Y582+4*PI())/3)</f>
        <v>-0.46561316968435268</v>
      </c>
      <c r="AF582" s="11">
        <f>-'OddsRatio_working_3-way'!U582/(3*'OddsRatio_working_3-way'!X582^(1/3))*COS(('OddsRatio_working_3-way'!Y582)/3)</f>
        <v>0.52302587369929288</v>
      </c>
      <c r="AG582" s="11">
        <f>-'OddsRatio_working_3-way'!U582/(3*'OddsRatio_working_3-way'!X582^(1/3))*COS(('OddsRatio_working_3-way'!Y582+2*PI())/3)</f>
        <v>-0.28343979286719484</v>
      </c>
      <c r="AH582" s="11">
        <f>-'OddsRatio_working_3-way'!U582/(3*'OddsRatio_working_3-way'!X582^(1/3))*COS(('OddsRatio_working_3-way'!Y582+4*PI())/3)</f>
        <v>-0.23958608083209812</v>
      </c>
      <c r="AI582" s="11">
        <f>'OddsRatio_working_3-way'!U582/(3*'OddsRatio_working_3-way'!X582^(1/3))*SIN(('OddsRatio_working_3-way'!Y582)/3)</f>
        <v>-2.5318952448427585E-2</v>
      </c>
      <c r="AJ582" s="11">
        <f>'OddsRatio_working_3-way'!U582/(3*'OddsRatio_working_3-way'!X582^(1/3))*SIN(('OddsRatio_working_3-way'!Y582+2*PI())/3)</f>
        <v>-0.44029421723592516</v>
      </c>
      <c r="AK582" s="11">
        <f>'OddsRatio_working_3-way'!U582/(3*'OddsRatio_working_3-way'!X582^(1/3))*SIN(('OddsRatio_working_3-way'!Y582+4*PI())/3)</f>
        <v>0.46561316968435257</v>
      </c>
      <c r="AL582" s="11">
        <f>'OddsRatio_working_3-way'!Z582+'OddsRatio_working_3-way'!AF582</f>
        <v>1.046051747398586</v>
      </c>
      <c r="AM582" s="11">
        <f>'OddsRatio_working_3-way'!AA582+'OddsRatio_working_3-way'!AG582</f>
        <v>-0.56687958573438979</v>
      </c>
      <c r="AN582" s="11">
        <f>'OddsRatio_working_3-way'!AB582+'OddsRatio_working_3-way'!AH582</f>
        <v>-0.47917216166419629</v>
      </c>
      <c r="AO582" s="11">
        <f>'OddsRatio_working_3-way'!AC582+'OddsRatio_working_3-way'!AI582</f>
        <v>0</v>
      </c>
      <c r="AP582" s="11">
        <f>'OddsRatio_working_3-way'!AD582+'OddsRatio_working_3-way'!AJ582</f>
        <v>0</v>
      </c>
      <c r="AQ582" s="11">
        <f>'OddsRatio_working_3-way'!AE582+'OddsRatio_working_3-way'!AK582</f>
        <v>0</v>
      </c>
      <c r="AR582" s="10">
        <f>IF(A582="","",IF(('OddsRatio_working_3-way'!X582=0),IF(Q582&gt;0,-Q582^(1/3),(-Q582)^(1/3)),'OddsRatio_working_3-way'!AL582-'OddsRatio_working_3-way'!R582/3))</f>
        <v>1.046051747398586</v>
      </c>
      <c r="AS582" s="11">
        <f>IF(('OddsRatio_working_3-way'!X582=0),IF(Q582&gt;0,-Q582^(1/3),(-Q582)^(1/3)),'OddsRatio_working_3-way'!AM582-'OddsRatio_working_3-way'!R582/3)</f>
        <v>-0.56687958573438979</v>
      </c>
      <c r="AT582" s="11">
        <f>IF(('OddsRatio_working_3-way'!X582=0),IF(Q582&gt;0,-Q582^(1/3),(-Q582)^(1/3)),'OddsRatio_working_3-way'!AN582-'OddsRatio_working_3-way'!R582/3)</f>
        <v>-0.47917216166419629</v>
      </c>
      <c r="AU582" s="11">
        <f>IF(('OddsRatio_working_3-way'!X582=0),0,'OddsRatio_working_3-way'!AO582)</f>
        <v>0</v>
      </c>
      <c r="AV582" s="11">
        <f>IF(('OddsRatio_working_3-way'!X582=0),0,'OddsRatio_working_3-way'!AP582)</f>
        <v>0</v>
      </c>
      <c r="AW582" s="11">
        <f>IF(('OddsRatio_working_3-way'!X582=0),0,'OddsRatio_working_3-way'!AQ582)</f>
        <v>0</v>
      </c>
    </row>
    <row r="583" spans="1:49" x14ac:dyDescent="0.2">
      <c r="A583" s="4">
        <f>IF('True_Odds_Calculator_3-way'!A584="","",'True_Odds_Calculator_3-way'!A584)</f>
        <v>3.2</v>
      </c>
      <c r="B583" s="4">
        <f>IF('True_Odds_Calculator_3-way'!B584="","",'True_Odds_Calculator_3-way'!B584)</f>
        <v>3.85</v>
      </c>
      <c r="C583" s="4">
        <f>IF('True_Odds_Calculator_3-way'!C584="","",'True_Odds_Calculator_3-way'!C584)</f>
        <v>2.19</v>
      </c>
      <c r="D583" s="9">
        <f t="shared" si="130"/>
        <v>0.30305316580494845</v>
      </c>
      <c r="E583" s="9">
        <f t="shared" si="131"/>
        <v>0.25130534642168689</v>
      </c>
      <c r="F583" s="9">
        <f t="shared" si="132"/>
        <v>0.44564148777336465</v>
      </c>
      <c r="G583" s="9">
        <f t="shared" si="133"/>
        <v>1.0453413832578164</v>
      </c>
      <c r="H583" s="9">
        <f t="shared" si="134"/>
        <v>3.2997510431671966</v>
      </c>
      <c r="I583" s="9">
        <f t="shared" si="135"/>
        <v>3.9792229422847769</v>
      </c>
      <c r="J583" s="9">
        <f t="shared" si="136"/>
        <v>2.243956246076801</v>
      </c>
      <c r="K583" s="11">
        <f t="shared" si="137"/>
        <v>0.3125</v>
      </c>
      <c r="L583" s="11">
        <f t="shared" si="138"/>
        <v>0.25974025974025972</v>
      </c>
      <c r="M583" s="11">
        <f t="shared" si="139"/>
        <v>0.45662100456621008</v>
      </c>
      <c r="N583" s="11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-0.27654109589041098</v>
      </c>
      <c r="O583" s="11">
        <f>0</f>
        <v>0</v>
      </c>
      <c r="P583" s="11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0.23127557374132721</v>
      </c>
      <c r="Q583" s="11">
        <f>2*'OddsRatio_working_3-way'!K583*'OddsRatio_working_3-way'!L583*'OddsRatio_working_3-way'!M583</f>
        <v>7.4126786455553581E-2</v>
      </c>
      <c r="R583" s="11">
        <f t="shared" si="140"/>
        <v>0</v>
      </c>
      <c r="S583" s="11">
        <f t="shared" si="141"/>
        <v>-0.83631538739897882</v>
      </c>
      <c r="T583" s="11">
        <f t="shared" si="142"/>
        <v>-0.26804980365351883</v>
      </c>
      <c r="U583" s="11">
        <f>'OddsRatio_working_3-way'!S583-'OddsRatio_working_3-way'!R583^2/3</f>
        <v>-0.83631538739897882</v>
      </c>
      <c r="V583" s="11">
        <f>'OddsRatio_working_3-way'!S583*'OddsRatio_working_3-way'!R583/3-2*'OddsRatio_working_3-way'!R583^3/27-'OddsRatio_working_3-way'!T583</f>
        <v>0.26804980365351883</v>
      </c>
      <c r="W583" s="11">
        <f>'OddsRatio_working_3-way'!V583^2+4*'OddsRatio_working_3-way'!U583^3/27</f>
        <v>-1.4806869350190557E-2</v>
      </c>
      <c r="X583" s="11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0.14718828637911421</v>
      </c>
      <c r="Y583" s="11">
        <f>IF('OddsRatio_working_3-way'!W583&gt;=0,IF('OddsRatio_working_3-way'!V583+SQRT('OddsRatio_working_3-way'!W583)&gt;0,0,PI()),ACOS('OddsRatio_working_3-way'!V583/(2*'OddsRatio_working_3-way'!X583)))</f>
        <v>0.42614091651815045</v>
      </c>
      <c r="Z583" s="11">
        <f>'OddsRatio_working_3-way'!X583^(1/3)*COS('OddsRatio_working_3-way'!Y583/3)</f>
        <v>0.52267069162890833</v>
      </c>
      <c r="AA583" s="11">
        <f>'OddsRatio_working_3-way'!X583^(1/3)*COS(('OddsRatio_working_3-way'!Y583+2*PI())/3)</f>
        <v>-0.32606831989925722</v>
      </c>
      <c r="AB583" s="11">
        <f>'OddsRatio_working_3-way'!X583^(1/3)*COS(('OddsRatio_working_3-way'!Y583+4*PI())/3)</f>
        <v>-0.19660237172965114</v>
      </c>
      <c r="AC583" s="11">
        <f>'OddsRatio_working_3-way'!X583^(1/3)*SIN('OddsRatio_working_3-way'!Y583/3)</f>
        <v>7.4747200026612226E-2</v>
      </c>
      <c r="AD583" s="11">
        <f>'OddsRatio_working_3-way'!X583^(1/3)*SIN(('OddsRatio_working_3-way'!Y583+2*PI())/3)</f>
        <v>0.41527249675091094</v>
      </c>
      <c r="AE583" s="11">
        <f>'OddsRatio_working_3-way'!X583^(1/3)*SIN(('OddsRatio_working_3-way'!Y583+4*PI())/3)</f>
        <v>-0.49001969677752316</v>
      </c>
      <c r="AF583" s="11">
        <f>-'OddsRatio_working_3-way'!U583/(3*'OddsRatio_working_3-way'!X583^(1/3))*COS(('OddsRatio_working_3-way'!Y583)/3)</f>
        <v>0.52267069162890811</v>
      </c>
      <c r="AG583" s="11">
        <f>-'OddsRatio_working_3-way'!U583/(3*'OddsRatio_working_3-way'!X583^(1/3))*COS(('OddsRatio_working_3-way'!Y583+2*PI())/3)</f>
        <v>-0.32606831989925705</v>
      </c>
      <c r="AH583" s="11">
        <f>-'OddsRatio_working_3-way'!U583/(3*'OddsRatio_working_3-way'!X583^(1/3))*COS(('OddsRatio_working_3-way'!Y583+4*PI())/3)</f>
        <v>-0.19660237172965106</v>
      </c>
      <c r="AI583" s="11">
        <f>'OddsRatio_working_3-way'!U583/(3*'OddsRatio_working_3-way'!X583^(1/3))*SIN(('OddsRatio_working_3-way'!Y583)/3)</f>
        <v>-7.4747200026612198E-2</v>
      </c>
      <c r="AJ583" s="11">
        <f>'OddsRatio_working_3-way'!U583/(3*'OddsRatio_working_3-way'!X583^(1/3))*SIN(('OddsRatio_working_3-way'!Y583+2*PI())/3)</f>
        <v>-0.41527249675091077</v>
      </c>
      <c r="AK583" s="11">
        <f>'OddsRatio_working_3-way'!U583/(3*'OddsRatio_working_3-way'!X583^(1/3))*SIN(('OddsRatio_working_3-way'!Y583+4*PI())/3)</f>
        <v>0.490019696777523</v>
      </c>
      <c r="AL583" s="11">
        <f>'OddsRatio_working_3-way'!Z583+'OddsRatio_working_3-way'!AF583</f>
        <v>1.0453413832578164</v>
      </c>
      <c r="AM583" s="11">
        <f>'OddsRatio_working_3-way'!AA583+'OddsRatio_working_3-way'!AG583</f>
        <v>-0.65213663979851422</v>
      </c>
      <c r="AN583" s="11">
        <f>'OddsRatio_working_3-way'!AB583+'OddsRatio_working_3-way'!AH583</f>
        <v>-0.39320474345930223</v>
      </c>
      <c r="AO583" s="11">
        <f>'OddsRatio_working_3-way'!AC583+'OddsRatio_working_3-way'!AI583</f>
        <v>0</v>
      </c>
      <c r="AP583" s="11">
        <f>'OddsRatio_working_3-way'!AD583+'OddsRatio_working_3-way'!AJ583</f>
        <v>0</v>
      </c>
      <c r="AQ583" s="11">
        <f>'OddsRatio_working_3-way'!AE583+'OddsRatio_working_3-way'!AK583</f>
        <v>0</v>
      </c>
      <c r="AR583" s="10">
        <f>IF(A583="","",IF(('OddsRatio_working_3-way'!X583=0),IF(Q583&gt;0,-Q583^(1/3),(-Q583)^(1/3)),'OddsRatio_working_3-way'!AL583-'OddsRatio_working_3-way'!R583/3))</f>
        <v>1.0453413832578164</v>
      </c>
      <c r="AS583" s="11">
        <f>IF(('OddsRatio_working_3-way'!X583=0),IF(Q583&gt;0,-Q583^(1/3),(-Q583)^(1/3)),'OddsRatio_working_3-way'!AM583-'OddsRatio_working_3-way'!R583/3)</f>
        <v>-0.65213663979851422</v>
      </c>
      <c r="AT583" s="11">
        <f>IF(('OddsRatio_working_3-way'!X583=0),IF(Q583&gt;0,-Q583^(1/3),(-Q583)^(1/3)),'OddsRatio_working_3-way'!AN583-'OddsRatio_working_3-way'!R583/3)</f>
        <v>-0.39320474345930223</v>
      </c>
      <c r="AU583" s="11">
        <f>IF(('OddsRatio_working_3-way'!X583=0),0,'OddsRatio_working_3-way'!AO583)</f>
        <v>0</v>
      </c>
      <c r="AV583" s="11">
        <f>IF(('OddsRatio_working_3-way'!X583=0),0,'OddsRatio_working_3-way'!AP583)</f>
        <v>0</v>
      </c>
      <c r="AW583" s="11">
        <f>IF(('OddsRatio_working_3-way'!X583=0),0,'OddsRatio_working_3-way'!AQ583)</f>
        <v>0</v>
      </c>
    </row>
    <row r="584" spans="1:49" x14ac:dyDescent="0.2">
      <c r="A584" s="4">
        <f>IF('True_Odds_Calculator_3-way'!A585="","",'True_Odds_Calculator_3-way'!A585)</f>
        <v>1.63</v>
      </c>
      <c r="B584" s="4">
        <f>IF('True_Odds_Calculator_3-way'!B585="","",'True_Odds_Calculator_3-way'!B585)</f>
        <v>4.13</v>
      </c>
      <c r="C584" s="4">
        <f>IF('True_Odds_Calculator_3-way'!C585="","",'True_Odds_Calculator_3-way'!C585)</f>
        <v>5.79</v>
      </c>
      <c r="D584" s="9">
        <f t="shared" si="130"/>
        <v>0.60143201290489745</v>
      </c>
      <c r="E584" s="9">
        <f t="shared" si="131"/>
        <v>0.23296699231817314</v>
      </c>
      <c r="F584" s="9">
        <f t="shared" si="132"/>
        <v>0.16560099477692958</v>
      </c>
      <c r="G584" s="9">
        <f t="shared" si="133"/>
        <v>1.0519021019649208</v>
      </c>
      <c r="H584" s="9">
        <f t="shared" si="134"/>
        <v>1.6626983242378999</v>
      </c>
      <c r="I584" s="9">
        <f t="shared" si="135"/>
        <v>4.2924535791502025</v>
      </c>
      <c r="J584" s="9">
        <f t="shared" si="136"/>
        <v>6.0386110684119716</v>
      </c>
      <c r="K584" s="11">
        <f t="shared" si="137"/>
        <v>0.61349693251533743</v>
      </c>
      <c r="L584" s="11">
        <f t="shared" si="138"/>
        <v>0.24213075060532688</v>
      </c>
      <c r="M584" s="11">
        <f t="shared" si="139"/>
        <v>0.17271157167530224</v>
      </c>
      <c r="N584" s="11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-0.24232832511081159</v>
      </c>
      <c r="O584" s="11">
        <f>0</f>
        <v>0</v>
      </c>
      <c r="P584" s="11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0.21935619035099074</v>
      </c>
      <c r="Q584" s="11">
        <f>2*'OddsRatio_working_3-way'!K584*'OddsRatio_working_3-way'!L584*'OddsRatio_working_3-way'!M584</f>
        <v>5.1311389555787297E-2</v>
      </c>
      <c r="R584" s="11">
        <f t="shared" si="140"/>
        <v>0</v>
      </c>
      <c r="S584" s="11">
        <f t="shared" si="141"/>
        <v>-0.90520243661439004</v>
      </c>
      <c r="T584" s="11">
        <f t="shared" si="142"/>
        <v>-0.21174326002675786</v>
      </c>
      <c r="U584" s="11">
        <f>'OddsRatio_working_3-way'!S584-'OddsRatio_working_3-way'!R584^2/3</f>
        <v>-0.90520243661439004</v>
      </c>
      <c r="V584" s="11">
        <f>'OddsRatio_working_3-way'!S584*'OddsRatio_working_3-way'!R584/3-2*'OddsRatio_working_3-way'!R584^3/27-'OddsRatio_working_3-way'!T584</f>
        <v>0.21174326002675786</v>
      </c>
      <c r="W584" s="11">
        <f>'OddsRatio_working_3-way'!V584^2+4*'OddsRatio_working_3-way'!U584^3/27</f>
        <v>-6.5048516013223145E-2</v>
      </c>
      <c r="X584" s="11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0.16574357014676491</v>
      </c>
      <c r="Y584" s="11">
        <f>IF('OddsRatio_working_3-way'!W584&gt;=0,IF('OddsRatio_working_3-way'!V584+SQRT('OddsRatio_working_3-way'!W584)&gt;0,0,PI()),ACOS('OddsRatio_working_3-way'!V584/(2*'OddsRatio_working_3-way'!X584)))</f>
        <v>0.87790083768533478</v>
      </c>
      <c r="Z584" s="11">
        <f>'OddsRatio_working_3-way'!X584^(1/3)*COS('OddsRatio_working_3-way'!Y584/3)</f>
        <v>0.52595105098246042</v>
      </c>
      <c r="AA584" s="11">
        <f>'OddsRatio_working_3-way'!X584^(1/3)*COS(('OddsRatio_working_3-way'!Y584+2*PI())/3)</f>
        <v>-0.40020609107860761</v>
      </c>
      <c r="AB584" s="11">
        <f>'OddsRatio_working_3-way'!X584^(1/3)*COS(('OddsRatio_working_3-way'!Y584+4*PI())/3)</f>
        <v>-0.12574495990385287</v>
      </c>
      <c r="AC584" s="11">
        <f>'OddsRatio_working_3-way'!X584^(1/3)*SIN('OddsRatio_working_3-way'!Y584/3)</f>
        <v>0.15846020796583388</v>
      </c>
      <c r="AD584" s="11">
        <f>'OddsRatio_working_3-way'!X584^(1/3)*SIN(('OddsRatio_working_3-way'!Y584+2*PI())/3)</f>
        <v>0.37625686731501817</v>
      </c>
      <c r="AE584" s="11">
        <f>'OddsRatio_working_3-way'!X584^(1/3)*SIN(('OddsRatio_working_3-way'!Y584+4*PI())/3)</f>
        <v>-0.53471707528085199</v>
      </c>
      <c r="AF584" s="11">
        <f>-'OddsRatio_working_3-way'!U584/(3*'OddsRatio_working_3-way'!X584^(1/3))*COS(('OddsRatio_working_3-way'!Y584)/3)</f>
        <v>0.52595105098246042</v>
      </c>
      <c r="AG584" s="11">
        <f>-'OddsRatio_working_3-way'!U584/(3*'OddsRatio_working_3-way'!X584^(1/3))*COS(('OddsRatio_working_3-way'!Y584+2*PI())/3)</f>
        <v>-0.40020609107860761</v>
      </c>
      <c r="AH584" s="11">
        <f>-'OddsRatio_working_3-way'!U584/(3*'OddsRatio_working_3-way'!X584^(1/3))*COS(('OddsRatio_working_3-way'!Y584+4*PI())/3)</f>
        <v>-0.12574495990385287</v>
      </c>
      <c r="AI584" s="11">
        <f>'OddsRatio_working_3-way'!U584/(3*'OddsRatio_working_3-way'!X584^(1/3))*SIN(('OddsRatio_working_3-way'!Y584)/3)</f>
        <v>-0.15846020796583388</v>
      </c>
      <c r="AJ584" s="11">
        <f>'OddsRatio_working_3-way'!U584/(3*'OddsRatio_working_3-way'!X584^(1/3))*SIN(('OddsRatio_working_3-way'!Y584+2*PI())/3)</f>
        <v>-0.37625686731501817</v>
      </c>
      <c r="AK584" s="11">
        <f>'OddsRatio_working_3-way'!U584/(3*'OddsRatio_working_3-way'!X584^(1/3))*SIN(('OddsRatio_working_3-way'!Y584+4*PI())/3)</f>
        <v>0.53471707528085199</v>
      </c>
      <c r="AL584" s="11">
        <f>'OddsRatio_working_3-way'!Z584+'OddsRatio_working_3-way'!AF584</f>
        <v>1.0519021019649208</v>
      </c>
      <c r="AM584" s="11">
        <f>'OddsRatio_working_3-way'!AA584+'OddsRatio_working_3-way'!AG584</f>
        <v>-0.80041218215721521</v>
      </c>
      <c r="AN584" s="11">
        <f>'OddsRatio_working_3-way'!AB584+'OddsRatio_working_3-way'!AH584</f>
        <v>-0.25148991980770574</v>
      </c>
      <c r="AO584" s="11">
        <f>'OddsRatio_working_3-way'!AC584+'OddsRatio_working_3-way'!AI584</f>
        <v>0</v>
      </c>
      <c r="AP584" s="11">
        <f>'OddsRatio_working_3-way'!AD584+'OddsRatio_working_3-way'!AJ584</f>
        <v>0</v>
      </c>
      <c r="AQ584" s="11">
        <f>'OddsRatio_working_3-way'!AE584+'OddsRatio_working_3-way'!AK584</f>
        <v>0</v>
      </c>
      <c r="AR584" s="10">
        <f>IF(A584="","",IF(('OddsRatio_working_3-way'!X584=0),IF(Q584&gt;0,-Q584^(1/3),(-Q584)^(1/3)),'OddsRatio_working_3-way'!AL584-'OddsRatio_working_3-way'!R584/3))</f>
        <v>1.0519021019649208</v>
      </c>
      <c r="AS584" s="11">
        <f>IF(('OddsRatio_working_3-way'!X584=0),IF(Q584&gt;0,-Q584^(1/3),(-Q584)^(1/3)),'OddsRatio_working_3-way'!AM584-'OddsRatio_working_3-way'!R584/3)</f>
        <v>-0.80041218215721521</v>
      </c>
      <c r="AT584" s="11">
        <f>IF(('OddsRatio_working_3-way'!X584=0),IF(Q584&gt;0,-Q584^(1/3),(-Q584)^(1/3)),'OddsRatio_working_3-way'!AN584-'OddsRatio_working_3-way'!R584/3)</f>
        <v>-0.25148991980770574</v>
      </c>
      <c r="AU584" s="11">
        <f>IF(('OddsRatio_working_3-way'!X584=0),0,'OddsRatio_working_3-way'!AO584)</f>
        <v>0</v>
      </c>
      <c r="AV584" s="11">
        <f>IF(('OddsRatio_working_3-way'!X584=0),0,'OddsRatio_working_3-way'!AP584)</f>
        <v>0</v>
      </c>
      <c r="AW584" s="11">
        <f>IF(('OddsRatio_working_3-way'!X584=0),0,'OddsRatio_working_3-way'!AQ584)</f>
        <v>0</v>
      </c>
    </row>
    <row r="585" spans="1:49" x14ac:dyDescent="0.2">
      <c r="A585" s="4">
        <f>IF('True_Odds_Calculator_3-way'!A586="","",'True_Odds_Calculator_3-way'!A586)</f>
        <v>1.97</v>
      </c>
      <c r="B585" s="4">
        <f>IF('True_Odds_Calculator_3-way'!B586="","",'True_Odds_Calculator_3-way'!B586)</f>
        <v>3.41</v>
      </c>
      <c r="C585" s="4">
        <f>IF('True_Odds_Calculator_3-way'!C586="","",'True_Odds_Calculator_3-way'!C586)</f>
        <v>4.22</v>
      </c>
      <c r="D585" s="9">
        <f t="shared" si="130"/>
        <v>0.49266284945672317</v>
      </c>
      <c r="E585" s="9">
        <f t="shared" si="131"/>
        <v>0.28101414786859757</v>
      </c>
      <c r="F585" s="9">
        <f t="shared" si="132"/>
        <v>0.2263230026746792</v>
      </c>
      <c r="G585" s="9">
        <f t="shared" si="133"/>
        <v>1.0616347281463625</v>
      </c>
      <c r="H585" s="9">
        <f t="shared" si="134"/>
        <v>2.0297856863019721</v>
      </c>
      <c r="I585" s="9">
        <f t="shared" si="135"/>
        <v>3.5585396948327341</v>
      </c>
      <c r="J585" s="9">
        <f t="shared" si="136"/>
        <v>4.4184638246312868</v>
      </c>
      <c r="K585" s="11">
        <f t="shared" si="137"/>
        <v>0.50761421319796951</v>
      </c>
      <c r="L585" s="11">
        <f t="shared" si="138"/>
        <v>0.29325513196480935</v>
      </c>
      <c r="M585" s="11">
        <f t="shared" si="139"/>
        <v>0.23696682464454977</v>
      </c>
      <c r="N585" s="11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-0.265528775329121</v>
      </c>
      <c r="O585" s="11">
        <f>0</f>
        <v>0</v>
      </c>
      <c r="P585" s="11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0.23281495789541484</v>
      </c>
      <c r="Q585" s="11">
        <f>2*'OddsRatio_working_3-way'!K585*'OddsRatio_working_3-way'!L585*'OddsRatio_working_3-way'!M585</f>
        <v>7.0549987241034798E-2</v>
      </c>
      <c r="R585" s="11">
        <f t="shared" si="140"/>
        <v>0</v>
      </c>
      <c r="S585" s="11">
        <f t="shared" si="141"/>
        <v>-0.87679746802146918</v>
      </c>
      <c r="T585" s="11">
        <f t="shared" si="142"/>
        <v>-0.26569620243074821</v>
      </c>
      <c r="U585" s="11">
        <f>'OddsRatio_working_3-way'!S585-'OddsRatio_working_3-way'!R585^2/3</f>
        <v>-0.87679746802146918</v>
      </c>
      <c r="V585" s="11">
        <f>'OddsRatio_working_3-way'!S585*'OddsRatio_working_3-way'!R585/3-2*'OddsRatio_working_3-way'!R585^3/27-'OddsRatio_working_3-way'!T585</f>
        <v>0.26569620243074821</v>
      </c>
      <c r="W585" s="11">
        <f>'OddsRatio_working_3-way'!V585^2+4*'OddsRatio_working_3-way'!U585^3/27</f>
        <v>-2.9266108941118474E-2</v>
      </c>
      <c r="X585" s="11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0.15800362410973331</v>
      </c>
      <c r="Y585" s="11">
        <f>IF('OddsRatio_working_3-way'!W585&gt;=0,IF('OddsRatio_working_3-way'!V585+SQRT('OddsRatio_working_3-way'!W585)&gt;0,0,PI()),ACOS('OddsRatio_working_3-way'!V585/(2*'OddsRatio_working_3-way'!X585)))</f>
        <v>0.57205273309151983</v>
      </c>
      <c r="Z585" s="11">
        <f>'OddsRatio_working_3-way'!X585^(1/3)*COS('OddsRatio_working_3-way'!Y585/3)</f>
        <v>0.53081736407318136</v>
      </c>
      <c r="AA585" s="11">
        <f>'OddsRatio_working_3-way'!X585^(1/3)*COS(('OddsRatio_working_3-way'!Y585+2*PI())/3)</f>
        <v>-0.35414459080055788</v>
      </c>
      <c r="AB585" s="11">
        <f>'OddsRatio_working_3-way'!X585^(1/3)*COS(('OddsRatio_working_3-way'!Y585+4*PI())/3)</f>
        <v>-0.17667277327262357</v>
      </c>
      <c r="AC585" s="11">
        <f>'OddsRatio_working_3-way'!X585^(1/3)*SIN('OddsRatio_working_3-way'!Y585/3)</f>
        <v>0.10246340162332496</v>
      </c>
      <c r="AD585" s="11">
        <f>'OddsRatio_working_3-way'!X585^(1/3)*SIN(('OddsRatio_working_3-way'!Y585+2*PI())/3)</f>
        <v>0.40846962124560571</v>
      </c>
      <c r="AE585" s="11">
        <f>'OddsRatio_working_3-way'!X585^(1/3)*SIN(('OddsRatio_working_3-way'!Y585+4*PI())/3)</f>
        <v>-0.51093302286893072</v>
      </c>
      <c r="AF585" s="11">
        <f>-'OddsRatio_working_3-way'!U585/(3*'OddsRatio_working_3-way'!X585^(1/3))*COS(('OddsRatio_working_3-way'!Y585)/3)</f>
        <v>0.53081736407318125</v>
      </c>
      <c r="AG585" s="11">
        <f>-'OddsRatio_working_3-way'!U585/(3*'OddsRatio_working_3-way'!X585^(1/3))*COS(('OddsRatio_working_3-way'!Y585+2*PI())/3)</f>
        <v>-0.35414459080055782</v>
      </c>
      <c r="AH585" s="11">
        <f>-'OddsRatio_working_3-way'!U585/(3*'OddsRatio_working_3-way'!X585^(1/3))*COS(('OddsRatio_working_3-way'!Y585+4*PI())/3)</f>
        <v>-0.17667277327262354</v>
      </c>
      <c r="AI585" s="11">
        <f>'OddsRatio_working_3-way'!U585/(3*'OddsRatio_working_3-way'!X585^(1/3))*SIN(('OddsRatio_working_3-way'!Y585)/3)</f>
        <v>-0.10246340162332494</v>
      </c>
      <c r="AJ585" s="11">
        <f>'OddsRatio_working_3-way'!U585/(3*'OddsRatio_working_3-way'!X585^(1/3))*SIN(('OddsRatio_working_3-way'!Y585+2*PI())/3)</f>
        <v>-0.40846962124560565</v>
      </c>
      <c r="AK585" s="11">
        <f>'OddsRatio_working_3-way'!U585/(3*'OddsRatio_working_3-way'!X585^(1/3))*SIN(('OddsRatio_working_3-way'!Y585+4*PI())/3)</f>
        <v>0.51093302286893061</v>
      </c>
      <c r="AL585" s="11">
        <f>'OddsRatio_working_3-way'!Z585+'OddsRatio_working_3-way'!AF585</f>
        <v>1.0616347281463625</v>
      </c>
      <c r="AM585" s="11">
        <f>'OddsRatio_working_3-way'!AA585+'OddsRatio_working_3-way'!AG585</f>
        <v>-0.70828918160111565</v>
      </c>
      <c r="AN585" s="11">
        <f>'OddsRatio_working_3-way'!AB585+'OddsRatio_working_3-way'!AH585</f>
        <v>-0.35334554654524708</v>
      </c>
      <c r="AO585" s="11">
        <f>'OddsRatio_working_3-way'!AC585+'OddsRatio_working_3-way'!AI585</f>
        <v>0</v>
      </c>
      <c r="AP585" s="11">
        <f>'OddsRatio_working_3-way'!AD585+'OddsRatio_working_3-way'!AJ585</f>
        <v>0</v>
      </c>
      <c r="AQ585" s="11">
        <f>'OddsRatio_working_3-way'!AE585+'OddsRatio_working_3-way'!AK585</f>
        <v>0</v>
      </c>
      <c r="AR585" s="10">
        <f>IF(A585="","",IF(('OddsRatio_working_3-way'!X585=0),IF(Q585&gt;0,-Q585^(1/3),(-Q585)^(1/3)),'OddsRatio_working_3-way'!AL585-'OddsRatio_working_3-way'!R585/3))</f>
        <v>1.0616347281463625</v>
      </c>
      <c r="AS585" s="11">
        <f>IF(('OddsRatio_working_3-way'!X585=0),IF(Q585&gt;0,-Q585^(1/3),(-Q585)^(1/3)),'OddsRatio_working_3-way'!AM585-'OddsRatio_working_3-way'!R585/3)</f>
        <v>-0.70828918160111565</v>
      </c>
      <c r="AT585" s="11">
        <f>IF(('OddsRatio_working_3-way'!X585=0),IF(Q585&gt;0,-Q585^(1/3),(-Q585)^(1/3)),'OddsRatio_working_3-way'!AN585-'OddsRatio_working_3-way'!R585/3)</f>
        <v>-0.35334554654524708</v>
      </c>
      <c r="AU585" s="11">
        <f>IF(('OddsRatio_working_3-way'!X585=0),0,'OddsRatio_working_3-way'!AO585)</f>
        <v>0</v>
      </c>
      <c r="AV585" s="11">
        <f>IF(('OddsRatio_working_3-way'!X585=0),0,'OddsRatio_working_3-way'!AP585)</f>
        <v>0</v>
      </c>
      <c r="AW585" s="11">
        <f>IF(('OddsRatio_working_3-way'!X585=0),0,'OddsRatio_working_3-way'!AQ585)</f>
        <v>0</v>
      </c>
    </row>
    <row r="586" spans="1:49" x14ac:dyDescent="0.2">
      <c r="A586" s="4">
        <f>IF('True_Odds_Calculator_3-way'!A587="","",'True_Odds_Calculator_3-way'!A587)</f>
        <v>5.19</v>
      </c>
      <c r="B586" s="4">
        <f>IF('True_Odds_Calculator_3-way'!B587="","",'True_Odds_Calculator_3-way'!B587)</f>
        <v>3.85</v>
      </c>
      <c r="C586" s="4">
        <f>IF('True_Odds_Calculator_3-way'!C587="","",'True_Odds_Calculator_3-way'!C587)</f>
        <v>1.73</v>
      </c>
      <c r="D586" s="9">
        <f t="shared" si="130"/>
        <v>0.1847472154262817</v>
      </c>
      <c r="E586" s="9">
        <f t="shared" si="131"/>
        <v>0.24990331602647764</v>
      </c>
      <c r="F586" s="9">
        <f t="shared" si="132"/>
        <v>0.56534946854724044</v>
      </c>
      <c r="G586" s="9">
        <f t="shared" si="133"/>
        <v>1.0531745761636566</v>
      </c>
      <c r="H586" s="9">
        <f t="shared" si="134"/>
        <v>5.4128014741257227</v>
      </c>
      <c r="I586" s="9">
        <f t="shared" si="135"/>
        <v>4.0015475420664224</v>
      </c>
      <c r="J586" s="9">
        <f t="shared" si="136"/>
        <v>1.7688174405994692</v>
      </c>
      <c r="K586" s="11">
        <f t="shared" si="137"/>
        <v>0.19267822736030826</v>
      </c>
      <c r="L586" s="11">
        <f t="shared" si="138"/>
        <v>0.25974025974025972</v>
      </c>
      <c r="M586" s="11">
        <f t="shared" si="139"/>
        <v>0.5780346820809249</v>
      </c>
      <c r="N586" s="11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-0.25217820703804195</v>
      </c>
      <c r="O586" s="11">
        <f>0</f>
        <v>0</v>
      </c>
      <c r="P586" s="11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0.22477439029946633</v>
      </c>
      <c r="Q586" s="11">
        <f>2*'OddsRatio_working_3-way'!K586*'OddsRatio_working_3-way'!L586*'OddsRatio_working_3-way'!M586</f>
        <v>5.7856985920068542E-2</v>
      </c>
      <c r="R586" s="11">
        <f t="shared" si="140"/>
        <v>0</v>
      </c>
      <c r="S586" s="11">
        <f t="shared" si="141"/>
        <v>-0.8913315426402344</v>
      </c>
      <c r="T586" s="11">
        <f t="shared" si="142"/>
        <v>-0.22942896850456479</v>
      </c>
      <c r="U586" s="11">
        <f>'OddsRatio_working_3-way'!S586-'OddsRatio_working_3-way'!R586^2/3</f>
        <v>-0.8913315426402344</v>
      </c>
      <c r="V586" s="11">
        <f>'OddsRatio_working_3-way'!S586*'OddsRatio_working_3-way'!R586/3-2*'OddsRatio_working_3-way'!R586^3/27-'OddsRatio_working_3-way'!T586</f>
        <v>0.22942896850456479</v>
      </c>
      <c r="W586" s="11">
        <f>'OddsRatio_working_3-way'!V586^2+4*'OddsRatio_working_3-way'!U586^3/27</f>
        <v>-5.2271664123867009E-2</v>
      </c>
      <c r="X586" s="11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0.16194853790088348</v>
      </c>
      <c r="Y586" s="11">
        <f>IF('OddsRatio_working_3-way'!W586&gt;=0,IF('OddsRatio_working_3-way'!V586+SQRT('OddsRatio_working_3-way'!W586)&gt;0,0,PI()),ACOS('OddsRatio_working_3-way'!V586/(2*'OddsRatio_working_3-way'!X586)))</f>
        <v>0.78365385592062142</v>
      </c>
      <c r="Z586" s="11">
        <f>'OddsRatio_working_3-way'!X586^(1/3)*COS('OddsRatio_working_3-way'!Y586/3)</f>
        <v>0.52658728808182831</v>
      </c>
      <c r="AA586" s="11">
        <f>'OddsRatio_working_3-way'!X586^(1/3)*COS(('OddsRatio_working_3-way'!Y586+2*PI())/3)</f>
        <v>-0.3852044995174787</v>
      </c>
      <c r="AB586" s="11">
        <f>'OddsRatio_working_3-way'!X586^(1/3)*COS(('OddsRatio_working_3-way'!Y586+4*PI())/3)</f>
        <v>-0.14138278856434996</v>
      </c>
      <c r="AC586" s="11">
        <f>'OddsRatio_working_3-way'!X586^(1/3)*SIN('OddsRatio_working_3-way'!Y586/3)</f>
        <v>0.1407705304530642</v>
      </c>
      <c r="AD586" s="11">
        <f>'OddsRatio_working_3-way'!X586^(1/3)*SIN(('OddsRatio_working_3-way'!Y586+2*PI())/3)</f>
        <v>0.38565270356228576</v>
      </c>
      <c r="AE586" s="11">
        <f>'OddsRatio_working_3-way'!X586^(1/3)*SIN(('OddsRatio_working_3-way'!Y586+4*PI())/3)</f>
        <v>-0.52642323401534985</v>
      </c>
      <c r="AF586" s="11">
        <f>-'OddsRatio_working_3-way'!U586/(3*'OddsRatio_working_3-way'!X586^(1/3))*COS(('OddsRatio_working_3-way'!Y586)/3)</f>
        <v>0.52658728808182831</v>
      </c>
      <c r="AG586" s="11">
        <f>-'OddsRatio_working_3-way'!U586/(3*'OddsRatio_working_3-way'!X586^(1/3))*COS(('OddsRatio_working_3-way'!Y586+2*PI())/3)</f>
        <v>-0.3852044995174787</v>
      </c>
      <c r="AH586" s="11">
        <f>-'OddsRatio_working_3-way'!U586/(3*'OddsRatio_working_3-way'!X586^(1/3))*COS(('OddsRatio_working_3-way'!Y586+4*PI())/3)</f>
        <v>-0.14138278856434996</v>
      </c>
      <c r="AI586" s="11">
        <f>'OddsRatio_working_3-way'!U586/(3*'OddsRatio_working_3-way'!X586^(1/3))*SIN(('OddsRatio_working_3-way'!Y586)/3)</f>
        <v>-0.1407705304530642</v>
      </c>
      <c r="AJ586" s="11">
        <f>'OddsRatio_working_3-way'!U586/(3*'OddsRatio_working_3-way'!X586^(1/3))*SIN(('OddsRatio_working_3-way'!Y586+2*PI())/3)</f>
        <v>-0.38565270356228576</v>
      </c>
      <c r="AK586" s="11">
        <f>'OddsRatio_working_3-way'!U586/(3*'OddsRatio_working_3-way'!X586^(1/3))*SIN(('OddsRatio_working_3-way'!Y586+4*PI())/3)</f>
        <v>0.52642323401534985</v>
      </c>
      <c r="AL586" s="11">
        <f>'OddsRatio_working_3-way'!Z586+'OddsRatio_working_3-way'!AF586</f>
        <v>1.0531745761636566</v>
      </c>
      <c r="AM586" s="11">
        <f>'OddsRatio_working_3-way'!AA586+'OddsRatio_working_3-way'!AG586</f>
        <v>-0.77040899903495741</v>
      </c>
      <c r="AN586" s="11">
        <f>'OddsRatio_working_3-way'!AB586+'OddsRatio_working_3-way'!AH586</f>
        <v>-0.28276557712869993</v>
      </c>
      <c r="AO586" s="11">
        <f>'OddsRatio_working_3-way'!AC586+'OddsRatio_working_3-way'!AI586</f>
        <v>0</v>
      </c>
      <c r="AP586" s="11">
        <f>'OddsRatio_working_3-way'!AD586+'OddsRatio_working_3-way'!AJ586</f>
        <v>0</v>
      </c>
      <c r="AQ586" s="11">
        <f>'OddsRatio_working_3-way'!AE586+'OddsRatio_working_3-way'!AK586</f>
        <v>0</v>
      </c>
      <c r="AR586" s="10">
        <f>IF(A586="","",IF(('OddsRatio_working_3-way'!X586=0),IF(Q586&gt;0,-Q586^(1/3),(-Q586)^(1/3)),'OddsRatio_working_3-way'!AL586-'OddsRatio_working_3-way'!R586/3))</f>
        <v>1.0531745761636566</v>
      </c>
      <c r="AS586" s="11">
        <f>IF(('OddsRatio_working_3-way'!X586=0),IF(Q586&gt;0,-Q586^(1/3),(-Q586)^(1/3)),'OddsRatio_working_3-way'!AM586-'OddsRatio_working_3-way'!R586/3)</f>
        <v>-0.77040899903495741</v>
      </c>
      <c r="AT586" s="11">
        <f>IF(('OddsRatio_working_3-way'!X586=0),IF(Q586&gt;0,-Q586^(1/3),(-Q586)^(1/3)),'OddsRatio_working_3-way'!AN586-'OddsRatio_working_3-way'!R586/3)</f>
        <v>-0.28276557712869993</v>
      </c>
      <c r="AU586" s="11">
        <f>IF(('OddsRatio_working_3-way'!X586=0),0,'OddsRatio_working_3-way'!AO586)</f>
        <v>0</v>
      </c>
      <c r="AV586" s="11">
        <f>IF(('OddsRatio_working_3-way'!X586=0),0,'OddsRatio_working_3-way'!AP586)</f>
        <v>0</v>
      </c>
      <c r="AW586" s="11">
        <f>IF(('OddsRatio_working_3-way'!X586=0),0,'OddsRatio_working_3-way'!AQ586)</f>
        <v>0</v>
      </c>
    </row>
    <row r="587" spans="1:49" x14ac:dyDescent="0.2">
      <c r="A587" s="4">
        <f>IF('True_Odds_Calculator_3-way'!A588="","",'True_Odds_Calculator_3-way'!A588)</f>
        <v>7.66</v>
      </c>
      <c r="B587" s="4">
        <f>IF('True_Odds_Calculator_3-way'!B588="","",'True_Odds_Calculator_3-way'!B588)</f>
        <v>4.8499999999999996</v>
      </c>
      <c r="C587" s="4">
        <f>IF('True_Odds_Calculator_3-way'!C588="","",'True_Odds_Calculator_3-way'!C588)</f>
        <v>1.43</v>
      </c>
      <c r="D587" s="9">
        <f t="shared" si="130"/>
        <v>0.12232524216510707</v>
      </c>
      <c r="E587" s="9">
        <f t="shared" si="131"/>
        <v>0.19426270868013787</v>
      </c>
      <c r="F587" s="9">
        <f t="shared" si="132"/>
        <v>0.68341204915475506</v>
      </c>
      <c r="G587" s="9">
        <f t="shared" si="133"/>
        <v>1.0773164584790542</v>
      </c>
      <c r="H587" s="9">
        <f t="shared" si="134"/>
        <v>8.1749276134705031</v>
      </c>
      <c r="I587" s="9">
        <f t="shared" si="135"/>
        <v>5.1476683651443578</v>
      </c>
      <c r="J587" s="9">
        <f t="shared" si="136"/>
        <v>1.4632460771459932</v>
      </c>
      <c r="K587" s="11">
        <f t="shared" si="137"/>
        <v>0.13054830287206265</v>
      </c>
      <c r="L587" s="11">
        <f t="shared" si="138"/>
        <v>0.2061855670103093</v>
      </c>
      <c r="M587" s="11">
        <f t="shared" si="139"/>
        <v>0.69930069930069938</v>
      </c>
      <c r="N587" s="11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-0.20753763745877007</v>
      </c>
      <c r="O587" s="11">
        <f>0</f>
        <v>0</v>
      </c>
      <c r="P587" s="11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0.20592580685175768</v>
      </c>
      <c r="Q587" s="11">
        <f>2*'OddsRatio_working_3-way'!K587*'OddsRatio_working_3-way'!L587*'OddsRatio_working_3-way'!M587</f>
        <v>3.7646399790083683E-2</v>
      </c>
      <c r="R587" s="11">
        <f t="shared" si="140"/>
        <v>0</v>
      </c>
      <c r="S587" s="11">
        <f t="shared" si="141"/>
        <v>-0.99223355037308547</v>
      </c>
      <c r="T587" s="11">
        <f t="shared" si="142"/>
        <v>-0.18139553023273963</v>
      </c>
      <c r="U587" s="11">
        <f>'OddsRatio_working_3-way'!S587-'OddsRatio_working_3-way'!R587^2/3</f>
        <v>-0.99223355037308547</v>
      </c>
      <c r="V587" s="11">
        <f>'OddsRatio_working_3-way'!S587*'OddsRatio_working_3-way'!R587/3-2*'OddsRatio_working_3-way'!R587^3/27-'OddsRatio_working_3-way'!T587</f>
        <v>0.18139553023273963</v>
      </c>
      <c r="W587" s="11">
        <f>'OddsRatio_working_3-way'!V587^2+4*'OddsRatio_working_3-way'!U587^3/27</f>
        <v>-0.11181879285365598</v>
      </c>
      <c r="X587" s="11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0.19021246754752483</v>
      </c>
      <c r="Y587" s="11">
        <f>IF('OddsRatio_working_3-way'!W587&gt;=0,IF('OddsRatio_working_3-way'!V587+SQRT('OddsRatio_working_3-way'!W587)&gt;0,0,PI()),ACOS('OddsRatio_working_3-way'!V587/(2*'OddsRatio_working_3-way'!X587)))</f>
        <v>1.073758997088617</v>
      </c>
      <c r="Z587" s="11">
        <f>'OddsRatio_working_3-way'!X587^(1/3)*COS('OddsRatio_working_3-way'!Y587/3)</f>
        <v>0.53865822923952711</v>
      </c>
      <c r="AA587" s="11">
        <f>'OddsRatio_working_3-way'!X587^(1/3)*COS(('OddsRatio_working_3-way'!Y587+2*PI())/3)</f>
        <v>-0.44381083758143697</v>
      </c>
      <c r="AB587" s="11">
        <f>'OddsRatio_working_3-way'!X587^(1/3)*COS(('OddsRatio_working_3-way'!Y587+4*PI())/3)</f>
        <v>-9.4847391658089877E-2</v>
      </c>
      <c r="AC587" s="11">
        <f>'OddsRatio_working_3-way'!X587^(1/3)*SIN('OddsRatio_working_3-way'!Y587/3)</f>
        <v>0.20147413944118378</v>
      </c>
      <c r="AD587" s="11">
        <f>'OddsRatio_working_3-way'!X587^(1/3)*SIN(('OddsRatio_working_3-way'!Y587+2*PI())/3)</f>
        <v>0.36575464075838043</v>
      </c>
      <c r="AE587" s="11">
        <f>'OddsRatio_working_3-way'!X587^(1/3)*SIN(('OddsRatio_working_3-way'!Y587+4*PI())/3)</f>
        <v>-0.56722878019956413</v>
      </c>
      <c r="AF587" s="11">
        <f>-'OddsRatio_working_3-way'!U587/(3*'OddsRatio_working_3-way'!X587^(1/3))*COS(('OddsRatio_working_3-way'!Y587)/3)</f>
        <v>0.53865822923952711</v>
      </c>
      <c r="AG587" s="11">
        <f>-'OddsRatio_working_3-way'!U587/(3*'OddsRatio_working_3-way'!X587^(1/3))*COS(('OddsRatio_working_3-way'!Y587+2*PI())/3)</f>
        <v>-0.44381083758143686</v>
      </c>
      <c r="AH587" s="11">
        <f>-'OddsRatio_working_3-way'!U587/(3*'OddsRatio_working_3-way'!X587^(1/3))*COS(('OddsRatio_working_3-way'!Y587+4*PI())/3)</f>
        <v>-9.4847391658089863E-2</v>
      </c>
      <c r="AI587" s="11">
        <f>'OddsRatio_working_3-way'!U587/(3*'OddsRatio_working_3-way'!X587^(1/3))*SIN(('OddsRatio_working_3-way'!Y587)/3)</f>
        <v>-0.20147413944118372</v>
      </c>
      <c r="AJ587" s="11">
        <f>'OddsRatio_working_3-way'!U587/(3*'OddsRatio_working_3-way'!X587^(1/3))*SIN(('OddsRatio_working_3-way'!Y587+2*PI())/3)</f>
        <v>-0.36575464075838032</v>
      </c>
      <c r="AK587" s="11">
        <f>'OddsRatio_working_3-way'!U587/(3*'OddsRatio_working_3-way'!X587^(1/3))*SIN(('OddsRatio_working_3-way'!Y587+4*PI())/3)</f>
        <v>0.56722878019956402</v>
      </c>
      <c r="AL587" s="11">
        <f>'OddsRatio_working_3-way'!Z587+'OddsRatio_working_3-way'!AF587</f>
        <v>1.0773164584790542</v>
      </c>
      <c r="AM587" s="11">
        <f>'OddsRatio_working_3-way'!AA587+'OddsRatio_working_3-way'!AG587</f>
        <v>-0.88762167516287382</v>
      </c>
      <c r="AN587" s="11">
        <f>'OddsRatio_working_3-way'!AB587+'OddsRatio_working_3-way'!AH587</f>
        <v>-0.18969478331617973</v>
      </c>
      <c r="AO587" s="11">
        <f>'OddsRatio_working_3-way'!AC587+'OddsRatio_working_3-way'!AI587</f>
        <v>0</v>
      </c>
      <c r="AP587" s="11">
        <f>'OddsRatio_working_3-way'!AD587+'OddsRatio_working_3-way'!AJ587</f>
        <v>0</v>
      </c>
      <c r="AQ587" s="11">
        <f>'OddsRatio_working_3-way'!AE587+'OddsRatio_working_3-way'!AK587</f>
        <v>0</v>
      </c>
      <c r="AR587" s="10">
        <f>IF(A587="","",IF(('OddsRatio_working_3-way'!X587=0),IF(Q587&gt;0,-Q587^(1/3),(-Q587)^(1/3)),'OddsRatio_working_3-way'!AL587-'OddsRatio_working_3-way'!R587/3))</f>
        <v>1.0773164584790542</v>
      </c>
      <c r="AS587" s="11">
        <f>IF(('OddsRatio_working_3-way'!X587=0),IF(Q587&gt;0,-Q587^(1/3),(-Q587)^(1/3)),'OddsRatio_working_3-way'!AM587-'OddsRatio_working_3-way'!R587/3)</f>
        <v>-0.88762167516287382</v>
      </c>
      <c r="AT587" s="11">
        <f>IF(('OddsRatio_working_3-way'!X587=0),IF(Q587&gt;0,-Q587^(1/3),(-Q587)^(1/3)),'OddsRatio_working_3-way'!AN587-'OddsRatio_working_3-way'!R587/3)</f>
        <v>-0.18969478331617973</v>
      </c>
      <c r="AU587" s="11">
        <f>IF(('OddsRatio_working_3-way'!X587=0),0,'OddsRatio_working_3-way'!AO587)</f>
        <v>0</v>
      </c>
      <c r="AV587" s="11">
        <f>IF(('OddsRatio_working_3-way'!X587=0),0,'OddsRatio_working_3-way'!AP587)</f>
        <v>0</v>
      </c>
      <c r="AW587" s="11">
        <f>IF(('OddsRatio_working_3-way'!X587=0),0,'OddsRatio_working_3-way'!AQ587)</f>
        <v>0</v>
      </c>
    </row>
    <row r="588" spans="1:49" x14ac:dyDescent="0.2">
      <c r="A588" s="4">
        <f>IF('True_Odds_Calculator_3-way'!A589="","",'True_Odds_Calculator_3-way'!A589)</f>
        <v>2.4</v>
      </c>
      <c r="B588" s="4">
        <f>IF('True_Odds_Calculator_3-way'!B589="","",'True_Odds_Calculator_3-way'!B589)</f>
        <v>3.26</v>
      </c>
      <c r="C588" s="4">
        <f>IF('True_Odds_Calculator_3-way'!C589="","",'True_Odds_Calculator_3-way'!C589)</f>
        <v>3.22</v>
      </c>
      <c r="D588" s="9">
        <f t="shared" si="130"/>
        <v>0.40429550774630862</v>
      </c>
      <c r="E588" s="9">
        <f t="shared" si="131"/>
        <v>0.29598492672965132</v>
      </c>
      <c r="F588" s="9">
        <f t="shared" si="132"/>
        <v>0.29971956552404005</v>
      </c>
      <c r="G588" s="9">
        <f t="shared" si="133"/>
        <v>1.0524559402713809</v>
      </c>
      <c r="H588" s="9">
        <f t="shared" si="134"/>
        <v>2.4734383163799336</v>
      </c>
      <c r="I588" s="9">
        <f t="shared" si="135"/>
        <v>3.3785504250133207</v>
      </c>
      <c r="J588" s="9">
        <f t="shared" si="136"/>
        <v>3.3364521874024655</v>
      </c>
      <c r="K588" s="11">
        <f t="shared" si="137"/>
        <v>0.41666666666666669</v>
      </c>
      <c r="L588" s="11">
        <f t="shared" si="138"/>
        <v>0.30674846625766872</v>
      </c>
      <c r="M588" s="11">
        <f t="shared" si="139"/>
        <v>0.3105590062111801</v>
      </c>
      <c r="N588" s="11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-0.27880768204854622</v>
      </c>
      <c r="O588" s="11">
        <f>0</f>
        <v>0</v>
      </c>
      <c r="P588" s="11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0.233395572152574</v>
      </c>
      <c r="Q588" s="11">
        <f>2*'OddsRatio_working_3-way'!K588*'OddsRatio_working_3-way'!L588*'OddsRatio_working_3-way'!M588</f>
        <v>7.9386249031487763E-2</v>
      </c>
      <c r="R588" s="11">
        <f t="shared" si="140"/>
        <v>0</v>
      </c>
      <c r="S588" s="11">
        <f t="shared" si="141"/>
        <v>-0.83712030614685495</v>
      </c>
      <c r="T588" s="11">
        <f t="shared" si="142"/>
        <v>-0.28473479800913437</v>
      </c>
      <c r="U588" s="11">
        <f>'OddsRatio_working_3-way'!S588-'OddsRatio_working_3-way'!R588^2/3</f>
        <v>-0.83712030614685495</v>
      </c>
      <c r="V588" s="11">
        <f>'OddsRatio_working_3-way'!S588*'OddsRatio_working_3-way'!R588/3-2*'OddsRatio_working_3-way'!R588^3/27-'OddsRatio_working_3-way'!T588</f>
        <v>0.28473479800913437</v>
      </c>
      <c r="W588" s="11">
        <f>'OddsRatio_working_3-way'!V588^2+4*'OddsRatio_working_3-way'!U588^3/27</f>
        <v>-5.8341151902324279E-3</v>
      </c>
      <c r="X588" s="11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0.14740083139821072</v>
      </c>
      <c r="Y588" s="11">
        <f>IF('OddsRatio_working_3-way'!W588&gt;=0,IF('OddsRatio_working_3-way'!V588+SQRT('OddsRatio_working_3-way'!W588)&gt;0,0,PI()),ACOS('OddsRatio_working_3-way'!V588/(2*'OddsRatio_working_3-way'!X588)))</f>
        <v>0.26208418583016924</v>
      </c>
      <c r="Z588" s="11">
        <f>'OddsRatio_working_3-way'!X588^(1/3)*COS('OddsRatio_working_3-way'!Y588/3)</f>
        <v>0.52622797013569045</v>
      </c>
      <c r="AA588" s="11">
        <f>'OddsRatio_working_3-way'!X588^(1/3)*COS(('OddsRatio_working_3-way'!Y588+2*PI())/3)</f>
        <v>-0.30302850776155721</v>
      </c>
      <c r="AB588" s="11">
        <f>'OddsRatio_working_3-way'!X588^(1/3)*COS(('OddsRatio_working_3-way'!Y588+4*PI())/3)</f>
        <v>-0.22319946237413341</v>
      </c>
      <c r="AC588" s="11">
        <f>'OddsRatio_working_3-way'!X588^(1/3)*SIN('OddsRatio_working_3-way'!Y588/3)</f>
        <v>4.608932084358025E-2</v>
      </c>
      <c r="AD588" s="11">
        <f>'OddsRatio_working_3-way'!X588^(1/3)*SIN(('OddsRatio_working_3-way'!Y588+2*PI())/3)</f>
        <v>0.43268212989763694</v>
      </c>
      <c r="AE588" s="11">
        <f>'OddsRatio_working_3-way'!X588^(1/3)*SIN(('OddsRatio_working_3-way'!Y588+4*PI())/3)</f>
        <v>-0.47877145074121691</v>
      </c>
      <c r="AF588" s="11">
        <f>-'OddsRatio_working_3-way'!U588/(3*'OddsRatio_working_3-way'!X588^(1/3))*COS(('OddsRatio_working_3-way'!Y588)/3)</f>
        <v>0.52622797013569045</v>
      </c>
      <c r="AG588" s="11">
        <f>-'OddsRatio_working_3-way'!U588/(3*'OddsRatio_working_3-way'!X588^(1/3))*COS(('OddsRatio_working_3-way'!Y588+2*PI())/3)</f>
        <v>-0.30302850776155721</v>
      </c>
      <c r="AH588" s="11">
        <f>-'OddsRatio_working_3-way'!U588/(3*'OddsRatio_working_3-way'!X588^(1/3))*COS(('OddsRatio_working_3-way'!Y588+4*PI())/3)</f>
        <v>-0.22319946237413341</v>
      </c>
      <c r="AI588" s="11">
        <f>'OddsRatio_working_3-way'!U588/(3*'OddsRatio_working_3-way'!X588^(1/3))*SIN(('OddsRatio_working_3-way'!Y588)/3)</f>
        <v>-4.608932084358025E-2</v>
      </c>
      <c r="AJ588" s="11">
        <f>'OddsRatio_working_3-way'!U588/(3*'OddsRatio_working_3-way'!X588^(1/3))*SIN(('OddsRatio_working_3-way'!Y588+2*PI())/3)</f>
        <v>-0.43268212989763694</v>
      </c>
      <c r="AK588" s="11">
        <f>'OddsRatio_working_3-way'!U588/(3*'OddsRatio_working_3-way'!X588^(1/3))*SIN(('OddsRatio_working_3-way'!Y588+4*PI())/3)</f>
        <v>0.47877145074121691</v>
      </c>
      <c r="AL588" s="11">
        <f>'OddsRatio_working_3-way'!Z588+'OddsRatio_working_3-way'!AF588</f>
        <v>1.0524559402713809</v>
      </c>
      <c r="AM588" s="11">
        <f>'OddsRatio_working_3-way'!AA588+'OddsRatio_working_3-way'!AG588</f>
        <v>-0.60605701552311442</v>
      </c>
      <c r="AN588" s="11">
        <f>'OddsRatio_working_3-way'!AB588+'OddsRatio_working_3-way'!AH588</f>
        <v>-0.44639892474826681</v>
      </c>
      <c r="AO588" s="11">
        <f>'OddsRatio_working_3-way'!AC588+'OddsRatio_working_3-way'!AI588</f>
        <v>0</v>
      </c>
      <c r="AP588" s="11">
        <f>'OddsRatio_working_3-way'!AD588+'OddsRatio_working_3-way'!AJ588</f>
        <v>0</v>
      </c>
      <c r="AQ588" s="11">
        <f>'OddsRatio_working_3-way'!AE588+'OddsRatio_working_3-way'!AK588</f>
        <v>0</v>
      </c>
      <c r="AR588" s="10">
        <f>IF(A588="","",IF(('OddsRatio_working_3-way'!X588=0),IF(Q588&gt;0,-Q588^(1/3),(-Q588)^(1/3)),'OddsRatio_working_3-way'!AL588-'OddsRatio_working_3-way'!R588/3))</f>
        <v>1.0524559402713809</v>
      </c>
      <c r="AS588" s="11">
        <f>IF(('OddsRatio_working_3-way'!X588=0),IF(Q588&gt;0,-Q588^(1/3),(-Q588)^(1/3)),'OddsRatio_working_3-way'!AM588-'OddsRatio_working_3-way'!R588/3)</f>
        <v>-0.60605701552311442</v>
      </c>
      <c r="AT588" s="11">
        <f>IF(('OddsRatio_working_3-way'!X588=0),IF(Q588&gt;0,-Q588^(1/3),(-Q588)^(1/3)),'OddsRatio_working_3-way'!AN588-'OddsRatio_working_3-way'!R588/3)</f>
        <v>-0.44639892474826681</v>
      </c>
      <c r="AU588" s="11">
        <f>IF(('OddsRatio_working_3-way'!X588=0),0,'OddsRatio_working_3-way'!AO588)</f>
        <v>0</v>
      </c>
      <c r="AV588" s="11">
        <f>IF(('OddsRatio_working_3-way'!X588=0),0,'OddsRatio_working_3-way'!AP588)</f>
        <v>0</v>
      </c>
      <c r="AW588" s="11">
        <f>IF(('OddsRatio_working_3-way'!X588=0),0,'OddsRatio_working_3-way'!AQ588)</f>
        <v>0</v>
      </c>
    </row>
    <row r="589" spans="1:49" x14ac:dyDescent="0.2">
      <c r="A589" s="4">
        <f>IF('True_Odds_Calculator_3-way'!A590="","",'True_Odds_Calculator_3-way'!A590)</f>
        <v>2.69</v>
      </c>
      <c r="B589" s="4">
        <f>IF('True_Odds_Calculator_3-way'!B590="","",'True_Odds_Calculator_3-way'!B590)</f>
        <v>2.88</v>
      </c>
      <c r="C589" s="4">
        <f>IF('True_Odds_Calculator_3-way'!C590="","",'True_Odds_Calculator_3-way'!C590)</f>
        <v>3.17</v>
      </c>
      <c r="D589" s="9">
        <f t="shared" si="130"/>
        <v>0.35983992687140348</v>
      </c>
      <c r="E589" s="9">
        <f t="shared" si="131"/>
        <v>0.33568076123506091</v>
      </c>
      <c r="F589" s="9">
        <f t="shared" si="132"/>
        <v>0.30447931189353533</v>
      </c>
      <c r="G589" s="9">
        <f t="shared" si="133"/>
        <v>1.0526706860270476</v>
      </c>
      <c r="H589" s="9">
        <f t="shared" si="134"/>
        <v>2.7790134593857103</v>
      </c>
      <c r="I589" s="9">
        <f t="shared" si="135"/>
        <v>2.9790208897308497</v>
      </c>
      <c r="J589" s="9">
        <f t="shared" si="136"/>
        <v>3.2842953886786943</v>
      </c>
      <c r="K589" s="11">
        <f t="shared" si="137"/>
        <v>0.37174721189591081</v>
      </c>
      <c r="L589" s="11">
        <f t="shared" si="138"/>
        <v>0.34722222222222221</v>
      </c>
      <c r="M589" s="11">
        <f t="shared" si="139"/>
        <v>0.31545741324921134</v>
      </c>
      <c r="N589" s="11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-0.28073738984724861</v>
      </c>
      <c r="O589" s="11">
        <f>0</f>
        <v>0</v>
      </c>
      <c r="P589" s="11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0.23372644982064142</v>
      </c>
      <c r="Q589" s="11">
        <f>2*'OddsRatio_working_3-way'!K589*'OddsRatio_working_3-way'!L589*'OddsRatio_working_3-way'!M589</f>
        <v>8.1437787393951716E-2</v>
      </c>
      <c r="R589" s="11">
        <f t="shared" si="140"/>
        <v>0</v>
      </c>
      <c r="S589" s="11">
        <f t="shared" si="141"/>
        <v>-0.83254478481763261</v>
      </c>
      <c r="T589" s="11">
        <f t="shared" si="142"/>
        <v>-0.2900852908772239</v>
      </c>
      <c r="U589" s="11">
        <f>'OddsRatio_working_3-way'!S589-'OddsRatio_working_3-way'!R589^2/3</f>
        <v>-0.83254478481763261</v>
      </c>
      <c r="V589" s="11">
        <f>'OddsRatio_working_3-way'!S589*'OddsRatio_working_3-way'!R589/3-2*'OddsRatio_working_3-way'!R589^3/27-'OddsRatio_working_3-way'!T589</f>
        <v>0.2900852908772239</v>
      </c>
      <c r="W589" s="11">
        <f>'OddsRatio_working_3-way'!V589^2+4*'OddsRatio_working_3-way'!U589^3/27</f>
        <v>-1.3412571022425462E-3</v>
      </c>
      <c r="X589" s="11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0.14619399191277163</v>
      </c>
      <c r="Y589" s="11">
        <f>IF('OddsRatio_working_3-way'!W589&gt;=0,IF('OddsRatio_working_3-way'!V589+SQRT('OddsRatio_working_3-way'!W589)&gt;0,0,PI()),ACOS('OddsRatio_working_3-way'!V589/(2*'OddsRatio_working_3-way'!X589)))</f>
        <v>0.12558526554955041</v>
      </c>
      <c r="Z589" s="11">
        <f>'OddsRatio_working_3-way'!X589^(1/3)*COS('OddsRatio_working_3-way'!Y589/3)</f>
        <v>0.5263353430135238</v>
      </c>
      <c r="AA589" s="11">
        <f>'OddsRatio_working_3-way'!X589^(1/3)*COS(('OddsRatio_working_3-way'!Y589+2*PI())/3)</f>
        <v>-0.2822602414106628</v>
      </c>
      <c r="AB589" s="11">
        <f>'OddsRatio_working_3-way'!X589^(1/3)*COS(('OddsRatio_working_3-way'!Y589+4*PI())/3)</f>
        <v>-0.24407510160286111</v>
      </c>
      <c r="AC589" s="11">
        <f>'OddsRatio_working_3-way'!X589^(1/3)*SIN('OddsRatio_working_3-way'!Y589/3)</f>
        <v>2.2046200747077971E-2</v>
      </c>
      <c r="AD589" s="11">
        <f>'OddsRatio_working_3-way'!X589^(1/3)*SIN(('OddsRatio_working_3-way'!Y589+2*PI())/3)</f>
        <v>0.44479667758576907</v>
      </c>
      <c r="AE589" s="11">
        <f>'OddsRatio_working_3-way'!X589^(1/3)*SIN(('OddsRatio_working_3-way'!Y589+4*PI())/3)</f>
        <v>-0.46684287833284682</v>
      </c>
      <c r="AF589" s="11">
        <f>-'OddsRatio_working_3-way'!U589/(3*'OddsRatio_working_3-way'!X589^(1/3))*COS(('OddsRatio_working_3-way'!Y589)/3)</f>
        <v>0.5263353430135238</v>
      </c>
      <c r="AG589" s="11">
        <f>-'OddsRatio_working_3-way'!U589/(3*'OddsRatio_working_3-way'!X589^(1/3))*COS(('OddsRatio_working_3-way'!Y589+2*PI())/3)</f>
        <v>-0.2822602414106628</v>
      </c>
      <c r="AH589" s="11">
        <f>-'OddsRatio_working_3-way'!U589/(3*'OddsRatio_working_3-way'!X589^(1/3))*COS(('OddsRatio_working_3-way'!Y589+4*PI())/3)</f>
        <v>-0.24407510160286111</v>
      </c>
      <c r="AI589" s="11">
        <f>'OddsRatio_working_3-way'!U589/(3*'OddsRatio_working_3-way'!X589^(1/3))*SIN(('OddsRatio_working_3-way'!Y589)/3)</f>
        <v>-2.2046200747077971E-2</v>
      </c>
      <c r="AJ589" s="11">
        <f>'OddsRatio_working_3-way'!U589/(3*'OddsRatio_working_3-way'!X589^(1/3))*SIN(('OddsRatio_working_3-way'!Y589+2*PI())/3)</f>
        <v>-0.44479667758576907</v>
      </c>
      <c r="AK589" s="11">
        <f>'OddsRatio_working_3-way'!U589/(3*'OddsRatio_working_3-way'!X589^(1/3))*SIN(('OddsRatio_working_3-way'!Y589+4*PI())/3)</f>
        <v>0.46684287833284682</v>
      </c>
      <c r="AL589" s="11">
        <f>'OddsRatio_working_3-way'!Z589+'OddsRatio_working_3-way'!AF589</f>
        <v>1.0526706860270476</v>
      </c>
      <c r="AM589" s="11">
        <f>'OddsRatio_working_3-way'!AA589+'OddsRatio_working_3-way'!AG589</f>
        <v>-0.56452048282132561</v>
      </c>
      <c r="AN589" s="11">
        <f>'OddsRatio_working_3-way'!AB589+'OddsRatio_working_3-way'!AH589</f>
        <v>-0.48815020320572222</v>
      </c>
      <c r="AO589" s="11">
        <f>'OddsRatio_working_3-way'!AC589+'OddsRatio_working_3-way'!AI589</f>
        <v>0</v>
      </c>
      <c r="AP589" s="11">
        <f>'OddsRatio_working_3-way'!AD589+'OddsRatio_working_3-way'!AJ589</f>
        <v>0</v>
      </c>
      <c r="AQ589" s="11">
        <f>'OddsRatio_working_3-way'!AE589+'OddsRatio_working_3-way'!AK589</f>
        <v>0</v>
      </c>
      <c r="AR589" s="10">
        <f>IF(A589="","",IF(('OddsRatio_working_3-way'!X589=0),IF(Q589&gt;0,-Q589^(1/3),(-Q589)^(1/3)),'OddsRatio_working_3-way'!AL589-'OddsRatio_working_3-way'!R589/3))</f>
        <v>1.0526706860270476</v>
      </c>
      <c r="AS589" s="11">
        <f>IF(('OddsRatio_working_3-way'!X589=0),IF(Q589&gt;0,-Q589^(1/3),(-Q589)^(1/3)),'OddsRatio_working_3-way'!AM589-'OddsRatio_working_3-way'!R589/3)</f>
        <v>-0.56452048282132561</v>
      </c>
      <c r="AT589" s="11">
        <f>IF(('OddsRatio_working_3-way'!X589=0),IF(Q589&gt;0,-Q589^(1/3),(-Q589)^(1/3)),'OddsRatio_working_3-way'!AN589-'OddsRatio_working_3-way'!R589/3)</f>
        <v>-0.48815020320572222</v>
      </c>
      <c r="AU589" s="11">
        <f>IF(('OddsRatio_working_3-way'!X589=0),0,'OddsRatio_working_3-way'!AO589)</f>
        <v>0</v>
      </c>
      <c r="AV589" s="11">
        <f>IF(('OddsRatio_working_3-way'!X589=0),0,'OddsRatio_working_3-way'!AP589)</f>
        <v>0</v>
      </c>
      <c r="AW589" s="11">
        <f>IF(('OddsRatio_working_3-way'!X589=0),0,'OddsRatio_working_3-way'!AQ589)</f>
        <v>0</v>
      </c>
    </row>
    <row r="590" spans="1:49" x14ac:dyDescent="0.2">
      <c r="A590" s="4">
        <f>IF('True_Odds_Calculator_3-way'!A591="","",'True_Odds_Calculator_3-way'!A591)</f>
        <v>2.14</v>
      </c>
      <c r="B590" s="4">
        <f>IF('True_Odds_Calculator_3-way'!B591="","",'True_Odds_Calculator_3-way'!B591)</f>
        <v>3.38</v>
      </c>
      <c r="C590" s="4">
        <f>IF('True_Odds_Calculator_3-way'!C591="","",'True_Odds_Calculator_3-way'!C591)</f>
        <v>3.69</v>
      </c>
      <c r="D590" s="9">
        <f t="shared" si="130"/>
        <v>0.45423015881420753</v>
      </c>
      <c r="E590" s="9">
        <f t="shared" si="131"/>
        <v>0.28502604599050285</v>
      </c>
      <c r="F590" s="9">
        <f t="shared" si="132"/>
        <v>0.26074379519528945</v>
      </c>
      <c r="G590" s="9">
        <f t="shared" si="133"/>
        <v>1.0539711321110214</v>
      </c>
      <c r="H590" s="9">
        <f t="shared" si="134"/>
        <v>2.2015270906065645</v>
      </c>
      <c r="I590" s="9">
        <f t="shared" si="135"/>
        <v>3.5084512944242308</v>
      </c>
      <c r="J590" s="9">
        <f t="shared" si="136"/>
        <v>3.835182345378648</v>
      </c>
      <c r="K590" s="11">
        <f t="shared" si="137"/>
        <v>0.46728971962616822</v>
      </c>
      <c r="L590" s="11">
        <f t="shared" si="138"/>
        <v>0.29585798816568049</v>
      </c>
      <c r="M590" s="11">
        <f t="shared" si="139"/>
        <v>0.2710027100271003</v>
      </c>
      <c r="N590" s="11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-0.27344957240978696</v>
      </c>
      <c r="O590" s="11">
        <f>0</f>
        <v>0</v>
      </c>
      <c r="P590" s="11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0.23266698408288072</v>
      </c>
      <c r="Q590" s="11">
        <f>2*'OddsRatio_working_3-way'!K590*'OddsRatio_working_3-way'!L590*'OddsRatio_working_3-way'!M590</f>
        <v>7.493300614585531E-2</v>
      </c>
      <c r="R590" s="11">
        <f t="shared" si="140"/>
        <v>0</v>
      </c>
      <c r="S590" s="11">
        <f t="shared" si="141"/>
        <v>-0.85085883306560772</v>
      </c>
      <c r="T590" s="11">
        <f t="shared" si="142"/>
        <v>-0.27402860968296544</v>
      </c>
      <c r="U590" s="11">
        <f>'OddsRatio_working_3-way'!S590-'OddsRatio_working_3-way'!R590^2/3</f>
        <v>-0.85085883306560772</v>
      </c>
      <c r="V590" s="11">
        <f>'OddsRatio_working_3-way'!S590*'OddsRatio_working_3-way'!R590/3-2*'OddsRatio_working_3-way'!R590^3/27-'OddsRatio_working_3-way'!T590</f>
        <v>0.27402860968296544</v>
      </c>
      <c r="W590" s="11">
        <f>'OddsRatio_working_3-way'!V590^2+4*'OddsRatio_working_3-way'!U590^3/27</f>
        <v>-1.6165862137217019E-2</v>
      </c>
      <c r="X590" s="11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0.15104431556830933</v>
      </c>
      <c r="Y590" s="11">
        <f>IF('OddsRatio_working_3-way'!W590&gt;=0,IF('OddsRatio_working_3-way'!V590+SQRT('OddsRatio_working_3-way'!W590)&gt;0,0,PI()),ACOS('OddsRatio_working_3-way'!V590/(2*'OddsRatio_working_3-way'!X590)))</f>
        <v>0.43442243690523386</v>
      </c>
      <c r="Z590" s="11">
        <f>'OddsRatio_working_3-way'!X590^(1/3)*COS('OddsRatio_working_3-way'!Y590/3)</f>
        <v>0.52698556605551072</v>
      </c>
      <c r="AA590" s="11">
        <f>'OddsRatio_working_3-way'!X590^(1/3)*COS(('OddsRatio_working_3-way'!Y590+2*PI())/3)</f>
        <v>-0.33004628138258785</v>
      </c>
      <c r="AB590" s="11">
        <f>'OddsRatio_working_3-way'!X590^(1/3)*COS(('OddsRatio_working_3-way'!Y590+4*PI())/3)</f>
        <v>-0.19693928467292279</v>
      </c>
      <c r="AC590" s="11">
        <f>'OddsRatio_working_3-way'!X590^(1/3)*SIN('OddsRatio_working_3-way'!Y590/3)</f>
        <v>7.6849360381347792E-2</v>
      </c>
      <c r="AD590" s="11">
        <f>'OddsRatio_working_3-way'!X590^(1/3)*SIN(('OddsRatio_working_3-way'!Y590+2*PI())/3)</f>
        <v>0.41795820744112078</v>
      </c>
      <c r="AE590" s="11">
        <f>'OddsRatio_working_3-way'!X590^(1/3)*SIN(('OddsRatio_working_3-way'!Y590+4*PI())/3)</f>
        <v>-0.49480756782246849</v>
      </c>
      <c r="AF590" s="11">
        <f>-'OddsRatio_working_3-way'!U590/(3*'OddsRatio_working_3-way'!X590^(1/3))*COS(('OddsRatio_working_3-way'!Y590)/3)</f>
        <v>0.52698556605551061</v>
      </c>
      <c r="AG590" s="11">
        <f>-'OddsRatio_working_3-way'!U590/(3*'OddsRatio_working_3-way'!X590^(1/3))*COS(('OddsRatio_working_3-way'!Y590+2*PI())/3)</f>
        <v>-0.33004628138258774</v>
      </c>
      <c r="AH590" s="11">
        <f>-'OddsRatio_working_3-way'!U590/(3*'OddsRatio_working_3-way'!X590^(1/3))*COS(('OddsRatio_working_3-way'!Y590+4*PI())/3)</f>
        <v>-0.19693928467292277</v>
      </c>
      <c r="AI590" s="11">
        <f>'OddsRatio_working_3-way'!U590/(3*'OddsRatio_working_3-way'!X590^(1/3))*SIN(('OddsRatio_working_3-way'!Y590)/3)</f>
        <v>-7.6849360381347778E-2</v>
      </c>
      <c r="AJ590" s="11">
        <f>'OddsRatio_working_3-way'!U590/(3*'OddsRatio_working_3-way'!X590^(1/3))*SIN(('OddsRatio_working_3-way'!Y590+2*PI())/3)</f>
        <v>-0.41795820744112072</v>
      </c>
      <c r="AK590" s="11">
        <f>'OddsRatio_working_3-way'!U590/(3*'OddsRatio_working_3-way'!X590^(1/3))*SIN(('OddsRatio_working_3-way'!Y590+4*PI())/3)</f>
        <v>0.49480756782246843</v>
      </c>
      <c r="AL590" s="11">
        <f>'OddsRatio_working_3-way'!Z590+'OddsRatio_working_3-way'!AF590</f>
        <v>1.0539711321110214</v>
      </c>
      <c r="AM590" s="11">
        <f>'OddsRatio_working_3-way'!AA590+'OddsRatio_working_3-way'!AG590</f>
        <v>-0.66009256276517558</v>
      </c>
      <c r="AN590" s="11">
        <f>'OddsRatio_working_3-way'!AB590+'OddsRatio_working_3-way'!AH590</f>
        <v>-0.39387856934584553</v>
      </c>
      <c r="AO590" s="11">
        <f>'OddsRatio_working_3-way'!AC590+'OddsRatio_working_3-way'!AI590</f>
        <v>0</v>
      </c>
      <c r="AP590" s="11">
        <f>'OddsRatio_working_3-way'!AD590+'OddsRatio_working_3-way'!AJ590</f>
        <v>0</v>
      </c>
      <c r="AQ590" s="11">
        <f>'OddsRatio_working_3-way'!AE590+'OddsRatio_working_3-way'!AK590</f>
        <v>0</v>
      </c>
      <c r="AR590" s="10">
        <f>IF(A590="","",IF(('OddsRatio_working_3-way'!X590=0),IF(Q590&gt;0,-Q590^(1/3),(-Q590)^(1/3)),'OddsRatio_working_3-way'!AL590-'OddsRatio_working_3-way'!R590/3))</f>
        <v>1.0539711321110214</v>
      </c>
      <c r="AS590" s="11">
        <f>IF(('OddsRatio_working_3-way'!X590=0),IF(Q590&gt;0,-Q590^(1/3),(-Q590)^(1/3)),'OddsRatio_working_3-way'!AM590-'OddsRatio_working_3-way'!R590/3)</f>
        <v>-0.66009256276517558</v>
      </c>
      <c r="AT590" s="11">
        <f>IF(('OddsRatio_working_3-way'!X590=0),IF(Q590&gt;0,-Q590^(1/3),(-Q590)^(1/3)),'OddsRatio_working_3-way'!AN590-'OddsRatio_working_3-way'!R590/3)</f>
        <v>-0.39387856934584553</v>
      </c>
      <c r="AU590" s="11">
        <f>IF(('OddsRatio_working_3-way'!X590=0),0,'OddsRatio_working_3-way'!AO590)</f>
        <v>0</v>
      </c>
      <c r="AV590" s="11">
        <f>IF(('OddsRatio_working_3-way'!X590=0),0,'OddsRatio_working_3-way'!AP590)</f>
        <v>0</v>
      </c>
      <c r="AW590" s="11">
        <f>IF(('OddsRatio_working_3-way'!X590=0),0,'OddsRatio_working_3-way'!AQ590)</f>
        <v>0</v>
      </c>
    </row>
    <row r="591" spans="1:49" x14ac:dyDescent="0.2">
      <c r="A591" s="4">
        <f>IF('True_Odds_Calculator_3-way'!A592="","",'True_Odds_Calculator_3-way'!A592)</f>
        <v>1.7</v>
      </c>
      <c r="B591" s="4">
        <f>IF('True_Odds_Calculator_3-way'!B592="","",'True_Odds_Calculator_3-way'!B592)</f>
        <v>3.87</v>
      </c>
      <c r="C591" s="4">
        <f>IF('True_Odds_Calculator_3-way'!C592="","",'True_Odds_Calculator_3-way'!C592)</f>
        <v>5.34</v>
      </c>
      <c r="D591" s="9">
        <f t="shared" si="130"/>
        <v>0.57405216814639215</v>
      </c>
      <c r="E591" s="9">
        <f t="shared" si="131"/>
        <v>0.24738954420997256</v>
      </c>
      <c r="F591" s="9">
        <f t="shared" si="132"/>
        <v>0.17855828764363538</v>
      </c>
      <c r="G591" s="9">
        <f t="shared" si="133"/>
        <v>1.060002794890299</v>
      </c>
      <c r="H591" s="9">
        <f t="shared" si="134"/>
        <v>1.742001956423209</v>
      </c>
      <c r="I591" s="9">
        <f t="shared" si="135"/>
        <v>4.042208021335159</v>
      </c>
      <c r="J591" s="9">
        <f t="shared" si="136"/>
        <v>5.6004121298238969</v>
      </c>
      <c r="K591" s="11">
        <f t="shared" si="137"/>
        <v>0.58823529411764708</v>
      </c>
      <c r="L591" s="11">
        <f t="shared" si="138"/>
        <v>0.25839793281653745</v>
      </c>
      <c r="M591" s="11">
        <f t="shared" si="139"/>
        <v>0.18726591760299627</v>
      </c>
      <c r="N591" s="11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-0.24818099582544162</v>
      </c>
      <c r="O591" s="11">
        <f>0</f>
        <v>0</v>
      </c>
      <c r="P591" s="11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0.22515175683837974</v>
      </c>
      <c r="Q591" s="11">
        <f>2*'OddsRatio_working_3-way'!K591*'OddsRatio_working_3-way'!L591*'OddsRatio_working_3-way'!M591</f>
        <v>5.6928383524242669E-2</v>
      </c>
      <c r="R591" s="11">
        <f t="shared" si="140"/>
        <v>0</v>
      </c>
      <c r="S591" s="11">
        <f t="shared" si="141"/>
        <v>-0.90720788708874578</v>
      </c>
      <c r="T591" s="11">
        <f t="shared" si="142"/>
        <v>-0.22938252518046673</v>
      </c>
      <c r="U591" s="11">
        <f>'OddsRatio_working_3-way'!S591-'OddsRatio_working_3-way'!R591^2/3</f>
        <v>-0.90720788708874578</v>
      </c>
      <c r="V591" s="11">
        <f>'OddsRatio_working_3-way'!S591*'OddsRatio_working_3-way'!R591/3-2*'OddsRatio_working_3-way'!R591^3/27-'OddsRatio_working_3-way'!T591</f>
        <v>0.22938252518046673</v>
      </c>
      <c r="W591" s="11">
        <f>'OddsRatio_working_3-way'!V591^2+4*'OddsRatio_working_3-way'!U591^3/27</f>
        <v>-5.7999333426212343E-2</v>
      </c>
      <c r="X591" s="11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0.16629467541414231</v>
      </c>
      <c r="Y591" s="11">
        <f>IF('OddsRatio_working_3-way'!W591&gt;=0,IF('OddsRatio_working_3-way'!V591+SQRT('OddsRatio_working_3-way'!W591)&gt;0,0,PI()),ACOS('OddsRatio_working_3-way'!V591/(2*'OddsRatio_working_3-way'!X591)))</f>
        <v>0.80973972899057389</v>
      </c>
      <c r="Z591" s="11">
        <f>'OddsRatio_working_3-way'!X591^(1/3)*COS('OddsRatio_working_3-way'!Y591/3)</f>
        <v>0.53000139744514951</v>
      </c>
      <c r="AA591" s="11">
        <f>'OddsRatio_working_3-way'!X591^(1/3)*COS(('OddsRatio_working_3-way'!Y591+2*PI())/3)</f>
        <v>-0.39198833907323233</v>
      </c>
      <c r="AB591" s="11">
        <f>'OddsRatio_working_3-way'!X591^(1/3)*COS(('OddsRatio_working_3-way'!Y591+4*PI())/3)</f>
        <v>-0.13801305837191727</v>
      </c>
      <c r="AC591" s="11">
        <f>'OddsRatio_working_3-way'!X591^(1/3)*SIN('OddsRatio_working_3-way'!Y591/3)</f>
        <v>0.14663269668041518</v>
      </c>
      <c r="AD591" s="11">
        <f>'OddsRatio_working_3-way'!X591^(1/3)*SIN(('OddsRatio_working_3-way'!Y591+2*PI())/3)</f>
        <v>0.38567832588854478</v>
      </c>
      <c r="AE591" s="11">
        <f>'OddsRatio_working_3-way'!X591^(1/3)*SIN(('OddsRatio_working_3-way'!Y591+4*PI())/3)</f>
        <v>-0.53231102256895979</v>
      </c>
      <c r="AF591" s="11">
        <f>-'OddsRatio_working_3-way'!U591/(3*'OddsRatio_working_3-way'!X591^(1/3))*COS(('OddsRatio_working_3-way'!Y591)/3)</f>
        <v>0.53000139744514951</v>
      </c>
      <c r="AG591" s="11">
        <f>-'OddsRatio_working_3-way'!U591/(3*'OddsRatio_working_3-way'!X591^(1/3))*COS(('OddsRatio_working_3-way'!Y591+2*PI())/3)</f>
        <v>-0.39198833907323233</v>
      </c>
      <c r="AH591" s="11">
        <f>-'OddsRatio_working_3-way'!U591/(3*'OddsRatio_working_3-way'!X591^(1/3))*COS(('OddsRatio_working_3-way'!Y591+4*PI())/3)</f>
        <v>-0.13801305837191727</v>
      </c>
      <c r="AI591" s="11">
        <f>'OddsRatio_working_3-way'!U591/(3*'OddsRatio_working_3-way'!X591^(1/3))*SIN(('OddsRatio_working_3-way'!Y591)/3)</f>
        <v>-0.14663269668041518</v>
      </c>
      <c r="AJ591" s="11">
        <f>'OddsRatio_working_3-way'!U591/(3*'OddsRatio_working_3-way'!X591^(1/3))*SIN(('OddsRatio_working_3-way'!Y591+2*PI())/3)</f>
        <v>-0.38567832588854478</v>
      </c>
      <c r="AK591" s="11">
        <f>'OddsRatio_working_3-way'!U591/(3*'OddsRatio_working_3-way'!X591^(1/3))*SIN(('OddsRatio_working_3-way'!Y591+4*PI())/3)</f>
        <v>0.53231102256895979</v>
      </c>
      <c r="AL591" s="11">
        <f>'OddsRatio_working_3-way'!Z591+'OddsRatio_working_3-way'!AF591</f>
        <v>1.060002794890299</v>
      </c>
      <c r="AM591" s="11">
        <f>'OddsRatio_working_3-way'!AA591+'OddsRatio_working_3-way'!AG591</f>
        <v>-0.78397667814646466</v>
      </c>
      <c r="AN591" s="11">
        <f>'OddsRatio_working_3-way'!AB591+'OddsRatio_working_3-way'!AH591</f>
        <v>-0.27602611674383454</v>
      </c>
      <c r="AO591" s="11">
        <f>'OddsRatio_working_3-way'!AC591+'OddsRatio_working_3-way'!AI591</f>
        <v>0</v>
      </c>
      <c r="AP591" s="11">
        <f>'OddsRatio_working_3-way'!AD591+'OddsRatio_working_3-way'!AJ591</f>
        <v>0</v>
      </c>
      <c r="AQ591" s="11">
        <f>'OddsRatio_working_3-way'!AE591+'OddsRatio_working_3-way'!AK591</f>
        <v>0</v>
      </c>
      <c r="AR591" s="10">
        <f>IF(A591="","",IF(('OddsRatio_working_3-way'!X591=0),IF(Q591&gt;0,-Q591^(1/3),(-Q591)^(1/3)),'OddsRatio_working_3-way'!AL591-'OddsRatio_working_3-way'!R591/3))</f>
        <v>1.060002794890299</v>
      </c>
      <c r="AS591" s="11">
        <f>IF(('OddsRatio_working_3-way'!X591=0),IF(Q591&gt;0,-Q591^(1/3),(-Q591)^(1/3)),'OddsRatio_working_3-way'!AM591-'OddsRatio_working_3-way'!R591/3)</f>
        <v>-0.78397667814646466</v>
      </c>
      <c r="AT591" s="11">
        <f>IF(('OddsRatio_working_3-way'!X591=0),IF(Q591&gt;0,-Q591^(1/3),(-Q591)^(1/3)),'OddsRatio_working_3-way'!AN591-'OddsRatio_working_3-way'!R591/3)</f>
        <v>-0.27602611674383454</v>
      </c>
      <c r="AU591" s="11">
        <f>IF(('OddsRatio_working_3-way'!X591=0),0,'OddsRatio_working_3-way'!AO591)</f>
        <v>0</v>
      </c>
      <c r="AV591" s="11">
        <f>IF(('OddsRatio_working_3-way'!X591=0),0,'OddsRatio_working_3-way'!AP591)</f>
        <v>0</v>
      </c>
      <c r="AW591" s="11">
        <f>IF(('OddsRatio_working_3-way'!X591=0),0,'OddsRatio_working_3-way'!AQ591)</f>
        <v>0</v>
      </c>
    </row>
    <row r="592" spans="1:49" x14ac:dyDescent="0.2">
      <c r="A592" s="4">
        <f>IF('True_Odds_Calculator_3-way'!A593="","",'True_Odds_Calculator_3-way'!A593)</f>
        <v>2.34</v>
      </c>
      <c r="B592" s="4">
        <f>IF('True_Odds_Calculator_3-way'!B593="","",'True_Odds_Calculator_3-way'!B593)</f>
        <v>3.29</v>
      </c>
      <c r="C592" s="4">
        <f>IF('True_Odds_Calculator_3-way'!C593="","",'True_Odds_Calculator_3-way'!C593)</f>
        <v>3.3</v>
      </c>
      <c r="D592" s="9">
        <f t="shared" si="130"/>
        <v>0.41471236424084157</v>
      </c>
      <c r="E592" s="9">
        <f t="shared" si="131"/>
        <v>0.29309480615218686</v>
      </c>
      <c r="F592" s="9">
        <f t="shared" si="132"/>
        <v>0.29219282960697179</v>
      </c>
      <c r="G592" s="9">
        <f t="shared" si="133"/>
        <v>1.0532162901153752</v>
      </c>
      <c r="H592" s="9">
        <f t="shared" si="134"/>
        <v>2.4113098287546024</v>
      </c>
      <c r="I592" s="9">
        <f t="shared" si="135"/>
        <v>3.4118653043642095</v>
      </c>
      <c r="J592" s="9">
        <f t="shared" si="136"/>
        <v>3.422397467265363</v>
      </c>
      <c r="K592" s="11">
        <f t="shared" si="137"/>
        <v>0.42735042735042739</v>
      </c>
      <c r="L592" s="11">
        <f t="shared" si="138"/>
        <v>0.303951367781155</v>
      </c>
      <c r="M592" s="11">
        <f t="shared" si="139"/>
        <v>0.30303030303030304</v>
      </c>
      <c r="N592" s="11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-0.27780651184906524</v>
      </c>
      <c r="O592" s="11">
        <f>0</f>
        <v>0</v>
      </c>
      <c r="P592" s="11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0.23341512703214828</v>
      </c>
      <c r="Q592" s="11">
        <f>2*'OddsRatio_working_3-way'!K592*'OddsRatio_working_3-way'!L592*'OddsRatio_working_3-way'!M592</f>
        <v>7.872348297880212E-2</v>
      </c>
      <c r="R592" s="11">
        <f t="shared" si="140"/>
        <v>0</v>
      </c>
      <c r="S592" s="11">
        <f t="shared" si="141"/>
        <v>-0.84020754401525621</v>
      </c>
      <c r="T592" s="11">
        <f t="shared" si="142"/>
        <v>-0.28337522563752321</v>
      </c>
      <c r="U592" s="11">
        <f>'OddsRatio_working_3-way'!S592-'OddsRatio_working_3-way'!R592^2/3</f>
        <v>-0.84020754401525621</v>
      </c>
      <c r="V592" s="11">
        <f>'OddsRatio_working_3-way'!S592*'OddsRatio_working_3-way'!R592/3-2*'OddsRatio_working_3-way'!R592^3/27-'OddsRatio_working_3-way'!T592</f>
        <v>0.28337522563752321</v>
      </c>
      <c r="W592" s="11">
        <f>'OddsRatio_working_3-way'!V592^2+4*'OddsRatio_working_3-way'!U592^3/27</f>
        <v>-7.5715833805450883E-3</v>
      </c>
      <c r="X592" s="11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0.1482169877963237</v>
      </c>
      <c r="Y592" s="11">
        <f>IF('OddsRatio_working_3-way'!W592&gt;=0,IF('OddsRatio_working_3-way'!V592+SQRT('OddsRatio_working_3-way'!W592)&gt;0,0,PI()),ACOS('OddsRatio_working_3-way'!V592/(2*'OddsRatio_working_3-way'!X592)))</f>
        <v>0.29792652497535488</v>
      </c>
      <c r="Z592" s="11">
        <f>'OddsRatio_working_3-way'!X592^(1/3)*COS('OddsRatio_working_3-way'!Y592/3)</f>
        <v>0.5266081450576876</v>
      </c>
      <c r="AA592" s="11">
        <f>'OddsRatio_working_3-way'!X592^(1/3)*COS(('OddsRatio_working_3-way'!Y592+2*PI())/3)</f>
        <v>-0.30874394679132589</v>
      </c>
      <c r="AB592" s="11">
        <f>'OddsRatio_working_3-way'!X592^(1/3)*COS(('OddsRatio_working_3-way'!Y592+4*PI())/3)</f>
        <v>-0.2178641982663618</v>
      </c>
      <c r="AC592" s="11">
        <f>'OddsRatio_working_3-way'!X592^(1/3)*SIN('OddsRatio_working_3-way'!Y592/3)</f>
        <v>5.2469447274773512E-2</v>
      </c>
      <c r="AD592" s="11">
        <f>'OddsRatio_working_3-way'!X592^(1/3)*SIN(('OddsRatio_working_3-way'!Y592+2*PI())/3)</f>
        <v>0.42982130782237132</v>
      </c>
      <c r="AE592" s="11">
        <f>'OddsRatio_working_3-way'!X592^(1/3)*SIN(('OddsRatio_working_3-way'!Y592+4*PI())/3)</f>
        <v>-0.48229075509714486</v>
      </c>
      <c r="AF592" s="11">
        <f>-'OddsRatio_working_3-way'!U592/(3*'OddsRatio_working_3-way'!X592^(1/3))*COS(('OddsRatio_working_3-way'!Y592)/3)</f>
        <v>0.5266081450576876</v>
      </c>
      <c r="AG592" s="11">
        <f>-'OddsRatio_working_3-way'!U592/(3*'OddsRatio_working_3-way'!X592^(1/3))*COS(('OddsRatio_working_3-way'!Y592+2*PI())/3)</f>
        <v>-0.30874394679132589</v>
      </c>
      <c r="AH592" s="11">
        <f>-'OddsRatio_working_3-way'!U592/(3*'OddsRatio_working_3-way'!X592^(1/3))*COS(('OddsRatio_working_3-way'!Y592+4*PI())/3)</f>
        <v>-0.2178641982663618</v>
      </c>
      <c r="AI592" s="11">
        <f>'OddsRatio_working_3-way'!U592/(3*'OddsRatio_working_3-way'!X592^(1/3))*SIN(('OddsRatio_working_3-way'!Y592)/3)</f>
        <v>-5.2469447274773512E-2</v>
      </c>
      <c r="AJ592" s="11">
        <f>'OddsRatio_working_3-way'!U592/(3*'OddsRatio_working_3-way'!X592^(1/3))*SIN(('OddsRatio_working_3-way'!Y592+2*PI())/3)</f>
        <v>-0.42982130782237132</v>
      </c>
      <c r="AK592" s="11">
        <f>'OddsRatio_working_3-way'!U592/(3*'OddsRatio_working_3-way'!X592^(1/3))*SIN(('OddsRatio_working_3-way'!Y592+4*PI())/3)</f>
        <v>0.48229075509714486</v>
      </c>
      <c r="AL592" s="11">
        <f>'OddsRatio_working_3-way'!Z592+'OddsRatio_working_3-way'!AF592</f>
        <v>1.0532162901153752</v>
      </c>
      <c r="AM592" s="11">
        <f>'OddsRatio_working_3-way'!AA592+'OddsRatio_working_3-way'!AG592</f>
        <v>-0.61748789358265177</v>
      </c>
      <c r="AN592" s="11">
        <f>'OddsRatio_working_3-way'!AB592+'OddsRatio_working_3-way'!AH592</f>
        <v>-0.43572839653272361</v>
      </c>
      <c r="AO592" s="11">
        <f>'OddsRatio_working_3-way'!AC592+'OddsRatio_working_3-way'!AI592</f>
        <v>0</v>
      </c>
      <c r="AP592" s="11">
        <f>'OddsRatio_working_3-way'!AD592+'OddsRatio_working_3-way'!AJ592</f>
        <v>0</v>
      </c>
      <c r="AQ592" s="11">
        <f>'OddsRatio_working_3-way'!AE592+'OddsRatio_working_3-way'!AK592</f>
        <v>0</v>
      </c>
      <c r="AR592" s="10">
        <f>IF(A592="","",IF(('OddsRatio_working_3-way'!X592=0),IF(Q592&gt;0,-Q592^(1/3),(-Q592)^(1/3)),'OddsRatio_working_3-way'!AL592-'OddsRatio_working_3-way'!R592/3))</f>
        <v>1.0532162901153752</v>
      </c>
      <c r="AS592" s="11">
        <f>IF(('OddsRatio_working_3-way'!X592=0),IF(Q592&gt;0,-Q592^(1/3),(-Q592)^(1/3)),'OddsRatio_working_3-way'!AM592-'OddsRatio_working_3-way'!R592/3)</f>
        <v>-0.61748789358265177</v>
      </c>
      <c r="AT592" s="11">
        <f>IF(('OddsRatio_working_3-way'!X592=0),IF(Q592&gt;0,-Q592^(1/3),(-Q592)^(1/3)),'OddsRatio_working_3-way'!AN592-'OddsRatio_working_3-way'!R592/3)</f>
        <v>-0.43572839653272361</v>
      </c>
      <c r="AU592" s="11">
        <f>IF(('OddsRatio_working_3-way'!X592=0),0,'OddsRatio_working_3-way'!AO592)</f>
        <v>0</v>
      </c>
      <c r="AV592" s="11">
        <f>IF(('OddsRatio_working_3-way'!X592=0),0,'OddsRatio_working_3-way'!AP592)</f>
        <v>0</v>
      </c>
      <c r="AW592" s="11">
        <f>IF(('OddsRatio_working_3-way'!X592=0),0,'OddsRatio_working_3-way'!AQ592)</f>
        <v>0</v>
      </c>
    </row>
    <row r="593" spans="1:49" x14ac:dyDescent="0.2">
      <c r="A593" s="4">
        <f>IF('True_Odds_Calculator_3-way'!A594="","",'True_Odds_Calculator_3-way'!A594)</f>
        <v>2.39</v>
      </c>
      <c r="B593" s="4">
        <f>IF('True_Odds_Calculator_3-way'!B594="","",'True_Odds_Calculator_3-way'!B594)</f>
        <v>3.27</v>
      </c>
      <c r="C593" s="4">
        <f>IF('True_Odds_Calculator_3-way'!C594="","",'True_Odds_Calculator_3-way'!C594)</f>
        <v>3.25</v>
      </c>
      <c r="D593" s="9">
        <f t="shared" si="130"/>
        <v>0.40675657138727911</v>
      </c>
      <c r="E593" s="9">
        <f t="shared" si="131"/>
        <v>0.29569853676138219</v>
      </c>
      <c r="F593" s="9">
        <f t="shared" si="132"/>
        <v>0.29754489185133881</v>
      </c>
      <c r="G593" s="9">
        <f t="shared" si="133"/>
        <v>1.049261065601752</v>
      </c>
      <c r="H593" s="9">
        <f t="shared" si="134"/>
        <v>2.4584728811864354</v>
      </c>
      <c r="I593" s="9">
        <f t="shared" si="135"/>
        <v>3.3818226189159777</v>
      </c>
      <c r="J593" s="9">
        <f t="shared" si="136"/>
        <v>3.3608373976039423</v>
      </c>
      <c r="K593" s="11">
        <f t="shared" si="137"/>
        <v>0.41841004184100417</v>
      </c>
      <c r="L593" s="11">
        <f t="shared" si="138"/>
        <v>0.3058103975535168</v>
      </c>
      <c r="M593" s="11">
        <f t="shared" si="139"/>
        <v>0.30769230769230771</v>
      </c>
      <c r="N593" s="11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-0.27950794742856477</v>
      </c>
      <c r="O593" s="11">
        <f>0</f>
        <v>0</v>
      </c>
      <c r="P593" s="11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0.2326796845241435</v>
      </c>
      <c r="Q593" s="11">
        <f>2*'OddsRatio_working_3-way'!K593*'OddsRatio_working_3-way'!L593*'OddsRatio_working_3-way'!M593</f>
        <v>7.8741009991249902E-2</v>
      </c>
      <c r="R593" s="11">
        <f t="shared" si="140"/>
        <v>0</v>
      </c>
      <c r="S593" s="11">
        <f t="shared" si="141"/>
        <v>-0.83246178387686309</v>
      </c>
      <c r="T593" s="11">
        <f t="shared" si="142"/>
        <v>-0.28171295562668797</v>
      </c>
      <c r="U593" s="11">
        <f>'OddsRatio_working_3-way'!S593-'OddsRatio_working_3-way'!R593^2/3</f>
        <v>-0.83246178387686309</v>
      </c>
      <c r="V593" s="11">
        <f>'OddsRatio_working_3-way'!S593*'OddsRatio_working_3-way'!R593/3-2*'OddsRatio_working_3-way'!R593^3/27-'OddsRatio_working_3-way'!T593</f>
        <v>0.28171295562668797</v>
      </c>
      <c r="W593" s="11">
        <f>'OddsRatio_working_3-way'!V593^2+4*'OddsRatio_working_3-way'!U593^3/27</f>
        <v>-6.1029771511128955E-3</v>
      </c>
      <c r="X593" s="11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0.14617213014032221</v>
      </c>
      <c r="Y593" s="11">
        <f>IF('OddsRatio_working_3-way'!W593&gt;=0,IF('OddsRatio_working_3-way'!V593+SQRT('OddsRatio_working_3-way'!W593)&gt;0,0,PI()),ACOS('OddsRatio_working_3-way'!V593/(2*'OddsRatio_working_3-way'!X593)))</f>
        <v>0.2705116517238817</v>
      </c>
      <c r="Z593" s="11">
        <f>'OddsRatio_working_3-way'!X593^(1/3)*COS('OddsRatio_working_3-way'!Y593/3)</f>
        <v>0.52463053280087613</v>
      </c>
      <c r="AA593" s="11">
        <f>'OddsRatio_working_3-way'!X593^(1/3)*COS(('OddsRatio_working_3-way'!Y593+2*PI())/3)</f>
        <v>-0.30339505472775824</v>
      </c>
      <c r="AB593" s="11">
        <f>'OddsRatio_working_3-way'!X593^(1/3)*COS(('OddsRatio_working_3-way'!Y593+4*PI())/3)</f>
        <v>-0.22123547807311802</v>
      </c>
      <c r="AC593" s="11">
        <f>'OddsRatio_working_3-way'!X593^(1/3)*SIN('OddsRatio_working_3-way'!Y593/3)</f>
        <v>4.7434853698062378E-2</v>
      </c>
      <c r="AD593" s="11">
        <f>'OddsRatio_working_3-way'!X593^(1/3)*SIN(('OddsRatio_working_3-way'!Y593+2*PI())/3)</f>
        <v>0.43062594215749278</v>
      </c>
      <c r="AE593" s="11">
        <f>'OddsRatio_working_3-way'!X593^(1/3)*SIN(('OddsRatio_working_3-way'!Y593+4*PI())/3)</f>
        <v>-0.47806079585555505</v>
      </c>
      <c r="AF593" s="11">
        <f>-'OddsRatio_working_3-way'!U593/(3*'OddsRatio_working_3-way'!X593^(1/3))*COS(('OddsRatio_working_3-way'!Y593)/3)</f>
        <v>0.52463053280087601</v>
      </c>
      <c r="AG593" s="11">
        <f>-'OddsRatio_working_3-way'!U593/(3*'OddsRatio_working_3-way'!X593^(1/3))*COS(('OddsRatio_working_3-way'!Y593+2*PI())/3)</f>
        <v>-0.30339505472775818</v>
      </c>
      <c r="AH593" s="11">
        <f>-'OddsRatio_working_3-way'!U593/(3*'OddsRatio_working_3-way'!X593^(1/3))*COS(('OddsRatio_working_3-way'!Y593+4*PI())/3)</f>
        <v>-0.22123547807311797</v>
      </c>
      <c r="AI593" s="11">
        <f>'OddsRatio_working_3-way'!U593/(3*'OddsRatio_working_3-way'!X593^(1/3))*SIN(('OddsRatio_working_3-way'!Y593)/3)</f>
        <v>-4.7434853698062371E-2</v>
      </c>
      <c r="AJ593" s="11">
        <f>'OddsRatio_working_3-way'!U593/(3*'OddsRatio_working_3-way'!X593^(1/3))*SIN(('OddsRatio_working_3-way'!Y593+2*PI())/3)</f>
        <v>-0.43062594215749272</v>
      </c>
      <c r="AK593" s="11">
        <f>'OddsRatio_working_3-way'!U593/(3*'OddsRatio_working_3-way'!X593^(1/3))*SIN(('OddsRatio_working_3-way'!Y593+4*PI())/3)</f>
        <v>0.47806079585555494</v>
      </c>
      <c r="AL593" s="11">
        <f>'OddsRatio_working_3-way'!Z593+'OddsRatio_working_3-way'!AF593</f>
        <v>1.049261065601752</v>
      </c>
      <c r="AM593" s="11">
        <f>'OddsRatio_working_3-way'!AA593+'OddsRatio_working_3-way'!AG593</f>
        <v>-0.60679010945551637</v>
      </c>
      <c r="AN593" s="11">
        <f>'OddsRatio_working_3-way'!AB593+'OddsRatio_working_3-way'!AH593</f>
        <v>-0.44247095614623599</v>
      </c>
      <c r="AO593" s="11">
        <f>'OddsRatio_working_3-way'!AC593+'OddsRatio_working_3-way'!AI593</f>
        <v>0</v>
      </c>
      <c r="AP593" s="11">
        <f>'OddsRatio_working_3-way'!AD593+'OddsRatio_working_3-way'!AJ593</f>
        <v>0</v>
      </c>
      <c r="AQ593" s="11">
        <f>'OddsRatio_working_3-way'!AE593+'OddsRatio_working_3-way'!AK593</f>
        <v>0</v>
      </c>
      <c r="AR593" s="10">
        <f>IF(A593="","",IF(('OddsRatio_working_3-way'!X593=0),IF(Q593&gt;0,-Q593^(1/3),(-Q593)^(1/3)),'OddsRatio_working_3-way'!AL593-'OddsRatio_working_3-way'!R593/3))</f>
        <v>1.049261065601752</v>
      </c>
      <c r="AS593" s="11">
        <f>IF(('OddsRatio_working_3-way'!X593=0),IF(Q593&gt;0,-Q593^(1/3),(-Q593)^(1/3)),'OddsRatio_working_3-way'!AM593-'OddsRatio_working_3-way'!R593/3)</f>
        <v>-0.60679010945551637</v>
      </c>
      <c r="AT593" s="11">
        <f>IF(('OddsRatio_working_3-way'!X593=0),IF(Q593&gt;0,-Q593^(1/3),(-Q593)^(1/3)),'OddsRatio_working_3-way'!AN593-'OddsRatio_working_3-way'!R593/3)</f>
        <v>-0.44247095614623599</v>
      </c>
      <c r="AU593" s="11">
        <f>IF(('OddsRatio_working_3-way'!X593=0),0,'OddsRatio_working_3-way'!AO593)</f>
        <v>0</v>
      </c>
      <c r="AV593" s="11">
        <f>IF(('OddsRatio_working_3-way'!X593=0),0,'OddsRatio_working_3-way'!AP593)</f>
        <v>0</v>
      </c>
      <c r="AW593" s="11">
        <f>IF(('OddsRatio_working_3-way'!X593=0),0,'OddsRatio_working_3-way'!AQ593)</f>
        <v>0</v>
      </c>
    </row>
    <row r="594" spans="1:49" x14ac:dyDescent="0.2">
      <c r="A594" s="4">
        <f>IF('True_Odds_Calculator_3-way'!A595="","",'True_Odds_Calculator_3-way'!A595)</f>
        <v>2.95</v>
      </c>
      <c r="B594" s="4">
        <f>IF('True_Odds_Calculator_3-way'!B595="","",'True_Odds_Calculator_3-way'!B595)</f>
        <v>2.97</v>
      </c>
      <c r="C594" s="4">
        <f>IF('True_Odds_Calculator_3-way'!C595="","",'True_Odds_Calculator_3-way'!C595)</f>
        <v>2.72</v>
      </c>
      <c r="D594" s="9">
        <f t="shared" si="130"/>
        <v>0.32471072938877399</v>
      </c>
      <c r="E594" s="9">
        <f t="shared" si="131"/>
        <v>0.32247723791410993</v>
      </c>
      <c r="F594" s="9">
        <f t="shared" si="132"/>
        <v>0.35281203269711597</v>
      </c>
      <c r="G594" s="9">
        <f t="shared" si="133"/>
        <v>1.0664944478702878</v>
      </c>
      <c r="H594" s="9">
        <f t="shared" si="134"/>
        <v>3.0796641733470613</v>
      </c>
      <c r="I594" s="9">
        <f t="shared" si="135"/>
        <v>3.1009940623044674</v>
      </c>
      <c r="J594" s="9">
        <f t="shared" si="136"/>
        <v>2.8343704503368952</v>
      </c>
      <c r="K594" s="11">
        <f t="shared" si="137"/>
        <v>0.33898305084745761</v>
      </c>
      <c r="L594" s="11">
        <f t="shared" si="138"/>
        <v>0.33670033670033667</v>
      </c>
      <c r="M594" s="11">
        <f t="shared" si="139"/>
        <v>0.36764705882352938</v>
      </c>
      <c r="N594" s="11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-0.27725661399639456</v>
      </c>
      <c r="O594" s="11">
        <f>0</f>
        <v>0</v>
      </c>
      <c r="P594" s="11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0.23666374613533134</v>
      </c>
      <c r="Q594" s="11">
        <f>2*'OddsRatio_working_3-way'!K594*'OddsRatio_working_3-way'!L594*'OddsRatio_working_3-way'!M594</f>
        <v>8.3923314232386997E-2</v>
      </c>
      <c r="R594" s="11">
        <f t="shared" si="140"/>
        <v>0</v>
      </c>
      <c r="S594" s="11">
        <f t="shared" si="141"/>
        <v>-0.85359098462628169</v>
      </c>
      <c r="T594" s="11">
        <f t="shared" si="142"/>
        <v>-0.30269183851995801</v>
      </c>
      <c r="U594" s="11">
        <f>'OddsRatio_working_3-way'!S594-'OddsRatio_working_3-way'!R594^2/3</f>
        <v>-0.85359098462628169</v>
      </c>
      <c r="V594" s="11">
        <f>'OddsRatio_working_3-way'!S594*'OddsRatio_working_3-way'!R594/3-2*'OddsRatio_working_3-way'!R594^3/27-'OddsRatio_working_3-way'!T594</f>
        <v>0.30269183851995801</v>
      </c>
      <c r="W594" s="11">
        <f>'OddsRatio_working_3-way'!V594^2+4*'OddsRatio_working_3-way'!U594^3/27</f>
        <v>-5.1711580730688655E-4</v>
      </c>
      <c r="X594" s="11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0.15177241590116039</v>
      </c>
      <c r="Y594" s="11">
        <f>IF('OddsRatio_working_3-way'!W594&gt;=0,IF('OddsRatio_working_3-way'!V594+SQRT('OddsRatio_working_3-way'!W594)&gt;0,0,PI()),ACOS('OddsRatio_working_3-way'!V594/(2*'OddsRatio_working_3-way'!X594)))</f>
        <v>7.4985645683450786E-2</v>
      </c>
      <c r="Z594" s="11">
        <f>'OddsRatio_working_3-way'!X594^(1/3)*COS('OddsRatio_working_3-way'!Y594/3)</f>
        <v>0.53324722393514401</v>
      </c>
      <c r="AA594" s="11">
        <f>'OddsRatio_working_3-way'!X594^(1/3)*COS(('OddsRatio_working_3-way'!Y594+2*PI())/3)</f>
        <v>-0.27816894785126384</v>
      </c>
      <c r="AB594" s="11">
        <f>'OddsRatio_working_3-way'!X594^(1/3)*COS(('OddsRatio_working_3-way'!Y594+4*PI())/3)</f>
        <v>-0.25507827608388006</v>
      </c>
      <c r="AC594" s="11">
        <f>'OddsRatio_working_3-way'!X594^(1/3)*SIN('OddsRatio_working_3-way'!Y594/3)</f>
        <v>1.333140556066837E-2</v>
      </c>
      <c r="AD594" s="11">
        <f>'OddsRatio_working_3-way'!X594^(1/3)*SIN(('OddsRatio_working_3-way'!Y594+2*PI())/3)</f>
        <v>0.45513993964502991</v>
      </c>
      <c r="AE594" s="11">
        <f>'OddsRatio_working_3-way'!X594^(1/3)*SIN(('OddsRatio_working_3-way'!Y594+4*PI())/3)</f>
        <v>-0.46847134520569828</v>
      </c>
      <c r="AF594" s="11">
        <f>-'OddsRatio_working_3-way'!U594/(3*'OddsRatio_working_3-way'!X594^(1/3))*COS(('OddsRatio_working_3-way'!Y594)/3)</f>
        <v>0.53324722393514379</v>
      </c>
      <c r="AG594" s="11">
        <f>-'OddsRatio_working_3-way'!U594/(3*'OddsRatio_working_3-way'!X594^(1/3))*COS(('OddsRatio_working_3-way'!Y594+2*PI())/3)</f>
        <v>-0.27816894785126373</v>
      </c>
      <c r="AH594" s="11">
        <f>-'OddsRatio_working_3-way'!U594/(3*'OddsRatio_working_3-way'!X594^(1/3))*COS(('OddsRatio_working_3-way'!Y594+4*PI())/3)</f>
        <v>-0.25507827608387995</v>
      </c>
      <c r="AI594" s="11">
        <f>'OddsRatio_working_3-way'!U594/(3*'OddsRatio_working_3-way'!X594^(1/3))*SIN(('OddsRatio_working_3-way'!Y594)/3)</f>
        <v>-1.3331405560668363E-2</v>
      </c>
      <c r="AJ594" s="11">
        <f>'OddsRatio_working_3-way'!U594/(3*'OddsRatio_working_3-way'!X594^(1/3))*SIN(('OddsRatio_working_3-way'!Y594+2*PI())/3)</f>
        <v>-0.45513993964502969</v>
      </c>
      <c r="AK594" s="11">
        <f>'OddsRatio_working_3-way'!U594/(3*'OddsRatio_working_3-way'!X594^(1/3))*SIN(('OddsRatio_working_3-way'!Y594+4*PI())/3)</f>
        <v>0.46847134520569811</v>
      </c>
      <c r="AL594" s="11">
        <f>'OddsRatio_working_3-way'!Z594+'OddsRatio_working_3-way'!AF594</f>
        <v>1.0664944478702878</v>
      </c>
      <c r="AM594" s="11">
        <f>'OddsRatio_working_3-way'!AA594+'OddsRatio_working_3-way'!AG594</f>
        <v>-0.55633789570252756</v>
      </c>
      <c r="AN594" s="11">
        <f>'OddsRatio_working_3-way'!AB594+'OddsRatio_working_3-way'!AH594</f>
        <v>-0.51015655216776001</v>
      </c>
      <c r="AO594" s="11">
        <f>'OddsRatio_working_3-way'!AC594+'OddsRatio_working_3-way'!AI594</f>
        <v>0</v>
      </c>
      <c r="AP594" s="11">
        <f>'OddsRatio_working_3-way'!AD594+'OddsRatio_working_3-way'!AJ594</f>
        <v>0</v>
      </c>
      <c r="AQ594" s="11">
        <f>'OddsRatio_working_3-way'!AE594+'OddsRatio_working_3-way'!AK594</f>
        <v>0</v>
      </c>
      <c r="AR594" s="10">
        <f>IF(A594="","",IF(('OddsRatio_working_3-way'!X594=0),IF(Q594&gt;0,-Q594^(1/3),(-Q594)^(1/3)),'OddsRatio_working_3-way'!AL594-'OddsRatio_working_3-way'!R594/3))</f>
        <v>1.0664944478702878</v>
      </c>
      <c r="AS594" s="11">
        <f>IF(('OddsRatio_working_3-way'!X594=0),IF(Q594&gt;0,-Q594^(1/3),(-Q594)^(1/3)),'OddsRatio_working_3-way'!AM594-'OddsRatio_working_3-way'!R594/3)</f>
        <v>-0.55633789570252756</v>
      </c>
      <c r="AT594" s="11">
        <f>IF(('OddsRatio_working_3-way'!X594=0),IF(Q594&gt;0,-Q594^(1/3),(-Q594)^(1/3)),'OddsRatio_working_3-way'!AN594-'OddsRatio_working_3-way'!R594/3)</f>
        <v>-0.51015655216776001</v>
      </c>
      <c r="AU594" s="11">
        <f>IF(('OddsRatio_working_3-way'!X594=0),0,'OddsRatio_working_3-way'!AO594)</f>
        <v>0</v>
      </c>
      <c r="AV594" s="11">
        <f>IF(('OddsRatio_working_3-way'!X594=0),0,'OddsRatio_working_3-way'!AP594)</f>
        <v>0</v>
      </c>
      <c r="AW594" s="11">
        <f>IF(('OddsRatio_working_3-way'!X594=0),0,'OddsRatio_working_3-way'!AQ594)</f>
        <v>0</v>
      </c>
    </row>
    <row r="595" spans="1:49" x14ac:dyDescent="0.2">
      <c r="A595" s="4">
        <f>IF('True_Odds_Calculator_3-way'!A596="","",'True_Odds_Calculator_3-way'!A596)</f>
        <v>3.74</v>
      </c>
      <c r="B595" s="4">
        <f>IF('True_Odds_Calculator_3-way'!B596="","",'True_Odds_Calculator_3-way'!B596)</f>
        <v>3</v>
      </c>
      <c r="C595" s="4">
        <f>IF('True_Odds_Calculator_3-way'!C596="","",'True_Odds_Calculator_3-way'!C596)</f>
        <v>2.25</v>
      </c>
      <c r="D595" s="9">
        <f t="shared" si="130"/>
        <v>0.25415734654821587</v>
      </c>
      <c r="E595" s="9">
        <f t="shared" si="131"/>
        <v>0.31826636306788819</v>
      </c>
      <c r="F595" s="9">
        <f t="shared" si="132"/>
        <v>0.427576290383896</v>
      </c>
      <c r="G595" s="9">
        <f t="shared" si="133"/>
        <v>1.0710111341340427</v>
      </c>
      <c r="H595" s="9">
        <f t="shared" si="134"/>
        <v>3.9345705075272779</v>
      </c>
      <c r="I595" s="9">
        <f t="shared" si="135"/>
        <v>3.1420222682680854</v>
      </c>
      <c r="J595" s="9">
        <f t="shared" si="136"/>
        <v>2.3387639176675532</v>
      </c>
      <c r="K595" s="11">
        <f t="shared" si="137"/>
        <v>0.26737967914438499</v>
      </c>
      <c r="L595" s="11">
        <f t="shared" si="138"/>
        <v>0.33333333333333331</v>
      </c>
      <c r="M595" s="11">
        <f t="shared" si="139"/>
        <v>0.44444444444444442</v>
      </c>
      <c r="N595" s="11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-0.27134085957615384</v>
      </c>
      <c r="O595" s="11">
        <f>0</f>
        <v>0</v>
      </c>
      <c r="P595" s="11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0.23727470786294313</v>
      </c>
      <c r="Q595" s="11">
        <f>2*'OddsRatio_working_3-way'!K595*'OddsRatio_working_3-way'!L595*'OddsRatio_working_3-way'!M595</f>
        <v>7.9223608635373324E-2</v>
      </c>
      <c r="R595" s="11">
        <f t="shared" si="140"/>
        <v>0</v>
      </c>
      <c r="S595" s="11">
        <f t="shared" si="141"/>
        <v>-0.87445255474452499</v>
      </c>
      <c r="T595" s="11">
        <f t="shared" si="142"/>
        <v>-0.29197080291970784</v>
      </c>
      <c r="U595" s="11">
        <f>'OddsRatio_working_3-way'!S595-'OddsRatio_working_3-way'!R595^2/3</f>
        <v>-0.87445255474452499</v>
      </c>
      <c r="V595" s="11">
        <f>'OddsRatio_working_3-way'!S595*'OddsRatio_working_3-way'!R595/3-2*'OddsRatio_working_3-way'!R595^3/27-'OddsRatio_working_3-way'!T595</f>
        <v>0.29197080291970784</v>
      </c>
      <c r="W595" s="11">
        <f>'OddsRatio_working_3-way'!V595^2+4*'OddsRatio_working_3-way'!U595^3/27</f>
        <v>-1.3814568496876137E-2</v>
      </c>
      <c r="X595" s="11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0.15737019909631478</v>
      </c>
      <c r="Y595" s="11">
        <f>IF('OddsRatio_working_3-way'!W595&gt;=0,IF('OddsRatio_working_3-way'!V595+SQRT('OddsRatio_working_3-way'!W595)&gt;0,0,PI()),ACOS('OddsRatio_working_3-way'!V595/(2*'OddsRatio_working_3-way'!X595)))</f>
        <v>0.38271022164717583</v>
      </c>
      <c r="Z595" s="11">
        <f>'OddsRatio_working_3-way'!X595^(1/3)*COS('OddsRatio_working_3-way'!Y595/3)</f>
        <v>0.53550556706702135</v>
      </c>
      <c r="AA595" s="11">
        <f>'OddsRatio_working_3-way'!X595^(1/3)*COS(('OddsRatio_working_3-way'!Y595+2*PI())/3)</f>
        <v>-0.32723790281810344</v>
      </c>
      <c r="AB595" s="11">
        <f>'OddsRatio_working_3-way'!X595^(1/3)*COS(('OddsRatio_working_3-way'!Y595+4*PI())/3)</f>
        <v>-0.20826766424891802</v>
      </c>
      <c r="AC595" s="11">
        <f>'OddsRatio_working_3-way'!X595^(1/3)*SIN('OddsRatio_working_3-way'!Y595/3)</f>
        <v>6.8687499263473256E-2</v>
      </c>
      <c r="AD595" s="11">
        <f>'OddsRatio_working_3-way'!X595^(1/3)*SIN(('OddsRatio_working_3-way'!Y595+2*PI())/3)</f>
        <v>0.42941767531629532</v>
      </c>
      <c r="AE595" s="11">
        <f>'OddsRatio_working_3-way'!X595^(1/3)*SIN(('OddsRatio_working_3-way'!Y595+4*PI())/3)</f>
        <v>-0.49810517457976849</v>
      </c>
      <c r="AF595" s="11">
        <f>-'OddsRatio_working_3-way'!U595/(3*'OddsRatio_working_3-way'!X595^(1/3))*COS(('OddsRatio_working_3-way'!Y595)/3)</f>
        <v>0.53550556706702135</v>
      </c>
      <c r="AG595" s="11">
        <f>-'OddsRatio_working_3-way'!U595/(3*'OddsRatio_working_3-way'!X595^(1/3))*COS(('OddsRatio_working_3-way'!Y595+2*PI())/3)</f>
        <v>-0.32723790281810344</v>
      </c>
      <c r="AH595" s="11">
        <f>-'OddsRatio_working_3-way'!U595/(3*'OddsRatio_working_3-way'!X595^(1/3))*COS(('OddsRatio_working_3-way'!Y595+4*PI())/3)</f>
        <v>-0.20826766424891802</v>
      </c>
      <c r="AI595" s="11">
        <f>'OddsRatio_working_3-way'!U595/(3*'OddsRatio_working_3-way'!X595^(1/3))*SIN(('OddsRatio_working_3-way'!Y595)/3)</f>
        <v>-6.8687499263473256E-2</v>
      </c>
      <c r="AJ595" s="11">
        <f>'OddsRatio_working_3-way'!U595/(3*'OddsRatio_working_3-way'!X595^(1/3))*SIN(('OddsRatio_working_3-way'!Y595+2*PI())/3)</f>
        <v>-0.42941767531629532</v>
      </c>
      <c r="AK595" s="11">
        <f>'OddsRatio_working_3-way'!U595/(3*'OddsRatio_working_3-way'!X595^(1/3))*SIN(('OddsRatio_working_3-way'!Y595+4*PI())/3)</f>
        <v>0.49810517457976849</v>
      </c>
      <c r="AL595" s="11">
        <f>'OddsRatio_working_3-way'!Z595+'OddsRatio_working_3-way'!AF595</f>
        <v>1.0710111341340427</v>
      </c>
      <c r="AM595" s="11">
        <f>'OddsRatio_working_3-way'!AA595+'OddsRatio_working_3-way'!AG595</f>
        <v>-0.65447580563620689</v>
      </c>
      <c r="AN595" s="11">
        <f>'OddsRatio_working_3-way'!AB595+'OddsRatio_working_3-way'!AH595</f>
        <v>-0.41653532849783603</v>
      </c>
      <c r="AO595" s="11">
        <f>'OddsRatio_working_3-way'!AC595+'OddsRatio_working_3-way'!AI595</f>
        <v>0</v>
      </c>
      <c r="AP595" s="11">
        <f>'OddsRatio_working_3-way'!AD595+'OddsRatio_working_3-way'!AJ595</f>
        <v>0</v>
      </c>
      <c r="AQ595" s="11">
        <f>'OddsRatio_working_3-way'!AE595+'OddsRatio_working_3-way'!AK595</f>
        <v>0</v>
      </c>
      <c r="AR595" s="10">
        <f>IF(A595="","",IF(('OddsRatio_working_3-way'!X595=0),IF(Q595&gt;0,-Q595^(1/3),(-Q595)^(1/3)),'OddsRatio_working_3-way'!AL595-'OddsRatio_working_3-way'!R595/3))</f>
        <v>1.0710111341340427</v>
      </c>
      <c r="AS595" s="11">
        <f>IF(('OddsRatio_working_3-way'!X595=0),IF(Q595&gt;0,-Q595^(1/3),(-Q595)^(1/3)),'OddsRatio_working_3-way'!AM595-'OddsRatio_working_3-way'!R595/3)</f>
        <v>-0.65447580563620689</v>
      </c>
      <c r="AT595" s="11">
        <f>IF(('OddsRatio_working_3-way'!X595=0),IF(Q595&gt;0,-Q595^(1/3),(-Q595)^(1/3)),'OddsRatio_working_3-way'!AN595-'OddsRatio_working_3-way'!R595/3)</f>
        <v>-0.41653532849783603</v>
      </c>
      <c r="AU595" s="11">
        <f>IF(('OddsRatio_working_3-way'!X595=0),0,'OddsRatio_working_3-way'!AO595)</f>
        <v>0</v>
      </c>
      <c r="AV595" s="11">
        <f>IF(('OddsRatio_working_3-way'!X595=0),0,'OddsRatio_working_3-way'!AP595)</f>
        <v>0</v>
      </c>
      <c r="AW595" s="11">
        <f>IF(('OddsRatio_working_3-way'!X595=0),0,'OddsRatio_working_3-way'!AQ595)</f>
        <v>0</v>
      </c>
    </row>
    <row r="596" spans="1:49" x14ac:dyDescent="0.2">
      <c r="A596" s="4">
        <f>IF('True_Odds_Calculator_3-way'!A597="","",'True_Odds_Calculator_3-way'!A597)</f>
        <v>5.22</v>
      </c>
      <c r="B596" s="4">
        <f>IF('True_Odds_Calculator_3-way'!B597="","",'True_Odds_Calculator_3-way'!B597)</f>
        <v>4.29</v>
      </c>
      <c r="C596" s="4">
        <f>IF('True_Odds_Calculator_3-way'!C597="","",'True_Odds_Calculator_3-way'!C597)</f>
        <v>1.64</v>
      </c>
      <c r="D596" s="9">
        <f t="shared" si="130"/>
        <v>0.18234808089467766</v>
      </c>
      <c r="E596" s="9">
        <f t="shared" si="131"/>
        <v>0.22242817769880879</v>
      </c>
      <c r="F596" s="9">
        <f t="shared" si="132"/>
        <v>0.59522374140651357</v>
      </c>
      <c r="G596" s="9">
        <f t="shared" si="133"/>
        <v>1.062563301923765</v>
      </c>
      <c r="H596" s="9">
        <f t="shared" si="134"/>
        <v>5.4840171341182886</v>
      </c>
      <c r="I596" s="9">
        <f t="shared" si="135"/>
        <v>4.495833263329188</v>
      </c>
      <c r="J596" s="9">
        <f t="shared" si="136"/>
        <v>1.68004051323121</v>
      </c>
      <c r="K596" s="11">
        <f t="shared" si="137"/>
        <v>0.19157088122605365</v>
      </c>
      <c r="L596" s="11">
        <f t="shared" si="138"/>
        <v>0.23310023310023309</v>
      </c>
      <c r="M596" s="11">
        <f t="shared" si="139"/>
        <v>0.6097560975609756</v>
      </c>
      <c r="N596" s="11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-0.24194501570447746</v>
      </c>
      <c r="O596" s="11">
        <f>0</f>
        <v>0</v>
      </c>
      <c r="P596" s="11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0.22191464580026396</v>
      </c>
      <c r="Q596" s="11">
        <f>2*'OddsRatio_working_3-way'!K596*'OddsRatio_working_3-way'!L596*'OddsRatio_working_3-way'!M596</f>
        <v>5.4457581791475813E-2</v>
      </c>
      <c r="R596" s="11">
        <f t="shared" si="140"/>
        <v>0</v>
      </c>
      <c r="S596" s="11">
        <f t="shared" si="141"/>
        <v>-0.91721106613463166</v>
      </c>
      <c r="T596" s="11">
        <f t="shared" si="142"/>
        <v>-0.22508247021708749</v>
      </c>
      <c r="U596" s="11">
        <f>'OddsRatio_working_3-way'!S596-'OddsRatio_working_3-way'!R596^2/3</f>
        <v>-0.91721106613463166</v>
      </c>
      <c r="V596" s="11">
        <f>'OddsRatio_working_3-way'!S596*'OddsRatio_working_3-way'!R596/3-2*'OddsRatio_working_3-way'!R596^3/27-'OddsRatio_working_3-way'!T596</f>
        <v>0.22508247021708749</v>
      </c>
      <c r="W596" s="11">
        <f>'OddsRatio_working_3-way'!V596^2+4*'OddsRatio_working_3-way'!U596^3/27</f>
        <v>-6.3653109028546623E-2</v>
      </c>
      <c r="X596" s="11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0.16905267479958186</v>
      </c>
      <c r="Y596" s="11">
        <f>IF('OddsRatio_working_3-way'!W596&gt;=0,IF('OddsRatio_working_3-way'!V596+SQRT('OddsRatio_working_3-way'!W596)&gt;0,0,PI()),ACOS('OddsRatio_working_3-way'!V596/(2*'OddsRatio_working_3-way'!X596)))</f>
        <v>0.84234209217047251</v>
      </c>
      <c r="Z596" s="11">
        <f>'OddsRatio_working_3-way'!X596^(1/3)*COS('OddsRatio_working_3-way'!Y596/3)</f>
        <v>0.53128165096188262</v>
      </c>
      <c r="AA596" s="11">
        <f>'OddsRatio_working_3-way'!X596^(1/3)*COS(('OddsRatio_working_3-way'!Y596+2*PI())/3)</f>
        <v>-0.39833454065641655</v>
      </c>
      <c r="AB596" s="11">
        <f>'OddsRatio_working_3-way'!X596^(1/3)*COS(('OddsRatio_working_3-way'!Y596+4*PI())/3)</f>
        <v>-0.13294711030546602</v>
      </c>
      <c r="AC596" s="11">
        <f>'OddsRatio_working_3-way'!X596^(1/3)*SIN('OddsRatio_working_3-way'!Y596/3)</f>
        <v>0.15322150435266432</v>
      </c>
      <c r="AD596" s="11">
        <f>'OddsRatio_working_3-way'!X596^(1/3)*SIN(('OddsRatio_working_3-way'!Y596+2*PI())/3)</f>
        <v>0.38349265412119549</v>
      </c>
      <c r="AE596" s="11">
        <f>'OddsRatio_working_3-way'!X596^(1/3)*SIN(('OddsRatio_working_3-way'!Y596+4*PI())/3)</f>
        <v>-0.53671415847385973</v>
      </c>
      <c r="AF596" s="11">
        <f>-'OddsRatio_working_3-way'!U596/(3*'OddsRatio_working_3-way'!X596^(1/3))*COS(('OddsRatio_working_3-way'!Y596)/3)</f>
        <v>0.53128165096188251</v>
      </c>
      <c r="AG596" s="11">
        <f>-'OddsRatio_working_3-way'!U596/(3*'OddsRatio_working_3-way'!X596^(1/3))*COS(('OddsRatio_working_3-way'!Y596+2*PI())/3)</f>
        <v>-0.39833454065641649</v>
      </c>
      <c r="AH596" s="11">
        <f>-'OddsRatio_working_3-way'!U596/(3*'OddsRatio_working_3-way'!X596^(1/3))*COS(('OddsRatio_working_3-way'!Y596+4*PI())/3)</f>
        <v>-0.13294711030546599</v>
      </c>
      <c r="AI596" s="11">
        <f>'OddsRatio_working_3-way'!U596/(3*'OddsRatio_working_3-way'!X596^(1/3))*SIN(('OddsRatio_working_3-way'!Y596)/3)</f>
        <v>-0.1532215043526643</v>
      </c>
      <c r="AJ596" s="11">
        <f>'OddsRatio_working_3-way'!U596/(3*'OddsRatio_working_3-way'!X596^(1/3))*SIN(('OddsRatio_working_3-way'!Y596+2*PI())/3)</f>
        <v>-0.38349265412119543</v>
      </c>
      <c r="AK596" s="11">
        <f>'OddsRatio_working_3-way'!U596/(3*'OddsRatio_working_3-way'!X596^(1/3))*SIN(('OddsRatio_working_3-way'!Y596+4*PI())/3)</f>
        <v>0.53671415847385973</v>
      </c>
      <c r="AL596" s="11">
        <f>'OddsRatio_working_3-way'!Z596+'OddsRatio_working_3-way'!AF596</f>
        <v>1.062563301923765</v>
      </c>
      <c r="AM596" s="11">
        <f>'OddsRatio_working_3-way'!AA596+'OddsRatio_working_3-way'!AG596</f>
        <v>-0.79666908131283298</v>
      </c>
      <c r="AN596" s="11">
        <f>'OddsRatio_working_3-way'!AB596+'OddsRatio_working_3-way'!AH596</f>
        <v>-0.26589422061093204</v>
      </c>
      <c r="AO596" s="11">
        <f>'OddsRatio_working_3-way'!AC596+'OddsRatio_working_3-way'!AI596</f>
        <v>0</v>
      </c>
      <c r="AP596" s="11">
        <f>'OddsRatio_working_3-way'!AD596+'OddsRatio_working_3-way'!AJ596</f>
        <v>0</v>
      </c>
      <c r="AQ596" s="11">
        <f>'OddsRatio_working_3-way'!AE596+'OddsRatio_working_3-way'!AK596</f>
        <v>0</v>
      </c>
      <c r="AR596" s="10">
        <f>IF(A596="","",IF(('OddsRatio_working_3-way'!X596=0),IF(Q596&gt;0,-Q596^(1/3),(-Q596)^(1/3)),'OddsRatio_working_3-way'!AL596-'OddsRatio_working_3-way'!R596/3))</f>
        <v>1.062563301923765</v>
      </c>
      <c r="AS596" s="11">
        <f>IF(('OddsRatio_working_3-way'!X596=0),IF(Q596&gt;0,-Q596^(1/3),(-Q596)^(1/3)),'OddsRatio_working_3-way'!AM596-'OddsRatio_working_3-way'!R596/3)</f>
        <v>-0.79666908131283298</v>
      </c>
      <c r="AT596" s="11">
        <f>IF(('OddsRatio_working_3-way'!X596=0),IF(Q596&gt;0,-Q596^(1/3),(-Q596)^(1/3)),'OddsRatio_working_3-way'!AN596-'OddsRatio_working_3-way'!R596/3)</f>
        <v>-0.26589422061093204</v>
      </c>
      <c r="AU596" s="11">
        <f>IF(('OddsRatio_working_3-way'!X596=0),0,'OddsRatio_working_3-way'!AO596)</f>
        <v>0</v>
      </c>
      <c r="AV596" s="11">
        <f>IF(('OddsRatio_working_3-way'!X596=0),0,'OddsRatio_working_3-way'!AP596)</f>
        <v>0</v>
      </c>
      <c r="AW596" s="11">
        <f>IF(('OddsRatio_working_3-way'!X596=0),0,'OddsRatio_working_3-way'!AQ596)</f>
        <v>0</v>
      </c>
    </row>
    <row r="597" spans="1:49" x14ac:dyDescent="0.2">
      <c r="A597" s="4">
        <f>IF('True_Odds_Calculator_3-way'!A598="","",'True_Odds_Calculator_3-way'!A598)</f>
        <v>1.93</v>
      </c>
      <c r="B597" s="4">
        <f>IF('True_Odds_Calculator_3-way'!B598="","",'True_Odds_Calculator_3-way'!B598)</f>
        <v>3.69</v>
      </c>
      <c r="C597" s="4">
        <f>IF('True_Odds_Calculator_3-way'!C598="","",'True_Odds_Calculator_3-way'!C598)</f>
        <v>4.1500000000000004</v>
      </c>
      <c r="D597" s="9">
        <f t="shared" si="130"/>
        <v>0.50611776102831973</v>
      </c>
      <c r="E597" s="9">
        <f t="shared" si="131"/>
        <v>0.26160568732311351</v>
      </c>
      <c r="F597" s="9">
        <f t="shared" si="132"/>
        <v>0.23227655164856686</v>
      </c>
      <c r="G597" s="9">
        <f t="shared" si="133"/>
        <v>1.0492739275900962</v>
      </c>
      <c r="H597" s="9">
        <f t="shared" si="134"/>
        <v>1.9758247526587891</v>
      </c>
      <c r="I597" s="9">
        <f t="shared" si="135"/>
        <v>3.8225468652173586</v>
      </c>
      <c r="J597" s="9">
        <f t="shared" si="136"/>
        <v>4.305212871908803</v>
      </c>
      <c r="K597" s="11">
        <f t="shared" si="137"/>
        <v>0.5181347150259068</v>
      </c>
      <c r="L597" s="11">
        <f t="shared" si="138"/>
        <v>0.2710027100271003</v>
      </c>
      <c r="M597" s="11">
        <f t="shared" si="139"/>
        <v>0.24096385542168672</v>
      </c>
      <c r="N597" s="11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-0.26663306835328171</v>
      </c>
      <c r="O597" s="11">
        <f>0</f>
        <v>0</v>
      </c>
      <c r="P597" s="11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0.22906402982501639</v>
      </c>
      <c r="Q597" s="11">
        <f>2*'OddsRatio_working_3-way'!K597*'OddsRatio_working_3-way'!L597*'OddsRatio_working_3-way'!M597</f>
        <v>6.7670319002959056E-2</v>
      </c>
      <c r="R597" s="11">
        <f t="shared" si="140"/>
        <v>0</v>
      </c>
      <c r="S597" s="11">
        <f t="shared" si="141"/>
        <v>-0.8590983528026338</v>
      </c>
      <c r="T597" s="11">
        <f t="shared" si="142"/>
        <v>-0.25379567291067473</v>
      </c>
      <c r="U597" s="11">
        <f>'OddsRatio_working_3-way'!S597-'OddsRatio_working_3-way'!R597^2/3</f>
        <v>-0.8590983528026338</v>
      </c>
      <c r="V597" s="11">
        <f>'OddsRatio_working_3-way'!S597*'OddsRatio_working_3-way'!R597/3-2*'OddsRatio_working_3-way'!R597^3/27-'OddsRatio_working_3-way'!T597</f>
        <v>0.25379567291067473</v>
      </c>
      <c r="W597" s="11">
        <f>'OddsRatio_working_3-way'!V597^2+4*'OddsRatio_working_3-way'!U597^3/27</f>
        <v>-2.9522204103974645E-2</v>
      </c>
      <c r="X597" s="11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0.15324363583209324</v>
      </c>
      <c r="Y597" s="11">
        <f>IF('OddsRatio_working_3-way'!W597&gt;=0,IF('OddsRatio_working_3-way'!V597+SQRT('OddsRatio_working_3-way'!W597)&gt;0,0,PI()),ACOS('OddsRatio_working_3-way'!V597/(2*'OddsRatio_working_3-way'!X597)))</f>
        <v>0.59512398410611123</v>
      </c>
      <c r="Z597" s="11">
        <f>'OddsRatio_working_3-way'!X597^(1/3)*COS('OddsRatio_working_3-way'!Y597/3)</f>
        <v>0.52463696379504821</v>
      </c>
      <c r="AA597" s="11">
        <f>'OddsRatio_working_3-way'!X597^(1/3)*COS(('OddsRatio_working_3-way'!Y597+2*PI())/3)</f>
        <v>-0.35365100822628331</v>
      </c>
      <c r="AB597" s="11">
        <f>'OddsRatio_working_3-way'!X597^(1/3)*COS(('OddsRatio_working_3-way'!Y597+4*PI())/3)</f>
        <v>-0.17098595556876492</v>
      </c>
      <c r="AC597" s="11">
        <f>'OddsRatio_working_3-way'!X597^(1/3)*SIN('OddsRatio_working_3-way'!Y597/3)</f>
        <v>0.10546171732335545</v>
      </c>
      <c r="AD597" s="11">
        <f>'OddsRatio_working_3-way'!X597^(1/3)*SIN(('OddsRatio_working_3-way'!Y597+2*PI())/3)</f>
        <v>0.40161807974917074</v>
      </c>
      <c r="AE597" s="11">
        <f>'OddsRatio_working_3-way'!X597^(1/3)*SIN(('OddsRatio_working_3-way'!Y597+4*PI())/3)</f>
        <v>-0.50707979707252626</v>
      </c>
      <c r="AF597" s="11">
        <f>-'OddsRatio_working_3-way'!U597/(3*'OddsRatio_working_3-way'!X597^(1/3))*COS(('OddsRatio_working_3-way'!Y597)/3)</f>
        <v>0.52463696379504809</v>
      </c>
      <c r="AG597" s="11">
        <f>-'OddsRatio_working_3-way'!U597/(3*'OddsRatio_working_3-way'!X597^(1/3))*COS(('OddsRatio_working_3-way'!Y597+2*PI())/3)</f>
        <v>-0.35365100822628326</v>
      </c>
      <c r="AH597" s="11">
        <f>-'OddsRatio_working_3-way'!U597/(3*'OddsRatio_working_3-way'!X597^(1/3))*COS(('OddsRatio_working_3-way'!Y597+4*PI())/3)</f>
        <v>-0.17098595556876486</v>
      </c>
      <c r="AI597" s="11">
        <f>'OddsRatio_working_3-way'!U597/(3*'OddsRatio_working_3-way'!X597^(1/3))*SIN(('OddsRatio_working_3-way'!Y597)/3)</f>
        <v>-0.10546171732335542</v>
      </c>
      <c r="AJ597" s="11">
        <f>'OddsRatio_working_3-way'!U597/(3*'OddsRatio_working_3-way'!X597^(1/3))*SIN(('OddsRatio_working_3-way'!Y597+2*PI())/3)</f>
        <v>-0.40161807974917069</v>
      </c>
      <c r="AK597" s="11">
        <f>'OddsRatio_working_3-way'!U597/(3*'OddsRatio_working_3-way'!X597^(1/3))*SIN(('OddsRatio_working_3-way'!Y597+4*PI())/3)</f>
        <v>0.50707979707252615</v>
      </c>
      <c r="AL597" s="11">
        <f>'OddsRatio_working_3-way'!Z597+'OddsRatio_working_3-way'!AF597</f>
        <v>1.0492739275900962</v>
      </c>
      <c r="AM597" s="11">
        <f>'OddsRatio_working_3-way'!AA597+'OddsRatio_working_3-way'!AG597</f>
        <v>-0.70730201645256652</v>
      </c>
      <c r="AN597" s="11">
        <f>'OddsRatio_working_3-way'!AB597+'OddsRatio_working_3-way'!AH597</f>
        <v>-0.34197191113752978</v>
      </c>
      <c r="AO597" s="11">
        <f>'OddsRatio_working_3-way'!AC597+'OddsRatio_working_3-way'!AI597</f>
        <v>0</v>
      </c>
      <c r="AP597" s="11">
        <f>'OddsRatio_working_3-way'!AD597+'OddsRatio_working_3-way'!AJ597</f>
        <v>0</v>
      </c>
      <c r="AQ597" s="11">
        <f>'OddsRatio_working_3-way'!AE597+'OddsRatio_working_3-way'!AK597</f>
        <v>0</v>
      </c>
      <c r="AR597" s="10">
        <f>IF(A597="","",IF(('OddsRatio_working_3-way'!X597=0),IF(Q597&gt;0,-Q597^(1/3),(-Q597)^(1/3)),'OddsRatio_working_3-way'!AL597-'OddsRatio_working_3-way'!R597/3))</f>
        <v>1.0492739275900962</v>
      </c>
      <c r="AS597" s="11">
        <f>IF(('OddsRatio_working_3-way'!X597=0),IF(Q597&gt;0,-Q597^(1/3),(-Q597)^(1/3)),'OddsRatio_working_3-way'!AM597-'OddsRatio_working_3-way'!R597/3)</f>
        <v>-0.70730201645256652</v>
      </c>
      <c r="AT597" s="11">
        <f>IF(('OddsRatio_working_3-way'!X597=0),IF(Q597&gt;0,-Q597^(1/3),(-Q597)^(1/3)),'OddsRatio_working_3-way'!AN597-'OddsRatio_working_3-way'!R597/3)</f>
        <v>-0.34197191113752978</v>
      </c>
      <c r="AU597" s="11">
        <f>IF(('OddsRatio_working_3-way'!X597=0),0,'OddsRatio_working_3-way'!AO597)</f>
        <v>0</v>
      </c>
      <c r="AV597" s="11">
        <f>IF(('OddsRatio_working_3-way'!X597=0),0,'OddsRatio_working_3-way'!AP597)</f>
        <v>0</v>
      </c>
      <c r="AW597" s="11">
        <f>IF(('OddsRatio_working_3-way'!X597=0),0,'OddsRatio_working_3-way'!AQ597)</f>
        <v>0</v>
      </c>
    </row>
    <row r="598" spans="1:49" x14ac:dyDescent="0.2">
      <c r="A598" s="4">
        <f>IF('True_Odds_Calculator_3-way'!A599="","",'True_Odds_Calculator_3-way'!A599)</f>
        <v>1.95</v>
      </c>
      <c r="B598" s="4">
        <f>IF('True_Odds_Calculator_3-way'!B599="","",'True_Odds_Calculator_3-way'!B599)</f>
        <v>3.92</v>
      </c>
      <c r="C598" s="4">
        <f>IF('True_Odds_Calculator_3-way'!C599="","",'True_Odds_Calculator_3-way'!C599)</f>
        <v>3.81</v>
      </c>
      <c r="D598" s="9">
        <f t="shared" si="130"/>
        <v>0.50074576541579774</v>
      </c>
      <c r="E598" s="9">
        <f t="shared" si="131"/>
        <v>0.24603097441194458</v>
      </c>
      <c r="F598" s="9">
        <f t="shared" si="132"/>
        <v>0.25322326017225749</v>
      </c>
      <c r="G598" s="9">
        <f t="shared" si="133"/>
        <v>1.0494961905671847</v>
      </c>
      <c r="H598" s="9">
        <f t="shared" si="134"/>
        <v>1.9970213810388253</v>
      </c>
      <c r="I598" s="9">
        <f t="shared" si="135"/>
        <v>4.0645288764561789</v>
      </c>
      <c r="J598" s="9">
        <f t="shared" si="136"/>
        <v>3.9490842954937895</v>
      </c>
      <c r="K598" s="11">
        <f t="shared" si="137"/>
        <v>0.51282051282051289</v>
      </c>
      <c r="L598" s="11">
        <f t="shared" si="138"/>
        <v>0.25510204081632654</v>
      </c>
      <c r="M598" s="11">
        <f t="shared" si="139"/>
        <v>0.26246719160104987</v>
      </c>
      <c r="N598" s="11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-0.26764992288051892</v>
      </c>
      <c r="O598" s="11">
        <f>0</f>
        <v>0</v>
      </c>
      <c r="P598" s="11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0.2293669335289133</v>
      </c>
      <c r="Q598" s="11">
        <f>2*'OddsRatio_working_3-way'!K598*'OddsRatio_working_3-way'!L598*'OddsRatio_working_3-way'!M598</f>
        <v>6.8672734589495008E-2</v>
      </c>
      <c r="R598" s="11">
        <f t="shared" si="140"/>
        <v>0</v>
      </c>
      <c r="S598" s="11">
        <f t="shared" si="141"/>
        <v>-0.85696618575640149</v>
      </c>
      <c r="T598" s="11">
        <f t="shared" si="142"/>
        <v>-0.25657670232227592</v>
      </c>
      <c r="U598" s="11">
        <f>'OddsRatio_working_3-way'!S598-'OddsRatio_working_3-way'!R598^2/3</f>
        <v>-0.85696618575640149</v>
      </c>
      <c r="V598" s="11">
        <f>'OddsRatio_working_3-way'!S598*'OddsRatio_working_3-way'!R598/3-2*'OddsRatio_working_3-way'!R598^3/27-'OddsRatio_working_3-way'!T598</f>
        <v>0.25657670232227592</v>
      </c>
      <c r="W598" s="11">
        <f>'OddsRatio_working_3-way'!V598^2+4*'OddsRatio_working_3-way'!U598^3/27</f>
        <v>-2.7405179740605565E-2</v>
      </c>
      <c r="X598" s="11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0.15267349468324501</v>
      </c>
      <c r="Y598" s="11">
        <f>IF('OddsRatio_working_3-way'!W598&gt;=0,IF('OddsRatio_working_3-way'!V598+SQRT('OddsRatio_working_3-way'!W598)&gt;0,0,PI()),ACOS('OddsRatio_working_3-way'!V598/(2*'OddsRatio_working_3-way'!X598)))</f>
        <v>0.57299845747700739</v>
      </c>
      <c r="Z598" s="11">
        <f>'OddsRatio_working_3-way'!X598^(1/3)*COS('OddsRatio_working_3-way'!Y598/3)</f>
        <v>0.52474809528359234</v>
      </c>
      <c r="AA598" s="11">
        <f>'OddsRatio_working_3-way'!X598^(1/3)*COS(('OddsRatio_working_3-way'!Y598+2*PI())/3)</f>
        <v>-0.35024397316402378</v>
      </c>
      <c r="AB598" s="11">
        <f>'OddsRatio_working_3-way'!X598^(1/3)*COS(('OddsRatio_working_3-way'!Y598+4*PI())/3)</f>
        <v>-0.1745041221195687</v>
      </c>
      <c r="AC598" s="11">
        <f>'OddsRatio_working_3-way'!X598^(1/3)*SIN('OddsRatio_working_3-way'!Y598/3)</f>
        <v>0.10146345030786103</v>
      </c>
      <c r="AD598" s="11">
        <f>'OddsRatio_working_3-way'!X598^(1/3)*SIN(('OddsRatio_working_3-way'!Y598+2*PI())/3)</f>
        <v>0.4037134559491577</v>
      </c>
      <c r="AE598" s="11">
        <f>'OddsRatio_working_3-way'!X598^(1/3)*SIN(('OddsRatio_working_3-way'!Y598+4*PI())/3)</f>
        <v>-0.50517690625701861</v>
      </c>
      <c r="AF598" s="11">
        <f>-'OddsRatio_working_3-way'!U598/(3*'OddsRatio_working_3-way'!X598^(1/3))*COS(('OddsRatio_working_3-way'!Y598)/3)</f>
        <v>0.52474809528359223</v>
      </c>
      <c r="AG598" s="11">
        <f>-'OddsRatio_working_3-way'!U598/(3*'OddsRatio_working_3-way'!X598^(1/3))*COS(('OddsRatio_working_3-way'!Y598+2*PI())/3)</f>
        <v>-0.35024397316402373</v>
      </c>
      <c r="AH598" s="11">
        <f>-'OddsRatio_working_3-way'!U598/(3*'OddsRatio_working_3-way'!X598^(1/3))*COS(('OddsRatio_working_3-way'!Y598+4*PI())/3)</f>
        <v>-0.17450412211956867</v>
      </c>
      <c r="AI598" s="11">
        <f>'OddsRatio_working_3-way'!U598/(3*'OddsRatio_working_3-way'!X598^(1/3))*SIN(('OddsRatio_working_3-way'!Y598)/3)</f>
        <v>-0.10146345030786101</v>
      </c>
      <c r="AJ598" s="11">
        <f>'OddsRatio_working_3-way'!U598/(3*'OddsRatio_working_3-way'!X598^(1/3))*SIN(('OddsRatio_working_3-way'!Y598+2*PI())/3)</f>
        <v>-0.40371345594915764</v>
      </c>
      <c r="AK598" s="11">
        <f>'OddsRatio_working_3-way'!U598/(3*'OddsRatio_working_3-way'!X598^(1/3))*SIN(('OddsRatio_working_3-way'!Y598+4*PI())/3)</f>
        <v>0.5051769062570185</v>
      </c>
      <c r="AL598" s="11">
        <f>'OddsRatio_working_3-way'!Z598+'OddsRatio_working_3-way'!AF598</f>
        <v>1.0494961905671847</v>
      </c>
      <c r="AM598" s="11">
        <f>'OddsRatio_working_3-way'!AA598+'OddsRatio_working_3-way'!AG598</f>
        <v>-0.70048794632804756</v>
      </c>
      <c r="AN598" s="11">
        <f>'OddsRatio_working_3-way'!AB598+'OddsRatio_working_3-way'!AH598</f>
        <v>-0.34900824423913734</v>
      </c>
      <c r="AO598" s="11">
        <f>'OddsRatio_working_3-way'!AC598+'OddsRatio_working_3-way'!AI598</f>
        <v>0</v>
      </c>
      <c r="AP598" s="11">
        <f>'OddsRatio_working_3-way'!AD598+'OddsRatio_working_3-way'!AJ598</f>
        <v>0</v>
      </c>
      <c r="AQ598" s="11">
        <f>'OddsRatio_working_3-way'!AE598+'OddsRatio_working_3-way'!AK598</f>
        <v>0</v>
      </c>
      <c r="AR598" s="10">
        <f>IF(A598="","",IF(('OddsRatio_working_3-way'!X598=0),IF(Q598&gt;0,-Q598^(1/3),(-Q598)^(1/3)),'OddsRatio_working_3-way'!AL598-'OddsRatio_working_3-way'!R598/3))</f>
        <v>1.0494961905671847</v>
      </c>
      <c r="AS598" s="11">
        <f>IF(('OddsRatio_working_3-way'!X598=0),IF(Q598&gt;0,-Q598^(1/3),(-Q598)^(1/3)),'OddsRatio_working_3-way'!AM598-'OddsRatio_working_3-way'!R598/3)</f>
        <v>-0.70048794632804756</v>
      </c>
      <c r="AT598" s="11">
        <f>IF(('OddsRatio_working_3-way'!X598=0),IF(Q598&gt;0,-Q598^(1/3),(-Q598)^(1/3)),'OddsRatio_working_3-way'!AN598-'OddsRatio_working_3-way'!R598/3)</f>
        <v>-0.34900824423913734</v>
      </c>
      <c r="AU598" s="11">
        <f>IF(('OddsRatio_working_3-way'!X598=0),0,'OddsRatio_working_3-way'!AO598)</f>
        <v>0</v>
      </c>
      <c r="AV598" s="11">
        <f>IF(('OddsRatio_working_3-way'!X598=0),0,'OddsRatio_working_3-way'!AP598)</f>
        <v>0</v>
      </c>
      <c r="AW598" s="11">
        <f>IF(('OddsRatio_working_3-way'!X598=0),0,'OddsRatio_working_3-way'!AQ598)</f>
        <v>0</v>
      </c>
    </row>
    <row r="599" spans="1:49" x14ac:dyDescent="0.2">
      <c r="A599" s="4">
        <f>IF('True_Odds_Calculator_3-way'!A600="","",'True_Odds_Calculator_3-way'!A600)</f>
        <v>1.28</v>
      </c>
      <c r="B599" s="4">
        <f>IF('True_Odds_Calculator_3-way'!B600="","",'True_Odds_Calculator_3-way'!B600)</f>
        <v>6.09</v>
      </c>
      <c r="C599" s="4">
        <f>IF('True_Odds_Calculator_3-way'!C600="","",'True_Odds_Calculator_3-way'!C600)</f>
        <v>11.4</v>
      </c>
      <c r="D599" s="9">
        <f t="shared" si="130"/>
        <v>0.76619149429078648</v>
      </c>
      <c r="E599" s="9">
        <f t="shared" si="131"/>
        <v>0.15273439400405939</v>
      </c>
      <c r="F599" s="9">
        <f t="shared" si="132"/>
        <v>8.1074111705153953E-2</v>
      </c>
      <c r="G599" s="9">
        <f t="shared" si="133"/>
        <v>1.0898455330750423</v>
      </c>
      <c r="H599" s="9">
        <f t="shared" si="134"/>
        <v>1.3051567492610119</v>
      </c>
      <c r="I599" s="9">
        <f t="shared" si="135"/>
        <v>6.5473137633519656</v>
      </c>
      <c r="J599" s="9">
        <f t="shared" si="136"/>
        <v>12.334393543980442</v>
      </c>
      <c r="K599" s="11">
        <f t="shared" si="137"/>
        <v>0.78125</v>
      </c>
      <c r="L599" s="11">
        <f t="shared" si="138"/>
        <v>0.16420361247947454</v>
      </c>
      <c r="M599" s="11">
        <f t="shared" si="139"/>
        <v>8.771929824561403E-2</v>
      </c>
      <c r="N599" s="11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-0.16679270014115732</v>
      </c>
      <c r="O599" s="11">
        <f>0</f>
        <v>0</v>
      </c>
      <c r="P599" s="11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0.17745963327859882</v>
      </c>
      <c r="Q599" s="11">
        <f>2*'OddsRatio_working_3-way'!K599*'OddsRatio_working_3-way'!L599*'OddsRatio_working_3-way'!M599</f>
        <v>2.2505977587647278E-2</v>
      </c>
      <c r="R599" s="11">
        <f t="shared" si="140"/>
        <v>0</v>
      </c>
      <c r="S599" s="11">
        <f t="shared" si="141"/>
        <v>-1.0639532373324134</v>
      </c>
      <c r="T599" s="11">
        <f t="shared" si="142"/>
        <v>-0.13493382845052798</v>
      </c>
      <c r="U599" s="11">
        <f>'OddsRatio_working_3-way'!S599-'OddsRatio_working_3-way'!R599^2/3</f>
        <v>-1.0639532373324134</v>
      </c>
      <c r="V599" s="11">
        <f>'OddsRatio_working_3-way'!S599*'OddsRatio_working_3-way'!R599/3-2*'OddsRatio_working_3-way'!R599^3/27-'OddsRatio_working_3-way'!T599</f>
        <v>0.13493382845052798</v>
      </c>
      <c r="W599" s="11">
        <f>'OddsRatio_working_3-way'!V599^2+4*'OddsRatio_working_3-way'!U599^3/27</f>
        <v>-0.16022120734608677</v>
      </c>
      <c r="X599" s="11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0.21120389757672756</v>
      </c>
      <c r="Y599" s="11">
        <f>IF('OddsRatio_working_3-way'!W599&gt;=0,IF('OddsRatio_working_3-way'!V599+SQRT('OddsRatio_working_3-way'!W599)&gt;0,0,PI()),ACOS('OddsRatio_working_3-way'!V599/(2*'OddsRatio_working_3-way'!X599)))</f>
        <v>1.245658154887213</v>
      </c>
      <c r="Z599" s="11">
        <f>'OddsRatio_working_3-way'!X599^(1/3)*COS('OddsRatio_working_3-way'!Y599/3)</f>
        <v>0.54492276653752125</v>
      </c>
      <c r="AA599" s="11">
        <f>'OddsRatio_working_3-way'!X599^(1/3)*COS(('OddsRatio_working_3-way'!Y599+2*PI())/3)</f>
        <v>-0.4805063140287385</v>
      </c>
      <c r="AB599" s="11">
        <f>'OddsRatio_working_3-way'!X599^(1/3)*COS(('OddsRatio_working_3-way'!Y599+4*PI())/3)</f>
        <v>-6.4416452508782904E-2</v>
      </c>
      <c r="AC599" s="11">
        <f>'OddsRatio_working_3-way'!X599^(1/3)*SIN('OddsRatio_working_3-way'!Y599/3)</f>
        <v>0.24022959355562051</v>
      </c>
      <c r="AD599" s="11">
        <f>'OddsRatio_working_3-way'!X599^(1/3)*SIN(('OddsRatio_working_3-way'!Y599+2*PI())/3)</f>
        <v>0.35180216214417998</v>
      </c>
      <c r="AE599" s="11">
        <f>'OddsRatio_working_3-way'!X599^(1/3)*SIN(('OddsRatio_working_3-way'!Y599+4*PI())/3)</f>
        <v>-0.59203175569980049</v>
      </c>
      <c r="AF599" s="11">
        <f>-'OddsRatio_working_3-way'!U599/(3*'OddsRatio_working_3-way'!X599^(1/3))*COS(('OddsRatio_working_3-way'!Y599)/3)</f>
        <v>0.54492276653752114</v>
      </c>
      <c r="AG599" s="11">
        <f>-'OddsRatio_working_3-way'!U599/(3*'OddsRatio_working_3-way'!X599^(1/3))*COS(('OddsRatio_working_3-way'!Y599+2*PI())/3)</f>
        <v>-0.48050631402873839</v>
      </c>
      <c r="AH599" s="11">
        <f>-'OddsRatio_working_3-way'!U599/(3*'OddsRatio_working_3-way'!X599^(1/3))*COS(('OddsRatio_working_3-way'!Y599+4*PI())/3)</f>
        <v>-6.441645250878289E-2</v>
      </c>
      <c r="AI599" s="11">
        <f>'OddsRatio_working_3-way'!U599/(3*'OddsRatio_working_3-way'!X599^(1/3))*SIN(('OddsRatio_working_3-way'!Y599)/3)</f>
        <v>-0.24022959355562049</v>
      </c>
      <c r="AJ599" s="11">
        <f>'OddsRatio_working_3-way'!U599/(3*'OddsRatio_working_3-way'!X599^(1/3))*SIN(('OddsRatio_working_3-way'!Y599+2*PI())/3)</f>
        <v>-0.35180216214417992</v>
      </c>
      <c r="AK599" s="11">
        <f>'OddsRatio_working_3-way'!U599/(3*'OddsRatio_working_3-way'!X599^(1/3))*SIN(('OddsRatio_working_3-way'!Y599+4*PI())/3)</f>
        <v>0.59203175569980038</v>
      </c>
      <c r="AL599" s="11">
        <f>'OddsRatio_working_3-way'!Z599+'OddsRatio_working_3-way'!AF599</f>
        <v>1.0898455330750423</v>
      </c>
      <c r="AM599" s="11">
        <f>'OddsRatio_working_3-way'!AA599+'OddsRatio_working_3-way'!AG599</f>
        <v>-0.96101262805747689</v>
      </c>
      <c r="AN599" s="11">
        <f>'OddsRatio_working_3-way'!AB599+'OddsRatio_working_3-way'!AH599</f>
        <v>-0.12883290501756578</v>
      </c>
      <c r="AO599" s="11">
        <f>'OddsRatio_working_3-way'!AC599+'OddsRatio_working_3-way'!AI599</f>
        <v>0</v>
      </c>
      <c r="AP599" s="11">
        <f>'OddsRatio_working_3-way'!AD599+'OddsRatio_working_3-way'!AJ599</f>
        <v>0</v>
      </c>
      <c r="AQ599" s="11">
        <f>'OddsRatio_working_3-way'!AE599+'OddsRatio_working_3-way'!AK599</f>
        <v>0</v>
      </c>
      <c r="AR599" s="10">
        <f>IF(A599="","",IF(('OddsRatio_working_3-way'!X599=0),IF(Q599&gt;0,-Q599^(1/3),(-Q599)^(1/3)),'OddsRatio_working_3-way'!AL599-'OddsRatio_working_3-way'!R599/3))</f>
        <v>1.0898455330750423</v>
      </c>
      <c r="AS599" s="11">
        <f>IF(('OddsRatio_working_3-way'!X599=0),IF(Q599&gt;0,-Q599^(1/3),(-Q599)^(1/3)),'OddsRatio_working_3-way'!AM599-'OddsRatio_working_3-way'!R599/3)</f>
        <v>-0.96101262805747689</v>
      </c>
      <c r="AT599" s="11">
        <f>IF(('OddsRatio_working_3-way'!X599=0),IF(Q599&gt;0,-Q599^(1/3),(-Q599)^(1/3)),'OddsRatio_working_3-way'!AN599-'OddsRatio_working_3-way'!R599/3)</f>
        <v>-0.12883290501756578</v>
      </c>
      <c r="AU599" s="11">
        <f>IF(('OddsRatio_working_3-way'!X599=0),0,'OddsRatio_working_3-way'!AO599)</f>
        <v>0</v>
      </c>
      <c r="AV599" s="11">
        <f>IF(('OddsRatio_working_3-way'!X599=0),0,'OddsRatio_working_3-way'!AP599)</f>
        <v>0</v>
      </c>
      <c r="AW599" s="11">
        <f>IF(('OddsRatio_working_3-way'!X599=0),0,'OddsRatio_working_3-way'!AQ599)</f>
        <v>0</v>
      </c>
    </row>
    <row r="600" spans="1:49" x14ac:dyDescent="0.2">
      <c r="A600" s="4">
        <f>IF('True_Odds_Calculator_3-way'!A601="","",'True_Odds_Calculator_3-way'!A601)</f>
        <v>3.56</v>
      </c>
      <c r="B600" s="4">
        <f>IF('True_Odds_Calculator_3-way'!B601="","",'True_Odds_Calculator_3-way'!B601)</f>
        <v>3.5</v>
      </c>
      <c r="C600" s="4">
        <f>IF('True_Odds_Calculator_3-way'!C601="","",'True_Odds_Calculator_3-way'!C601)</f>
        <v>2.11</v>
      </c>
      <c r="D600" s="9">
        <f t="shared" si="130"/>
        <v>0.26846033473953212</v>
      </c>
      <c r="E600" s="9">
        <f t="shared" si="131"/>
        <v>0.27314350604373461</v>
      </c>
      <c r="F600" s="9">
        <f t="shared" si="132"/>
        <v>0.45839615921673338</v>
      </c>
      <c r="G600" s="9">
        <f t="shared" si="133"/>
        <v>1.0644316674179093</v>
      </c>
      <c r="H600" s="9">
        <f t="shared" si="134"/>
        <v>3.724945068589848</v>
      </c>
      <c r="I600" s="9">
        <f t="shared" si="135"/>
        <v>3.6610791685447728</v>
      </c>
      <c r="J600" s="9">
        <f t="shared" si="136"/>
        <v>2.1815191508338794</v>
      </c>
      <c r="K600" s="11">
        <f t="shared" si="137"/>
        <v>0.2808988764044944</v>
      </c>
      <c r="L600" s="11">
        <f t="shared" si="138"/>
        <v>0.2857142857142857</v>
      </c>
      <c r="M600" s="11">
        <f t="shared" si="139"/>
        <v>0.47393364928909953</v>
      </c>
      <c r="N600" s="11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-0.27021064562999708</v>
      </c>
      <c r="O600" s="11">
        <f>0</f>
        <v>0</v>
      </c>
      <c r="P600" s="11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0.23468464013753965</v>
      </c>
      <c r="Q600" s="11">
        <f>2*'OddsRatio_working_3-way'!K600*'OddsRatio_working_3-way'!L600*'OddsRatio_working_3-way'!M600</f>
        <v>7.6072816900337001E-2</v>
      </c>
      <c r="R600" s="11">
        <f t="shared" si="140"/>
        <v>0</v>
      </c>
      <c r="S600" s="11">
        <f t="shared" si="141"/>
        <v>-0.86852477477477463</v>
      </c>
      <c r="T600" s="11">
        <f t="shared" si="142"/>
        <v>-0.28153153153153149</v>
      </c>
      <c r="U600" s="11">
        <f>'OddsRatio_working_3-way'!S600-'OddsRatio_working_3-way'!R600^2/3</f>
        <v>-0.86852477477477463</v>
      </c>
      <c r="V600" s="11">
        <f>'OddsRatio_working_3-way'!S600*'OddsRatio_working_3-way'!R600/3-2*'OddsRatio_working_3-way'!R600^3/27-'OddsRatio_working_3-way'!T600</f>
        <v>0.28153153153153149</v>
      </c>
      <c r="W600" s="11">
        <f>'OddsRatio_working_3-way'!V600^2+4*'OddsRatio_working_3-way'!U600^3/27</f>
        <v>-1.7800572010705507E-2</v>
      </c>
      <c r="X600" s="11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0.15577273129241462</v>
      </c>
      <c r="Y600" s="11">
        <f>IF('OddsRatio_working_3-way'!W600&gt;=0,IF('OddsRatio_working_3-way'!V600+SQRT('OddsRatio_working_3-way'!W600)&gt;0,0,PI()),ACOS('OddsRatio_working_3-way'!V600/(2*'OddsRatio_working_3-way'!X600)))</f>
        <v>0.44255332862382502</v>
      </c>
      <c r="Z600" s="11">
        <f>'OddsRatio_working_3-way'!X600^(1/3)*COS('OddsRatio_working_3-way'!Y600/3)</f>
        <v>0.53221583370895464</v>
      </c>
      <c r="AA600" s="11">
        <f>'OddsRatio_working_3-way'!X600^(1/3)*COS(('OddsRatio_working_3-way'!Y600+2*PI())/3)</f>
        <v>-0.33459823336568484</v>
      </c>
      <c r="AB600" s="11">
        <f>'OddsRatio_working_3-way'!X600^(1/3)*COS(('OddsRatio_working_3-way'!Y600+4*PI())/3)</f>
        <v>-0.19761760034326992</v>
      </c>
      <c r="AC600" s="11">
        <f>'OddsRatio_working_3-way'!X600^(1/3)*SIN('OddsRatio_working_3-way'!Y600/3)</f>
        <v>7.9085805349256605E-2</v>
      </c>
      <c r="AD600" s="11">
        <f>'OddsRatio_working_3-way'!X600^(1/3)*SIN(('OddsRatio_working_3-way'!Y600+2*PI())/3)</f>
        <v>0.42136952961364083</v>
      </c>
      <c r="AE600" s="11">
        <f>'OddsRatio_working_3-way'!X600^(1/3)*SIN(('OddsRatio_working_3-way'!Y600+4*PI())/3)</f>
        <v>-0.5004553349628974</v>
      </c>
      <c r="AF600" s="11">
        <f>-'OddsRatio_working_3-way'!U600/(3*'OddsRatio_working_3-way'!X600^(1/3))*COS(('OddsRatio_working_3-way'!Y600)/3)</f>
        <v>0.53221583370895464</v>
      </c>
      <c r="AG600" s="11">
        <f>-'OddsRatio_working_3-way'!U600/(3*'OddsRatio_working_3-way'!X600^(1/3))*COS(('OddsRatio_working_3-way'!Y600+2*PI())/3)</f>
        <v>-0.33459823336568484</v>
      </c>
      <c r="AH600" s="11">
        <f>-'OddsRatio_working_3-way'!U600/(3*'OddsRatio_working_3-way'!X600^(1/3))*COS(('OddsRatio_working_3-way'!Y600+4*PI())/3)</f>
        <v>-0.19761760034326992</v>
      </c>
      <c r="AI600" s="11">
        <f>'OddsRatio_working_3-way'!U600/(3*'OddsRatio_working_3-way'!X600^(1/3))*SIN(('OddsRatio_working_3-way'!Y600)/3)</f>
        <v>-7.9085805349256605E-2</v>
      </c>
      <c r="AJ600" s="11">
        <f>'OddsRatio_working_3-way'!U600/(3*'OddsRatio_working_3-way'!X600^(1/3))*SIN(('OddsRatio_working_3-way'!Y600+2*PI())/3)</f>
        <v>-0.42136952961364083</v>
      </c>
      <c r="AK600" s="11">
        <f>'OddsRatio_working_3-way'!U600/(3*'OddsRatio_working_3-way'!X600^(1/3))*SIN(('OddsRatio_working_3-way'!Y600+4*PI())/3)</f>
        <v>0.5004553349628974</v>
      </c>
      <c r="AL600" s="11">
        <f>'OddsRatio_working_3-way'!Z600+'OddsRatio_working_3-way'!AF600</f>
        <v>1.0644316674179093</v>
      </c>
      <c r="AM600" s="11">
        <f>'OddsRatio_working_3-way'!AA600+'OddsRatio_working_3-way'!AG600</f>
        <v>-0.66919646673136968</v>
      </c>
      <c r="AN600" s="11">
        <f>'OddsRatio_working_3-way'!AB600+'OddsRatio_working_3-way'!AH600</f>
        <v>-0.39523520068653983</v>
      </c>
      <c r="AO600" s="11">
        <f>'OddsRatio_working_3-way'!AC600+'OddsRatio_working_3-way'!AI600</f>
        <v>0</v>
      </c>
      <c r="AP600" s="11">
        <f>'OddsRatio_working_3-way'!AD600+'OddsRatio_working_3-way'!AJ600</f>
        <v>0</v>
      </c>
      <c r="AQ600" s="11">
        <f>'OddsRatio_working_3-way'!AE600+'OddsRatio_working_3-way'!AK600</f>
        <v>0</v>
      </c>
      <c r="AR600" s="10">
        <f>IF(A600="","",IF(('OddsRatio_working_3-way'!X600=0),IF(Q600&gt;0,-Q600^(1/3),(-Q600)^(1/3)),'OddsRatio_working_3-way'!AL600-'OddsRatio_working_3-way'!R600/3))</f>
        <v>1.0644316674179093</v>
      </c>
      <c r="AS600" s="11">
        <f>IF(('OddsRatio_working_3-way'!X600=0),IF(Q600&gt;0,-Q600^(1/3),(-Q600)^(1/3)),'OddsRatio_working_3-way'!AM600-'OddsRatio_working_3-way'!R600/3)</f>
        <v>-0.66919646673136968</v>
      </c>
      <c r="AT600" s="11">
        <f>IF(('OddsRatio_working_3-way'!X600=0),IF(Q600&gt;0,-Q600^(1/3),(-Q600)^(1/3)),'OddsRatio_working_3-way'!AN600-'OddsRatio_working_3-way'!R600/3)</f>
        <v>-0.39523520068653983</v>
      </c>
      <c r="AU600" s="11">
        <f>IF(('OddsRatio_working_3-way'!X600=0),0,'OddsRatio_working_3-way'!AO600)</f>
        <v>0</v>
      </c>
      <c r="AV600" s="11">
        <f>IF(('OddsRatio_working_3-way'!X600=0),0,'OddsRatio_working_3-way'!AP600)</f>
        <v>0</v>
      </c>
      <c r="AW600" s="11">
        <f>IF(('OddsRatio_working_3-way'!X600=0),0,'OddsRatio_working_3-way'!AQ600)</f>
        <v>0</v>
      </c>
    </row>
    <row r="601" spans="1:49" x14ac:dyDescent="0.2">
      <c r="A601" s="4">
        <f>IF('True_Odds_Calculator_3-way'!A602="","",'True_Odds_Calculator_3-way'!A602)</f>
        <v>1.43</v>
      </c>
      <c r="B601" s="4">
        <f>IF('True_Odds_Calculator_3-way'!B602="","",'True_Odds_Calculator_3-way'!B602)</f>
        <v>4.93</v>
      </c>
      <c r="C601" s="4">
        <f>IF('True_Odds_Calculator_3-way'!C602="","",'True_Odds_Calculator_3-way'!C602)</f>
        <v>7.17</v>
      </c>
      <c r="D601" s="9">
        <f t="shared" si="130"/>
        <v>0.68106281196765861</v>
      </c>
      <c r="E601" s="9">
        <f t="shared" si="131"/>
        <v>0.18939453346115734</v>
      </c>
      <c r="F601" s="9">
        <f t="shared" si="132"/>
        <v>0.12954265457118411</v>
      </c>
      <c r="G601" s="9">
        <f t="shared" si="133"/>
        <v>1.0890543100275878</v>
      </c>
      <c r="H601" s="9">
        <f t="shared" si="134"/>
        <v>1.4682933533118625</v>
      </c>
      <c r="I601" s="9">
        <f t="shared" si="135"/>
        <v>5.2799834384084194</v>
      </c>
      <c r="J601" s="9">
        <f t="shared" si="136"/>
        <v>7.719465092870216</v>
      </c>
      <c r="K601" s="11">
        <f t="shared" si="137"/>
        <v>0.69930069930069938</v>
      </c>
      <c r="L601" s="11">
        <f t="shared" si="138"/>
        <v>0.20283975659229211</v>
      </c>
      <c r="M601" s="11">
        <f t="shared" si="139"/>
        <v>0.1394700139470014</v>
      </c>
      <c r="N601" s="11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-0.20627379444119243</v>
      </c>
      <c r="O601" s="11">
        <f>0</f>
        <v>0</v>
      </c>
      <c r="P601" s="11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0.2083177416505092</v>
      </c>
      <c r="Q601" s="11">
        <f>2*'OddsRatio_working_3-way'!K601*'OddsRatio_working_3-way'!L601*'OddsRatio_working_3-way'!M601</f>
        <v>3.9566522630676018E-2</v>
      </c>
      <c r="R601" s="11">
        <f t="shared" si="140"/>
        <v>0</v>
      </c>
      <c r="S601" s="11">
        <f t="shared" si="141"/>
        <v>-1.0099089039150801</v>
      </c>
      <c r="T601" s="11">
        <f t="shared" si="142"/>
        <v>-0.19181555629916056</v>
      </c>
      <c r="U601" s="11">
        <f>'OddsRatio_working_3-way'!S601-'OddsRatio_working_3-way'!R601^2/3</f>
        <v>-1.0099089039150801</v>
      </c>
      <c r="V601" s="11">
        <f>'OddsRatio_working_3-way'!S601*'OddsRatio_working_3-way'!R601/3-2*'OddsRatio_working_3-way'!R601^3/27-'OddsRatio_working_3-way'!T601</f>
        <v>0.19181555629916056</v>
      </c>
      <c r="W601" s="11">
        <f>'OddsRatio_working_3-way'!V601^2+4*'OddsRatio_working_3-way'!U601^3/27</f>
        <v>-0.11580268033127451</v>
      </c>
      <c r="X601" s="11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0.19531761823350124</v>
      </c>
      <c r="Y601" s="11">
        <f>IF('OddsRatio_working_3-way'!W601&gt;=0,IF('OddsRatio_working_3-way'!V601+SQRT('OddsRatio_working_3-way'!W601)&gt;0,0,PI()),ACOS('OddsRatio_working_3-way'!V601/(2*'OddsRatio_working_3-way'!X601)))</f>
        <v>1.0575189226534394</v>
      </c>
      <c r="Z601" s="11">
        <f>'OddsRatio_working_3-way'!X601^(1/3)*COS('OddsRatio_working_3-way'!Y601/3)</f>
        <v>0.5445271550137939</v>
      </c>
      <c r="AA601" s="11">
        <f>'OddsRatio_working_3-way'!X601^(1/3)*COS(('OddsRatio_working_3-way'!Y601+2*PI())/3)</f>
        <v>-0.44574227668408078</v>
      </c>
      <c r="AB601" s="11">
        <f>'OddsRatio_working_3-way'!X601^(1/3)*COS(('OddsRatio_working_3-way'!Y601+4*PI())/3)</f>
        <v>-9.8784878329712916E-2</v>
      </c>
      <c r="AC601" s="11">
        <f>'OddsRatio_working_3-way'!X601^(1/3)*SIN('OddsRatio_working_3-way'!Y601/3)</f>
        <v>0.20031594733722644</v>
      </c>
      <c r="AD601" s="11">
        <f>'OddsRatio_working_3-way'!X601^(1/3)*SIN(('OddsRatio_working_3-way'!Y601+2*PI())/3)</f>
        <v>0.3714163756237992</v>
      </c>
      <c r="AE601" s="11">
        <f>'OddsRatio_working_3-way'!X601^(1/3)*SIN(('OddsRatio_working_3-way'!Y601+4*PI())/3)</f>
        <v>-0.57173232296102572</v>
      </c>
      <c r="AF601" s="11">
        <f>-'OddsRatio_working_3-way'!U601/(3*'OddsRatio_working_3-way'!X601^(1/3))*COS(('OddsRatio_working_3-way'!Y601)/3)</f>
        <v>0.5445271550137939</v>
      </c>
      <c r="AG601" s="11">
        <f>-'OddsRatio_working_3-way'!U601/(3*'OddsRatio_working_3-way'!X601^(1/3))*COS(('OddsRatio_working_3-way'!Y601+2*PI())/3)</f>
        <v>-0.44574227668408078</v>
      </c>
      <c r="AH601" s="11">
        <f>-'OddsRatio_working_3-way'!U601/(3*'OddsRatio_working_3-way'!X601^(1/3))*COS(('OddsRatio_working_3-way'!Y601+4*PI())/3)</f>
        <v>-9.8784878329712916E-2</v>
      </c>
      <c r="AI601" s="11">
        <f>'OddsRatio_working_3-way'!U601/(3*'OddsRatio_working_3-way'!X601^(1/3))*SIN(('OddsRatio_working_3-way'!Y601)/3)</f>
        <v>-0.20031594733722644</v>
      </c>
      <c r="AJ601" s="11">
        <f>'OddsRatio_working_3-way'!U601/(3*'OddsRatio_working_3-way'!X601^(1/3))*SIN(('OddsRatio_working_3-way'!Y601+2*PI())/3)</f>
        <v>-0.3714163756237992</v>
      </c>
      <c r="AK601" s="11">
        <f>'OddsRatio_working_3-way'!U601/(3*'OddsRatio_working_3-way'!X601^(1/3))*SIN(('OddsRatio_working_3-way'!Y601+4*PI())/3)</f>
        <v>0.57173232296102572</v>
      </c>
      <c r="AL601" s="11">
        <f>'OddsRatio_working_3-way'!Z601+'OddsRatio_working_3-way'!AF601</f>
        <v>1.0890543100275878</v>
      </c>
      <c r="AM601" s="11">
        <f>'OddsRatio_working_3-way'!AA601+'OddsRatio_working_3-way'!AG601</f>
        <v>-0.89148455336816157</v>
      </c>
      <c r="AN601" s="11">
        <f>'OddsRatio_working_3-way'!AB601+'OddsRatio_working_3-way'!AH601</f>
        <v>-0.19756975665942583</v>
      </c>
      <c r="AO601" s="11">
        <f>'OddsRatio_working_3-way'!AC601+'OddsRatio_working_3-way'!AI601</f>
        <v>0</v>
      </c>
      <c r="AP601" s="11">
        <f>'OddsRatio_working_3-way'!AD601+'OddsRatio_working_3-way'!AJ601</f>
        <v>0</v>
      </c>
      <c r="AQ601" s="11">
        <f>'OddsRatio_working_3-way'!AE601+'OddsRatio_working_3-way'!AK601</f>
        <v>0</v>
      </c>
      <c r="AR601" s="10">
        <f>IF(A601="","",IF(('OddsRatio_working_3-way'!X601=0),IF(Q601&gt;0,-Q601^(1/3),(-Q601)^(1/3)),'OddsRatio_working_3-way'!AL601-'OddsRatio_working_3-way'!R601/3))</f>
        <v>1.0890543100275878</v>
      </c>
      <c r="AS601" s="11">
        <f>IF(('OddsRatio_working_3-way'!X601=0),IF(Q601&gt;0,-Q601^(1/3),(-Q601)^(1/3)),'OddsRatio_working_3-way'!AM601-'OddsRatio_working_3-way'!R601/3)</f>
        <v>-0.89148455336816157</v>
      </c>
      <c r="AT601" s="11">
        <f>IF(('OddsRatio_working_3-way'!X601=0),IF(Q601&gt;0,-Q601^(1/3),(-Q601)^(1/3)),'OddsRatio_working_3-way'!AN601-'OddsRatio_working_3-way'!R601/3)</f>
        <v>-0.19756975665942583</v>
      </c>
      <c r="AU601" s="11">
        <f>IF(('OddsRatio_working_3-way'!X601=0),0,'OddsRatio_working_3-way'!AO601)</f>
        <v>0</v>
      </c>
      <c r="AV601" s="11">
        <f>IF(('OddsRatio_working_3-way'!X601=0),0,'OddsRatio_working_3-way'!AP601)</f>
        <v>0</v>
      </c>
      <c r="AW601" s="11">
        <f>IF(('OddsRatio_working_3-way'!X601=0),0,'OddsRatio_working_3-way'!AQ601)</f>
        <v>0</v>
      </c>
    </row>
    <row r="602" spans="1:49" x14ac:dyDescent="0.2">
      <c r="A602" s="4">
        <f>IF('True_Odds_Calculator_3-way'!A603="","",'True_Odds_Calculator_3-way'!A603)</f>
        <v>2.2000000000000002</v>
      </c>
      <c r="B602" s="4">
        <f>IF('True_Odds_Calculator_3-way'!B603="","",'True_Odds_Calculator_3-way'!B603)</f>
        <v>3.53</v>
      </c>
      <c r="C602" s="4">
        <f>IF('True_Odds_Calculator_3-way'!C603="","",'True_Odds_Calculator_3-way'!C603)</f>
        <v>3.3</v>
      </c>
      <c r="D602" s="9">
        <f t="shared" si="130"/>
        <v>0.43915029959798957</v>
      </c>
      <c r="E602" s="9">
        <f t="shared" si="131"/>
        <v>0.2708115564387335</v>
      </c>
      <c r="F602" s="9">
        <f t="shared" si="132"/>
        <v>0.29003814396327715</v>
      </c>
      <c r="G602" s="9">
        <f t="shared" si="133"/>
        <v>1.0642705942882345</v>
      </c>
      <c r="H602" s="9">
        <f t="shared" si="134"/>
        <v>2.2771247131458816</v>
      </c>
      <c r="I602" s="9">
        <f t="shared" si="135"/>
        <v>3.6926046035492321</v>
      </c>
      <c r="J602" s="9">
        <f t="shared" si="136"/>
        <v>3.4478223668629386</v>
      </c>
      <c r="K602" s="11">
        <f t="shared" si="137"/>
        <v>0.45454545454545453</v>
      </c>
      <c r="L602" s="11">
        <f t="shared" si="138"/>
        <v>0.28328611898016998</v>
      </c>
      <c r="M602" s="11">
        <f t="shared" si="139"/>
        <v>0.30303030303030304</v>
      </c>
      <c r="N602" s="11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-0.27246973989183632</v>
      </c>
      <c r="O602" s="11">
        <f>0</f>
        <v>0</v>
      </c>
      <c r="P602" s="11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0.23529136328518252</v>
      </c>
      <c r="Q602" s="11">
        <f>2*'OddsRatio_working_3-way'!K602*'OddsRatio_working_3-way'!L602*'OddsRatio_working_3-way'!M602</f>
        <v>7.8040253162581272E-2</v>
      </c>
      <c r="R602" s="11">
        <f t="shared" si="140"/>
        <v>0</v>
      </c>
      <c r="S602" s="11">
        <f t="shared" si="141"/>
        <v>-0.86355043821962507</v>
      </c>
      <c r="T602" s="11">
        <f t="shared" si="142"/>
        <v>-0.28641805579423718</v>
      </c>
      <c r="U602" s="11">
        <f>'OddsRatio_working_3-way'!S602-'OddsRatio_working_3-way'!R602^2/3</f>
        <v>-0.86355043821962507</v>
      </c>
      <c r="V602" s="11">
        <f>'OddsRatio_working_3-way'!S602*'OddsRatio_working_3-way'!R602/3-2*'OddsRatio_working_3-way'!R602^3/27-'OddsRatio_working_3-way'!T602</f>
        <v>0.28641805579423718</v>
      </c>
      <c r="W602" s="11">
        <f>'OddsRatio_working_3-way'!V602^2+4*'OddsRatio_working_3-way'!U602^3/27</f>
        <v>-1.3367109100968E-2</v>
      </c>
      <c r="X602" s="11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0.15443640421377239</v>
      </c>
      <c r="Y602" s="11">
        <f>IF('OddsRatio_working_3-way'!W602&gt;=0,IF('OddsRatio_working_3-way'!V602+SQRT('OddsRatio_working_3-way'!W602)&gt;0,0,PI()),ACOS('OddsRatio_working_3-way'!V602/(2*'OddsRatio_working_3-way'!X602)))</f>
        <v>0.38365967051021443</v>
      </c>
      <c r="Z602" s="11">
        <f>'OddsRatio_working_3-way'!X602^(1/3)*COS('OddsRatio_working_3-way'!Y602/3)</f>
        <v>0.53213529714411723</v>
      </c>
      <c r="AA602" s="11">
        <f>'OddsRatio_working_3-way'!X602^(1/3)*COS(('OddsRatio_working_3-way'!Y602+2*PI())/3)</f>
        <v>-0.32532664539880862</v>
      </c>
      <c r="AB602" s="11">
        <f>'OddsRatio_working_3-way'!X602^(1/3)*COS(('OddsRatio_working_3-way'!Y602+4*PI())/3)</f>
        <v>-0.20680865174530855</v>
      </c>
      <c r="AC602" s="11">
        <f>'OddsRatio_working_3-way'!X602^(1/3)*SIN('OddsRatio_working_3-way'!Y602/3)</f>
        <v>6.8426395539662649E-2</v>
      </c>
      <c r="AD602" s="11">
        <f>'OddsRatio_working_3-way'!X602^(1/3)*SIN(('OddsRatio_working_3-way'!Y602+2*PI())/3)</f>
        <v>0.42662948780735516</v>
      </c>
      <c r="AE602" s="11">
        <f>'OddsRatio_working_3-way'!X602^(1/3)*SIN(('OddsRatio_working_3-way'!Y602+4*PI())/3)</f>
        <v>-0.49505588334701778</v>
      </c>
      <c r="AF602" s="11">
        <f>-'OddsRatio_working_3-way'!U602/(3*'OddsRatio_working_3-way'!X602^(1/3))*COS(('OddsRatio_working_3-way'!Y602)/3)</f>
        <v>0.53213529714411723</v>
      </c>
      <c r="AG602" s="11">
        <f>-'OddsRatio_working_3-way'!U602/(3*'OddsRatio_working_3-way'!X602^(1/3))*COS(('OddsRatio_working_3-way'!Y602+2*PI())/3)</f>
        <v>-0.32532664539880862</v>
      </c>
      <c r="AH602" s="11">
        <f>-'OddsRatio_working_3-way'!U602/(3*'OddsRatio_working_3-way'!X602^(1/3))*COS(('OddsRatio_working_3-way'!Y602+4*PI())/3)</f>
        <v>-0.20680865174530855</v>
      </c>
      <c r="AI602" s="11">
        <f>'OddsRatio_working_3-way'!U602/(3*'OddsRatio_working_3-way'!X602^(1/3))*SIN(('OddsRatio_working_3-way'!Y602)/3)</f>
        <v>-6.8426395539662649E-2</v>
      </c>
      <c r="AJ602" s="11">
        <f>'OddsRatio_working_3-way'!U602/(3*'OddsRatio_working_3-way'!X602^(1/3))*SIN(('OddsRatio_working_3-way'!Y602+2*PI())/3)</f>
        <v>-0.42662948780735516</v>
      </c>
      <c r="AK602" s="11">
        <f>'OddsRatio_working_3-way'!U602/(3*'OddsRatio_working_3-way'!X602^(1/3))*SIN(('OddsRatio_working_3-way'!Y602+4*PI())/3)</f>
        <v>0.49505588334701778</v>
      </c>
      <c r="AL602" s="11">
        <f>'OddsRatio_working_3-way'!Z602+'OddsRatio_working_3-way'!AF602</f>
        <v>1.0642705942882345</v>
      </c>
      <c r="AM602" s="11">
        <f>'OddsRatio_working_3-way'!AA602+'OddsRatio_working_3-way'!AG602</f>
        <v>-0.65065329079761725</v>
      </c>
      <c r="AN602" s="11">
        <f>'OddsRatio_working_3-way'!AB602+'OddsRatio_working_3-way'!AH602</f>
        <v>-0.41361730349061709</v>
      </c>
      <c r="AO602" s="11">
        <f>'OddsRatio_working_3-way'!AC602+'OddsRatio_working_3-way'!AI602</f>
        <v>0</v>
      </c>
      <c r="AP602" s="11">
        <f>'OddsRatio_working_3-way'!AD602+'OddsRatio_working_3-way'!AJ602</f>
        <v>0</v>
      </c>
      <c r="AQ602" s="11">
        <f>'OddsRatio_working_3-way'!AE602+'OddsRatio_working_3-way'!AK602</f>
        <v>0</v>
      </c>
      <c r="AR602" s="10">
        <f>IF(A602="","",IF(('OddsRatio_working_3-way'!X602=0),IF(Q602&gt;0,-Q602^(1/3),(-Q602)^(1/3)),'OddsRatio_working_3-way'!AL602-'OddsRatio_working_3-way'!R602/3))</f>
        <v>1.0642705942882345</v>
      </c>
      <c r="AS602" s="11">
        <f>IF(('OddsRatio_working_3-way'!X602=0),IF(Q602&gt;0,-Q602^(1/3),(-Q602)^(1/3)),'OddsRatio_working_3-way'!AM602-'OddsRatio_working_3-way'!R602/3)</f>
        <v>-0.65065329079761725</v>
      </c>
      <c r="AT602" s="11">
        <f>IF(('OddsRatio_working_3-way'!X602=0),IF(Q602&gt;0,-Q602^(1/3),(-Q602)^(1/3)),'OddsRatio_working_3-way'!AN602-'OddsRatio_working_3-way'!R602/3)</f>
        <v>-0.41361730349061709</v>
      </c>
      <c r="AU602" s="11">
        <f>IF(('OddsRatio_working_3-way'!X602=0),0,'OddsRatio_working_3-way'!AO602)</f>
        <v>0</v>
      </c>
      <c r="AV602" s="11">
        <f>IF(('OddsRatio_working_3-way'!X602=0),0,'OddsRatio_working_3-way'!AP602)</f>
        <v>0</v>
      </c>
      <c r="AW602" s="11">
        <f>IF(('OddsRatio_working_3-way'!X602=0),0,'OddsRatio_working_3-way'!AQ602)</f>
        <v>0</v>
      </c>
    </row>
    <row r="603" spans="1:49" x14ac:dyDescent="0.2">
      <c r="A603" s="4">
        <f>IF('True_Odds_Calculator_3-way'!A604="","",'True_Odds_Calculator_3-way'!A604)</f>
        <v>1.06</v>
      </c>
      <c r="B603" s="4">
        <f>IF('True_Odds_Calculator_3-way'!B604="","",'True_Odds_Calculator_3-way'!B604)</f>
        <v>14.98</v>
      </c>
      <c r="C603" s="4">
        <f>IF('True_Odds_Calculator_3-way'!C604="","",'True_Odds_Calculator_3-way'!C604)</f>
        <v>42.06</v>
      </c>
      <c r="D603" s="9">
        <f t="shared" si="130"/>
        <v>0.92854216633803477</v>
      </c>
      <c r="E603" s="9">
        <f t="shared" si="131"/>
        <v>5.2823454432427384E-2</v>
      </c>
      <c r="F603" s="9">
        <f t="shared" si="132"/>
        <v>1.8634379229537774E-2</v>
      </c>
      <c r="G603" s="9">
        <f t="shared" si="133"/>
        <v>1.2826169209557645</v>
      </c>
      <c r="H603" s="9">
        <f t="shared" si="134"/>
        <v>1.076957015257346</v>
      </c>
      <c r="I603" s="9">
        <f t="shared" si="135"/>
        <v>18.930984554961586</v>
      </c>
      <c r="J603" s="9">
        <f t="shared" si="136"/>
        <v>53.664250774443694</v>
      </c>
      <c r="K603" s="11">
        <f t="shared" si="137"/>
        <v>0.94339622641509424</v>
      </c>
      <c r="L603" s="11">
        <f t="shared" si="138"/>
        <v>6.6755674232309742E-2</v>
      </c>
      <c r="M603" s="11">
        <f t="shared" si="139"/>
        <v>2.3775558725630051E-2</v>
      </c>
      <c r="N603" s="11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-5.1569203046889056E-2</v>
      </c>
      <c r="O603" s="11">
        <f>0</f>
        <v>0</v>
      </c>
      <c r="P603" s="11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8.2502033263358421E-2</v>
      </c>
      <c r="Q603" s="11">
        <f>2*'OddsRatio_working_3-way'!K603*'OddsRatio_working_3-way'!L603*'OddsRatio_working_3-way'!M603</f>
        <v>2.9946291565647334E-3</v>
      </c>
      <c r="R603" s="11">
        <f t="shared" si="140"/>
        <v>0</v>
      </c>
      <c r="S603" s="11">
        <f t="shared" si="141"/>
        <v>-1.5998314573204444</v>
      </c>
      <c r="T603" s="11">
        <f t="shared" si="142"/>
        <v>-5.8070107343754777E-2</v>
      </c>
      <c r="U603" s="11">
        <f>'OddsRatio_working_3-way'!S603-'OddsRatio_working_3-way'!R603^2/3</f>
        <v>-1.5998314573204444</v>
      </c>
      <c r="V603" s="11">
        <f>'OddsRatio_working_3-way'!S603*'OddsRatio_working_3-way'!R603/3-2*'OddsRatio_working_3-way'!R603^3/27-'OddsRatio_working_3-way'!T603</f>
        <v>5.8070107343754777E-2</v>
      </c>
      <c r="W603" s="11">
        <f>'OddsRatio_working_3-way'!V603^2+4*'OddsRatio_working_3-way'!U603^3/27</f>
        <v>-0.6032509335320585</v>
      </c>
      <c r="X603" s="11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0.3894300549838744</v>
      </c>
      <c r="Y603" s="11">
        <f>IF('OddsRatio_working_3-way'!W603&gt;=0,IF('OddsRatio_working_3-way'!V603+SQRT('OddsRatio_working_3-way'!W603)&gt;0,0,PI()),ACOS('OddsRatio_working_3-way'!V603/(2*'OddsRatio_working_3-way'!X603)))</f>
        <v>1.4961692630868875</v>
      </c>
      <c r="Z603" s="11">
        <f>'OddsRatio_working_3-way'!X603^(1/3)*COS('OddsRatio_working_3-way'!Y603/3)</f>
        <v>0.64130846047788226</v>
      </c>
      <c r="AA603" s="11">
        <f>'OddsRatio_working_3-way'!X603^(1/3)*COS(('OddsRatio_working_3-way'!Y603+2*PI())/3)</f>
        <v>-0.62314465689692244</v>
      </c>
      <c r="AB603" s="11">
        <f>'OddsRatio_working_3-way'!X603^(1/3)*COS(('OddsRatio_working_3-way'!Y603+4*PI())/3)</f>
        <v>-1.8163803580959849E-2</v>
      </c>
      <c r="AC603" s="11">
        <f>'OddsRatio_working_3-way'!X603^(1/3)*SIN('OddsRatio_working_3-way'!Y603/3)</f>
        <v>0.34928585851654059</v>
      </c>
      <c r="AD603" s="11">
        <f>'OddsRatio_working_3-way'!X603^(1/3)*SIN(('OddsRatio_working_3-way'!Y603+2*PI())/3)</f>
        <v>0.38074648917746434</v>
      </c>
      <c r="AE603" s="11">
        <f>'OddsRatio_working_3-way'!X603^(1/3)*SIN(('OddsRatio_working_3-way'!Y603+4*PI())/3)</f>
        <v>-0.73003234769400493</v>
      </c>
      <c r="AF603" s="11">
        <f>-'OddsRatio_working_3-way'!U603/(3*'OddsRatio_working_3-way'!X603^(1/3))*COS(('OddsRatio_working_3-way'!Y603)/3)</f>
        <v>0.64130846047788215</v>
      </c>
      <c r="AG603" s="11">
        <f>-'OddsRatio_working_3-way'!U603/(3*'OddsRatio_working_3-way'!X603^(1/3))*COS(('OddsRatio_working_3-way'!Y603+2*PI())/3)</f>
        <v>-0.62314465689692233</v>
      </c>
      <c r="AH603" s="11">
        <f>-'OddsRatio_working_3-way'!U603/(3*'OddsRatio_working_3-way'!X603^(1/3))*COS(('OddsRatio_working_3-way'!Y603+4*PI())/3)</f>
        <v>-1.8163803580959845E-2</v>
      </c>
      <c r="AI603" s="11">
        <f>'OddsRatio_working_3-way'!U603/(3*'OddsRatio_working_3-way'!X603^(1/3))*SIN(('OddsRatio_working_3-way'!Y603)/3)</f>
        <v>-0.34928585851654054</v>
      </c>
      <c r="AJ603" s="11">
        <f>'OddsRatio_working_3-way'!U603/(3*'OddsRatio_working_3-way'!X603^(1/3))*SIN(('OddsRatio_working_3-way'!Y603+2*PI())/3)</f>
        <v>-0.38074648917746429</v>
      </c>
      <c r="AK603" s="11">
        <f>'OddsRatio_working_3-way'!U603/(3*'OddsRatio_working_3-way'!X603^(1/3))*SIN(('OddsRatio_working_3-way'!Y603+4*PI())/3)</f>
        <v>0.73003234769400482</v>
      </c>
      <c r="AL603" s="11">
        <f>'OddsRatio_working_3-way'!Z603+'OddsRatio_working_3-way'!AF603</f>
        <v>1.2826169209557645</v>
      </c>
      <c r="AM603" s="11">
        <f>'OddsRatio_working_3-way'!AA603+'OddsRatio_working_3-way'!AG603</f>
        <v>-1.2462893137938447</v>
      </c>
      <c r="AN603" s="11">
        <f>'OddsRatio_working_3-way'!AB603+'OddsRatio_working_3-way'!AH603</f>
        <v>-3.6327607161919698E-2</v>
      </c>
      <c r="AO603" s="11">
        <f>'OddsRatio_working_3-way'!AC603+'OddsRatio_working_3-way'!AI603</f>
        <v>0</v>
      </c>
      <c r="AP603" s="11">
        <f>'OddsRatio_working_3-way'!AD603+'OddsRatio_working_3-way'!AJ603</f>
        <v>0</v>
      </c>
      <c r="AQ603" s="11">
        <f>'OddsRatio_working_3-way'!AE603+'OddsRatio_working_3-way'!AK603</f>
        <v>0</v>
      </c>
      <c r="AR603" s="10">
        <f>IF(A603="","",IF(('OddsRatio_working_3-way'!X603=0),IF(Q603&gt;0,-Q603^(1/3),(-Q603)^(1/3)),'OddsRatio_working_3-way'!AL603-'OddsRatio_working_3-way'!R603/3))</f>
        <v>1.2826169209557645</v>
      </c>
      <c r="AS603" s="11">
        <f>IF(('OddsRatio_working_3-way'!X603=0),IF(Q603&gt;0,-Q603^(1/3),(-Q603)^(1/3)),'OddsRatio_working_3-way'!AM603-'OddsRatio_working_3-way'!R603/3)</f>
        <v>-1.2462893137938447</v>
      </c>
      <c r="AT603" s="11">
        <f>IF(('OddsRatio_working_3-way'!X603=0),IF(Q603&gt;0,-Q603^(1/3),(-Q603)^(1/3)),'OddsRatio_working_3-way'!AN603-'OddsRatio_working_3-way'!R603/3)</f>
        <v>-3.6327607161919698E-2</v>
      </c>
      <c r="AU603" s="11">
        <f>IF(('OddsRatio_working_3-way'!X603=0),0,'OddsRatio_working_3-way'!AO603)</f>
        <v>0</v>
      </c>
      <c r="AV603" s="11">
        <f>IF(('OddsRatio_working_3-way'!X603=0),0,'OddsRatio_working_3-way'!AP603)</f>
        <v>0</v>
      </c>
      <c r="AW603" s="11">
        <f>IF(('OddsRatio_working_3-way'!X603=0),0,'OddsRatio_working_3-way'!AQ603)</f>
        <v>0</v>
      </c>
    </row>
    <row r="604" spans="1:49" x14ac:dyDescent="0.2">
      <c r="A604" s="4">
        <f>IF('True_Odds_Calculator_3-way'!A605="","",'True_Odds_Calculator_3-way'!A605)</f>
        <v>2.29</v>
      </c>
      <c r="B604" s="4">
        <f>IF('True_Odds_Calculator_3-way'!B605="","",'True_Odds_Calculator_3-way'!B605)</f>
        <v>3.01</v>
      </c>
      <c r="C604" s="4">
        <f>IF('True_Odds_Calculator_3-way'!C605="","",'True_Odds_Calculator_3-way'!C605)</f>
        <v>3.71</v>
      </c>
      <c r="D604" s="9">
        <f t="shared" si="130"/>
        <v>0.4223832649832896</v>
      </c>
      <c r="E604" s="9">
        <f t="shared" si="131"/>
        <v>0.31940882035923124</v>
      </c>
      <c r="F604" s="9">
        <f t="shared" si="132"/>
        <v>0.25820791465747905</v>
      </c>
      <c r="G604" s="9">
        <f t="shared" si="133"/>
        <v>1.0600915045329304</v>
      </c>
      <c r="H604" s="9">
        <f t="shared" si="134"/>
        <v>2.3675180408474805</v>
      </c>
      <c r="I604" s="9">
        <f t="shared" si="135"/>
        <v>3.1307839241111894</v>
      </c>
      <c r="J604" s="9">
        <f t="shared" si="136"/>
        <v>3.8728479772842421</v>
      </c>
      <c r="K604" s="11">
        <f t="shared" si="137"/>
        <v>0.4366812227074236</v>
      </c>
      <c r="L604" s="11">
        <f t="shared" si="138"/>
        <v>0.33222591362126247</v>
      </c>
      <c r="M604" s="11">
        <f t="shared" si="139"/>
        <v>0.26954177897574122</v>
      </c>
      <c r="N604" s="11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-0.27477623660488326</v>
      </c>
      <c r="O604" s="11">
        <f>0</f>
        <v>0</v>
      </c>
      <c r="P604" s="11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0.23501662459113076</v>
      </c>
      <c r="Q604" s="11">
        <f>2*'OddsRatio_working_3-way'!K604*'OddsRatio_working_3-way'!L604*'OddsRatio_working_3-way'!M604</f>
        <v>7.8208527318179941E-2</v>
      </c>
      <c r="R604" s="11">
        <f t="shared" si="140"/>
        <v>0</v>
      </c>
      <c r="S604" s="11">
        <f t="shared" si="141"/>
        <v>-0.85530185395571467</v>
      </c>
      <c r="T604" s="11">
        <f t="shared" si="142"/>
        <v>-0.28462624091704308</v>
      </c>
      <c r="U604" s="11">
        <f>'OddsRatio_working_3-way'!S604-'OddsRatio_working_3-way'!R604^2/3</f>
        <v>-0.85530185395571467</v>
      </c>
      <c r="V604" s="11">
        <f>'OddsRatio_working_3-way'!S604*'OddsRatio_working_3-way'!R604/3-2*'OddsRatio_working_3-way'!R604^3/27-'OddsRatio_working_3-way'!T604</f>
        <v>0.28462624091704308</v>
      </c>
      <c r="W604" s="11">
        <f>'OddsRatio_working_3-way'!V604^2+4*'OddsRatio_working_3-way'!U604^3/27</f>
        <v>-1.168250995972768E-2</v>
      </c>
      <c r="X604" s="11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0.15222894516015534</v>
      </c>
      <c r="Y604" s="11">
        <f>IF('OddsRatio_working_3-way'!W604&gt;=0,IF('OddsRatio_working_3-way'!V604+SQRT('OddsRatio_working_3-way'!W604)&gt;0,0,PI()),ACOS('OddsRatio_working_3-way'!V604/(2*'OddsRatio_working_3-way'!X604)))</f>
        <v>0.36292499113042531</v>
      </c>
      <c r="Z604" s="11">
        <f>'OddsRatio_working_3-way'!X604^(1/3)*COS('OddsRatio_working_3-way'!Y604/3)</f>
        <v>0.53004575226646522</v>
      </c>
      <c r="AA604" s="11">
        <f>'OddsRatio_working_3-way'!X604^(1/3)*COS(('OddsRatio_working_3-way'!Y604+2*PI())/3)</f>
        <v>-0.32082689809524129</v>
      </c>
      <c r="AB604" s="11">
        <f>'OddsRatio_working_3-way'!X604^(1/3)*COS(('OddsRatio_working_3-way'!Y604+4*PI())/3)</f>
        <v>-0.20921885417122388</v>
      </c>
      <c r="AC604" s="11">
        <f>'OddsRatio_working_3-way'!X604^(1/3)*SIN('OddsRatio_working_3-way'!Y604/3)</f>
        <v>6.4436934203258994E-2</v>
      </c>
      <c r="AD604" s="11">
        <f>'OddsRatio_working_3-way'!X604^(1/3)*SIN(('OddsRatio_working_3-way'!Y604+2*PI())/3)</f>
        <v>0.42681461952916261</v>
      </c>
      <c r="AE604" s="11">
        <f>'OddsRatio_working_3-way'!X604^(1/3)*SIN(('OddsRatio_working_3-way'!Y604+4*PI())/3)</f>
        <v>-0.49125155373242163</v>
      </c>
      <c r="AF604" s="11">
        <f>-'OddsRatio_working_3-way'!U604/(3*'OddsRatio_working_3-way'!X604^(1/3))*COS(('OddsRatio_working_3-way'!Y604)/3)</f>
        <v>0.53004575226646533</v>
      </c>
      <c r="AG604" s="11">
        <f>-'OddsRatio_working_3-way'!U604/(3*'OddsRatio_working_3-way'!X604^(1/3))*COS(('OddsRatio_working_3-way'!Y604+2*PI())/3)</f>
        <v>-0.32082689809524134</v>
      </c>
      <c r="AH604" s="11">
        <f>-'OddsRatio_working_3-way'!U604/(3*'OddsRatio_working_3-way'!X604^(1/3))*COS(('OddsRatio_working_3-way'!Y604+4*PI())/3)</f>
        <v>-0.20921885417122391</v>
      </c>
      <c r="AI604" s="11">
        <f>'OddsRatio_working_3-way'!U604/(3*'OddsRatio_working_3-way'!X604^(1/3))*SIN(('OddsRatio_working_3-way'!Y604)/3)</f>
        <v>-6.4436934203259008E-2</v>
      </c>
      <c r="AJ604" s="11">
        <f>'OddsRatio_working_3-way'!U604/(3*'OddsRatio_working_3-way'!X604^(1/3))*SIN(('OddsRatio_working_3-way'!Y604+2*PI())/3)</f>
        <v>-0.42681461952916272</v>
      </c>
      <c r="AK604" s="11">
        <f>'OddsRatio_working_3-way'!U604/(3*'OddsRatio_working_3-way'!X604^(1/3))*SIN(('OddsRatio_working_3-way'!Y604+4*PI())/3)</f>
        <v>0.49125155373242174</v>
      </c>
      <c r="AL604" s="11">
        <f>'OddsRatio_working_3-way'!Z604+'OddsRatio_working_3-way'!AF604</f>
        <v>1.0600915045329304</v>
      </c>
      <c r="AM604" s="11">
        <f>'OddsRatio_working_3-way'!AA604+'OddsRatio_working_3-way'!AG604</f>
        <v>-0.64165379619048268</v>
      </c>
      <c r="AN604" s="11">
        <f>'OddsRatio_working_3-way'!AB604+'OddsRatio_working_3-way'!AH604</f>
        <v>-0.41843770834244776</v>
      </c>
      <c r="AO604" s="11">
        <f>'OddsRatio_working_3-way'!AC604+'OddsRatio_working_3-way'!AI604</f>
        <v>0</v>
      </c>
      <c r="AP604" s="11">
        <f>'OddsRatio_working_3-way'!AD604+'OddsRatio_working_3-way'!AJ604</f>
        <v>0</v>
      </c>
      <c r="AQ604" s="11">
        <f>'OddsRatio_working_3-way'!AE604+'OddsRatio_working_3-way'!AK604</f>
        <v>0</v>
      </c>
      <c r="AR604" s="10">
        <f>IF(A604="","",IF(('OddsRatio_working_3-way'!X604=0),IF(Q604&gt;0,-Q604^(1/3),(-Q604)^(1/3)),'OddsRatio_working_3-way'!AL604-'OddsRatio_working_3-way'!R604/3))</f>
        <v>1.0600915045329304</v>
      </c>
      <c r="AS604" s="11">
        <f>IF(('OddsRatio_working_3-way'!X604=0),IF(Q604&gt;0,-Q604^(1/3),(-Q604)^(1/3)),'OddsRatio_working_3-way'!AM604-'OddsRatio_working_3-way'!R604/3)</f>
        <v>-0.64165379619048268</v>
      </c>
      <c r="AT604" s="11">
        <f>IF(('OddsRatio_working_3-way'!X604=0),IF(Q604&gt;0,-Q604^(1/3),(-Q604)^(1/3)),'OddsRatio_working_3-way'!AN604-'OddsRatio_working_3-way'!R604/3)</f>
        <v>-0.41843770834244776</v>
      </c>
      <c r="AU604" s="11">
        <f>IF(('OddsRatio_working_3-way'!X604=0),0,'OddsRatio_working_3-way'!AO604)</f>
        <v>0</v>
      </c>
      <c r="AV604" s="11">
        <f>IF(('OddsRatio_working_3-way'!X604=0),0,'OddsRatio_working_3-way'!AP604)</f>
        <v>0</v>
      </c>
      <c r="AW604" s="11">
        <f>IF(('OddsRatio_working_3-way'!X604=0),0,'OddsRatio_working_3-way'!AQ604)</f>
        <v>0</v>
      </c>
    </row>
    <row r="605" spans="1:49" x14ac:dyDescent="0.2">
      <c r="A605" s="4">
        <f>IF('True_Odds_Calculator_3-way'!A606="","",'True_Odds_Calculator_3-way'!A606)</f>
        <v>2.31</v>
      </c>
      <c r="B605" s="4">
        <f>IF('True_Odds_Calculator_3-way'!B606="","",'True_Odds_Calculator_3-way'!B606)</f>
        <v>3.14</v>
      </c>
      <c r="C605" s="4">
        <f>IF('True_Odds_Calculator_3-way'!C606="","",'True_Odds_Calculator_3-way'!C606)</f>
        <v>3.48</v>
      </c>
      <c r="D605" s="9">
        <f t="shared" si="130"/>
        <v>0.4185852466678654</v>
      </c>
      <c r="E605" s="9">
        <f t="shared" si="131"/>
        <v>0.30589900227738404</v>
      </c>
      <c r="F605" s="9">
        <f t="shared" si="132"/>
        <v>0.27551575105475062</v>
      </c>
      <c r="G605" s="9">
        <f t="shared" si="133"/>
        <v>1.0603050621392127</v>
      </c>
      <c r="H605" s="9">
        <f t="shared" si="134"/>
        <v>2.3889996314023687</v>
      </c>
      <c r="I605" s="9">
        <f t="shared" si="135"/>
        <v>3.2690528329779149</v>
      </c>
      <c r="J605" s="9">
        <f t="shared" si="136"/>
        <v>3.6295565541052479</v>
      </c>
      <c r="K605" s="11">
        <f t="shared" si="137"/>
        <v>0.4329004329004329</v>
      </c>
      <c r="L605" s="11">
        <f t="shared" si="138"/>
        <v>0.31847133757961782</v>
      </c>
      <c r="M605" s="11">
        <f t="shared" si="139"/>
        <v>0.28735632183908044</v>
      </c>
      <c r="N605" s="11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-0.27543294004967633</v>
      </c>
      <c r="O605" s="11">
        <f>0</f>
        <v>0</v>
      </c>
      <c r="P605" s="11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0.23492748069949915</v>
      </c>
      <c r="Q605" s="11">
        <f>2*'OddsRatio_working_3-way'!K605*'OddsRatio_working_3-way'!L605*'OddsRatio_working_3-way'!M605</f>
        <v>7.9233551669308303E-2</v>
      </c>
      <c r="R605" s="11">
        <f t="shared" si="140"/>
        <v>0</v>
      </c>
      <c r="S605" s="11">
        <f t="shared" si="141"/>
        <v>-0.85293894280447458</v>
      </c>
      <c r="T605" s="11">
        <f t="shared" si="142"/>
        <v>-0.28766912067604533</v>
      </c>
      <c r="U605" s="11">
        <f>'OddsRatio_working_3-way'!S605-'OddsRatio_working_3-way'!R605^2/3</f>
        <v>-0.85293894280447458</v>
      </c>
      <c r="V605" s="11">
        <f>'OddsRatio_working_3-way'!S605*'OddsRatio_working_3-way'!R605/3-2*'OddsRatio_working_3-way'!R605^3/27-'OddsRatio_working_3-way'!T605</f>
        <v>0.28766912067604533</v>
      </c>
      <c r="W605" s="11">
        <f>'OddsRatio_working_3-way'!V605^2+4*'OddsRatio_working_3-way'!U605^3/27</f>
        <v>-9.1749524531359039E-3</v>
      </c>
      <c r="X605" s="11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0.1515985450488106</v>
      </c>
      <c r="Y605" s="11">
        <f>IF('OddsRatio_working_3-way'!W605&gt;=0,IF('OddsRatio_working_3-way'!V605+SQRT('OddsRatio_working_3-way'!W605)&gt;0,0,PI()),ACOS('OddsRatio_working_3-way'!V605/(2*'OddsRatio_working_3-way'!X605)))</f>
        <v>0.32142597523780614</v>
      </c>
      <c r="Z605" s="11">
        <f>'OddsRatio_working_3-way'!X605^(1/3)*COS('OddsRatio_working_3-way'!Y605/3)</f>
        <v>0.53015253106960647</v>
      </c>
      <c r="AA605" s="11">
        <f>'OddsRatio_working_3-way'!X605^(1/3)*COS(('OddsRatio_working_3-way'!Y605+2*PI())/3)</f>
        <v>-0.31445699104067426</v>
      </c>
      <c r="AB605" s="11">
        <f>'OddsRatio_working_3-way'!X605^(1/3)*COS(('OddsRatio_working_3-way'!Y605+4*PI())/3)</f>
        <v>-0.21569554002893229</v>
      </c>
      <c r="AC605" s="11">
        <f>'OddsRatio_working_3-way'!X605^(1/3)*SIN('OddsRatio_working_3-way'!Y605/3)</f>
        <v>5.7019950327187381E-2</v>
      </c>
      <c r="AD605" s="11">
        <f>'OddsRatio_working_3-way'!X605^(1/3)*SIN(('OddsRatio_working_3-way'!Y605+2*PI())/3)</f>
        <v>0.43061558462330446</v>
      </c>
      <c r="AE605" s="11">
        <f>'OddsRatio_working_3-way'!X605^(1/3)*SIN(('OddsRatio_working_3-way'!Y605+4*PI())/3)</f>
        <v>-0.48763553495049172</v>
      </c>
      <c r="AF605" s="11">
        <f>-'OddsRatio_working_3-way'!U605/(3*'OddsRatio_working_3-way'!X605^(1/3))*COS(('OddsRatio_working_3-way'!Y605)/3)</f>
        <v>0.53015253106960625</v>
      </c>
      <c r="AG605" s="11">
        <f>-'OddsRatio_working_3-way'!U605/(3*'OddsRatio_working_3-way'!X605^(1/3))*COS(('OddsRatio_working_3-way'!Y605+2*PI())/3)</f>
        <v>-0.31445699104067415</v>
      </c>
      <c r="AH605" s="11">
        <f>-'OddsRatio_working_3-way'!U605/(3*'OddsRatio_working_3-way'!X605^(1/3))*COS(('OddsRatio_working_3-way'!Y605+4*PI())/3)</f>
        <v>-0.21569554002893221</v>
      </c>
      <c r="AI605" s="11">
        <f>'OddsRatio_working_3-way'!U605/(3*'OddsRatio_working_3-way'!X605^(1/3))*SIN(('OddsRatio_working_3-way'!Y605)/3)</f>
        <v>-5.701995032718736E-2</v>
      </c>
      <c r="AJ605" s="11">
        <f>'OddsRatio_working_3-way'!U605/(3*'OddsRatio_working_3-way'!X605^(1/3))*SIN(('OddsRatio_working_3-way'!Y605+2*PI())/3)</f>
        <v>-0.43061558462330424</v>
      </c>
      <c r="AK605" s="11">
        <f>'OddsRatio_working_3-way'!U605/(3*'OddsRatio_working_3-way'!X605^(1/3))*SIN(('OddsRatio_working_3-way'!Y605+4*PI())/3)</f>
        <v>0.4876355349504915</v>
      </c>
      <c r="AL605" s="11">
        <f>'OddsRatio_working_3-way'!Z605+'OddsRatio_working_3-way'!AF605</f>
        <v>1.0603050621392127</v>
      </c>
      <c r="AM605" s="11">
        <f>'OddsRatio_working_3-way'!AA605+'OddsRatio_working_3-way'!AG605</f>
        <v>-0.62891398208134841</v>
      </c>
      <c r="AN605" s="11">
        <f>'OddsRatio_working_3-way'!AB605+'OddsRatio_working_3-way'!AH605</f>
        <v>-0.43139108005786453</v>
      </c>
      <c r="AO605" s="11">
        <f>'OddsRatio_working_3-way'!AC605+'OddsRatio_working_3-way'!AI605</f>
        <v>0</v>
      </c>
      <c r="AP605" s="11">
        <f>'OddsRatio_working_3-way'!AD605+'OddsRatio_working_3-way'!AJ605</f>
        <v>0</v>
      </c>
      <c r="AQ605" s="11">
        <f>'OddsRatio_working_3-way'!AE605+'OddsRatio_working_3-way'!AK605</f>
        <v>0</v>
      </c>
      <c r="AR605" s="10">
        <f>IF(A605="","",IF(('OddsRatio_working_3-way'!X605=0),IF(Q605&gt;0,-Q605^(1/3),(-Q605)^(1/3)),'OddsRatio_working_3-way'!AL605-'OddsRatio_working_3-way'!R605/3))</f>
        <v>1.0603050621392127</v>
      </c>
      <c r="AS605" s="11">
        <f>IF(('OddsRatio_working_3-way'!X605=0),IF(Q605&gt;0,-Q605^(1/3),(-Q605)^(1/3)),'OddsRatio_working_3-way'!AM605-'OddsRatio_working_3-way'!R605/3)</f>
        <v>-0.62891398208134841</v>
      </c>
      <c r="AT605" s="11">
        <f>IF(('OddsRatio_working_3-way'!X605=0),IF(Q605&gt;0,-Q605^(1/3),(-Q605)^(1/3)),'OddsRatio_working_3-way'!AN605-'OddsRatio_working_3-way'!R605/3)</f>
        <v>-0.43139108005786453</v>
      </c>
      <c r="AU605" s="11">
        <f>IF(('OddsRatio_working_3-way'!X605=0),0,'OddsRatio_working_3-way'!AO605)</f>
        <v>0</v>
      </c>
      <c r="AV605" s="11">
        <f>IF(('OddsRatio_working_3-way'!X605=0),0,'OddsRatio_working_3-way'!AP605)</f>
        <v>0</v>
      </c>
      <c r="AW605" s="11">
        <f>IF(('OddsRatio_working_3-way'!X605=0),0,'OddsRatio_working_3-way'!AQ605)</f>
        <v>0</v>
      </c>
    </row>
    <row r="606" spans="1:49" x14ac:dyDescent="0.2">
      <c r="A606" s="4">
        <f>IF('True_Odds_Calculator_3-way'!A607="","",'True_Odds_Calculator_3-way'!A607)</f>
        <v>3.94</v>
      </c>
      <c r="B606" s="4">
        <f>IF('True_Odds_Calculator_3-way'!B607="","",'True_Odds_Calculator_3-way'!B607)</f>
        <v>3.25</v>
      </c>
      <c r="C606" s="4">
        <f>IF('True_Odds_Calculator_3-way'!C607="","",'True_Odds_Calculator_3-way'!C607)</f>
        <v>2.09</v>
      </c>
      <c r="D606" s="9">
        <f t="shared" si="130"/>
        <v>0.24227002746772056</v>
      </c>
      <c r="E606" s="9">
        <f t="shared" si="131"/>
        <v>0.29467309517356732</v>
      </c>
      <c r="F606" s="9">
        <f t="shared" si="132"/>
        <v>0.46305687735871209</v>
      </c>
      <c r="G606" s="9">
        <f t="shared" si="133"/>
        <v>1.0638182769372253</v>
      </c>
      <c r="H606" s="9">
        <f t="shared" si="134"/>
        <v>4.1276257341954423</v>
      </c>
      <c r="I606" s="9">
        <f t="shared" si="135"/>
        <v>3.3935911231087572</v>
      </c>
      <c r="J606" s="9">
        <f t="shared" si="136"/>
        <v>2.1595619218615751</v>
      </c>
      <c r="K606" s="11">
        <f t="shared" si="137"/>
        <v>0.25380710659898476</v>
      </c>
      <c r="L606" s="11">
        <f t="shared" si="138"/>
        <v>0.30769230769230771</v>
      </c>
      <c r="M606" s="11">
        <f t="shared" si="139"/>
        <v>0.47846889952153115</v>
      </c>
      <c r="N606" s="11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-0.26942040059859984</v>
      </c>
      <c r="O606" s="11">
        <f>0</f>
        <v>0</v>
      </c>
      <c r="P606" s="11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0.23465714088209416</v>
      </c>
      <c r="Q606" s="11">
        <f>2*'OddsRatio_working_3-way'!K606*'OddsRatio_working_3-way'!L606*'OddsRatio_working_3-way'!M606</f>
        <v>7.4731573529329354E-2</v>
      </c>
      <c r="R606" s="11">
        <f t="shared" si="140"/>
        <v>0</v>
      </c>
      <c r="S606" s="11">
        <f t="shared" si="141"/>
        <v>-0.87097020255604818</v>
      </c>
      <c r="T606" s="11">
        <f t="shared" si="142"/>
        <v>-0.27737904540001534</v>
      </c>
      <c r="U606" s="11">
        <f>'OddsRatio_working_3-way'!S606-'OddsRatio_working_3-way'!R606^2/3</f>
        <v>-0.87097020255604818</v>
      </c>
      <c r="V606" s="11">
        <f>'OddsRatio_working_3-way'!S606*'OddsRatio_working_3-way'!R606/3-2*'OddsRatio_working_3-way'!R606^3/27-'OddsRatio_working_3-way'!T606</f>
        <v>0.27737904540001534</v>
      </c>
      <c r="W606" s="11">
        <f>'OddsRatio_working_3-way'!V606^2+4*'OddsRatio_working_3-way'!U606^3/27</f>
        <v>-2.0943605414752958E-2</v>
      </c>
      <c r="X606" s="11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0.15643108725711838</v>
      </c>
      <c r="Y606" s="11">
        <f>IF('OddsRatio_working_3-way'!W606&gt;=0,IF('OddsRatio_working_3-way'!V606+SQRT('OddsRatio_working_3-way'!W606)&gt;0,0,PI()),ACOS('OddsRatio_working_3-way'!V606/(2*'OddsRatio_working_3-way'!X606)))</f>
        <v>0.4808860188749231</v>
      </c>
      <c r="Z606" s="11">
        <f>'OddsRatio_working_3-way'!X606^(1/3)*COS('OddsRatio_working_3-way'!Y606/3)</f>
        <v>0.53190913846861265</v>
      </c>
      <c r="AA606" s="11">
        <f>'OddsRatio_working_3-way'!X606^(1/3)*COS(('OddsRatio_working_3-way'!Y606+2*PI())/3)</f>
        <v>-0.34043310271339505</v>
      </c>
      <c r="AB606" s="11">
        <f>'OddsRatio_working_3-way'!X606^(1/3)*COS(('OddsRatio_working_3-way'!Y606+4*PI())/3)</f>
        <v>-0.19147603575521752</v>
      </c>
      <c r="AC606" s="11">
        <f>'OddsRatio_working_3-way'!X606^(1/3)*SIN('OddsRatio_working_3-way'!Y606/3)</f>
        <v>8.6000402706000928E-2</v>
      </c>
      <c r="AD606" s="11">
        <f>'OddsRatio_working_3-way'!X606^(1/3)*SIN(('OddsRatio_working_3-way'!Y606+2*PI())/3)</f>
        <v>0.41764662506591271</v>
      </c>
      <c r="AE606" s="11">
        <f>'OddsRatio_working_3-way'!X606^(1/3)*SIN(('OddsRatio_working_3-way'!Y606+4*PI())/3)</f>
        <v>-0.50364702777191361</v>
      </c>
      <c r="AF606" s="11">
        <f>-'OddsRatio_working_3-way'!U606/(3*'OddsRatio_working_3-way'!X606^(1/3))*COS(('OddsRatio_working_3-way'!Y606)/3)</f>
        <v>0.53190913846861265</v>
      </c>
      <c r="AG606" s="11">
        <f>-'OddsRatio_working_3-way'!U606/(3*'OddsRatio_working_3-way'!X606^(1/3))*COS(('OddsRatio_working_3-way'!Y606+2*PI())/3)</f>
        <v>-0.34043310271339505</v>
      </c>
      <c r="AH606" s="11">
        <f>-'OddsRatio_working_3-way'!U606/(3*'OddsRatio_working_3-way'!X606^(1/3))*COS(('OddsRatio_working_3-way'!Y606+4*PI())/3)</f>
        <v>-0.19147603575521752</v>
      </c>
      <c r="AI606" s="11">
        <f>'OddsRatio_working_3-way'!U606/(3*'OddsRatio_working_3-way'!X606^(1/3))*SIN(('OddsRatio_working_3-way'!Y606)/3)</f>
        <v>-8.6000402706000928E-2</v>
      </c>
      <c r="AJ606" s="11">
        <f>'OddsRatio_working_3-way'!U606/(3*'OddsRatio_working_3-way'!X606^(1/3))*SIN(('OddsRatio_working_3-way'!Y606+2*PI())/3)</f>
        <v>-0.41764662506591271</v>
      </c>
      <c r="AK606" s="11">
        <f>'OddsRatio_working_3-way'!U606/(3*'OddsRatio_working_3-way'!X606^(1/3))*SIN(('OddsRatio_working_3-way'!Y606+4*PI())/3)</f>
        <v>0.50364702777191361</v>
      </c>
      <c r="AL606" s="11">
        <f>'OddsRatio_working_3-way'!Z606+'OddsRatio_working_3-way'!AF606</f>
        <v>1.0638182769372253</v>
      </c>
      <c r="AM606" s="11">
        <f>'OddsRatio_working_3-way'!AA606+'OddsRatio_working_3-way'!AG606</f>
        <v>-0.68086620542679011</v>
      </c>
      <c r="AN606" s="11">
        <f>'OddsRatio_working_3-way'!AB606+'OddsRatio_working_3-way'!AH606</f>
        <v>-0.38295207151043503</v>
      </c>
      <c r="AO606" s="11">
        <f>'OddsRatio_working_3-way'!AC606+'OddsRatio_working_3-way'!AI606</f>
        <v>0</v>
      </c>
      <c r="AP606" s="11">
        <f>'OddsRatio_working_3-way'!AD606+'OddsRatio_working_3-way'!AJ606</f>
        <v>0</v>
      </c>
      <c r="AQ606" s="11">
        <f>'OddsRatio_working_3-way'!AE606+'OddsRatio_working_3-way'!AK606</f>
        <v>0</v>
      </c>
      <c r="AR606" s="10">
        <f>IF(A606="","",IF(('OddsRatio_working_3-way'!X606=0),IF(Q606&gt;0,-Q606^(1/3),(-Q606)^(1/3)),'OddsRatio_working_3-way'!AL606-'OddsRatio_working_3-way'!R606/3))</f>
        <v>1.0638182769372253</v>
      </c>
      <c r="AS606" s="11">
        <f>IF(('OddsRatio_working_3-way'!X606=0),IF(Q606&gt;0,-Q606^(1/3),(-Q606)^(1/3)),'OddsRatio_working_3-way'!AM606-'OddsRatio_working_3-way'!R606/3)</f>
        <v>-0.68086620542679011</v>
      </c>
      <c r="AT606" s="11">
        <f>IF(('OddsRatio_working_3-way'!X606=0),IF(Q606&gt;0,-Q606^(1/3),(-Q606)^(1/3)),'OddsRatio_working_3-way'!AN606-'OddsRatio_working_3-way'!R606/3)</f>
        <v>-0.38295207151043503</v>
      </c>
      <c r="AU606" s="11">
        <f>IF(('OddsRatio_working_3-way'!X606=0),0,'OddsRatio_working_3-way'!AO606)</f>
        <v>0</v>
      </c>
      <c r="AV606" s="11">
        <f>IF(('OddsRatio_working_3-way'!X606=0),0,'OddsRatio_working_3-way'!AP606)</f>
        <v>0</v>
      </c>
      <c r="AW606" s="11">
        <f>IF(('OddsRatio_working_3-way'!X606=0),0,'OddsRatio_working_3-way'!AQ606)</f>
        <v>0</v>
      </c>
    </row>
    <row r="607" spans="1:49" x14ac:dyDescent="0.2">
      <c r="A607" s="4">
        <f>IF('True_Odds_Calculator_3-way'!A608="","",'True_Odds_Calculator_3-way'!A608)</f>
        <v>7.06</v>
      </c>
      <c r="B607" s="4">
        <f>IF('True_Odds_Calculator_3-way'!B608="","",'True_Odds_Calculator_3-way'!B608)</f>
        <v>4.2699999999999996</v>
      </c>
      <c r="C607" s="4">
        <f>IF('True_Odds_Calculator_3-way'!C608="","",'True_Odds_Calculator_3-way'!C608)</f>
        <v>1.5</v>
      </c>
      <c r="D607" s="9">
        <f t="shared" si="130"/>
        <v>0.13196934806418797</v>
      </c>
      <c r="E607" s="9">
        <f t="shared" si="131"/>
        <v>0.2198162449598853</v>
      </c>
      <c r="F607" s="9">
        <f t="shared" si="132"/>
        <v>0.6482144069759268</v>
      </c>
      <c r="G607" s="9">
        <f t="shared" si="133"/>
        <v>1.085398871849319</v>
      </c>
      <c r="H607" s="9">
        <f t="shared" si="134"/>
        <v>7.5775171634068732</v>
      </c>
      <c r="I607" s="9">
        <f t="shared" si="135"/>
        <v>4.5492543109472727</v>
      </c>
      <c r="J607" s="9">
        <f t="shared" si="136"/>
        <v>1.5426994359246595</v>
      </c>
      <c r="K607" s="11">
        <f t="shared" si="137"/>
        <v>0.14164305949008499</v>
      </c>
      <c r="L607" s="11">
        <f t="shared" si="138"/>
        <v>0.23419203747072601</v>
      </c>
      <c r="M607" s="11">
        <f t="shared" si="139"/>
        <v>0.66666666666666663</v>
      </c>
      <c r="N607" s="11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-0.21911219324491982</v>
      </c>
      <c r="O607" s="11">
        <f>0</f>
        <v>0</v>
      </c>
      <c r="P607" s="11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0.21738505461163704</v>
      </c>
      <c r="Q607" s="11">
        <f>2*'OddsRatio_working_3-way'!K607*'OddsRatio_working_3-way'!L607*'OddsRatio_working_3-way'!M607</f>
        <v>4.4228902260760344E-2</v>
      </c>
      <c r="R607" s="11">
        <f t="shared" si="140"/>
        <v>0</v>
      </c>
      <c r="S607" s="11">
        <f t="shared" si="141"/>
        <v>-0.99211756037989085</v>
      </c>
      <c r="T607" s="11">
        <f t="shared" si="142"/>
        <v>-0.20185504789011008</v>
      </c>
      <c r="U607" s="11">
        <f>'OddsRatio_working_3-way'!S607-'OddsRatio_working_3-way'!R607^2/3</f>
        <v>-0.99211756037989085</v>
      </c>
      <c r="V607" s="11">
        <f>'OddsRatio_working_3-way'!S607*'OddsRatio_working_3-way'!R607/3-2*'OddsRatio_working_3-way'!R607^3/27-'OddsRatio_working_3-way'!T607</f>
        <v>0.20185504789011008</v>
      </c>
      <c r="W607" s="11">
        <f>'OddsRatio_working_3-way'!V607^2+4*'OddsRatio_working_3-way'!U607^3/27</f>
        <v>-0.10392692333673227</v>
      </c>
      <c r="X607" s="11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0.19017911537248963</v>
      </c>
      <c r="Y607" s="11">
        <f>IF('OddsRatio_working_3-way'!W607&gt;=0,IF('OddsRatio_working_3-way'!V607+SQRT('OddsRatio_working_3-way'!W607)&gt;0,0,PI()),ACOS('OddsRatio_working_3-way'!V607/(2*'OddsRatio_working_3-way'!X607)))</f>
        <v>1.0113733784187544</v>
      </c>
      <c r="Z607" s="11">
        <f>'OddsRatio_working_3-way'!X607^(1/3)*COS('OddsRatio_working_3-way'!Y607/3)</f>
        <v>0.54269943592465952</v>
      </c>
      <c r="AA607" s="11">
        <f>'OddsRatio_working_3-way'!X607^(1/3)*COS(('OddsRatio_working_3-way'!Y607+2*PI())/3)</f>
        <v>-0.4360839942385954</v>
      </c>
      <c r="AB607" s="11">
        <f>'OddsRatio_working_3-way'!X607^(1/3)*COS(('OddsRatio_working_3-way'!Y607+4*PI())/3)</f>
        <v>-0.10661544168606424</v>
      </c>
      <c r="AC607" s="11">
        <f>'OddsRatio_working_3-way'!X607^(1/3)*SIN('OddsRatio_working_3-way'!Y607/3)</f>
        <v>0.19021875750572018</v>
      </c>
      <c r="AD607" s="11">
        <f>'OddsRatio_working_3-way'!X607^(1/3)*SIN(('OddsRatio_working_3-way'!Y607+2*PI())/3)</f>
        <v>0.3748821193773802</v>
      </c>
      <c r="AE607" s="11">
        <f>'OddsRatio_working_3-way'!X607^(1/3)*SIN(('OddsRatio_working_3-way'!Y607+4*PI())/3)</f>
        <v>-0.56510087688310051</v>
      </c>
      <c r="AF607" s="11">
        <f>-'OddsRatio_working_3-way'!U607/(3*'OddsRatio_working_3-way'!X607^(1/3))*COS(('OddsRatio_working_3-way'!Y607)/3)</f>
        <v>0.54269943592465952</v>
      </c>
      <c r="AG607" s="11">
        <f>-'OddsRatio_working_3-way'!U607/(3*'OddsRatio_working_3-way'!X607^(1/3))*COS(('OddsRatio_working_3-way'!Y607+2*PI())/3)</f>
        <v>-0.4360839942385954</v>
      </c>
      <c r="AH607" s="11">
        <f>-'OddsRatio_working_3-way'!U607/(3*'OddsRatio_working_3-way'!X607^(1/3))*COS(('OddsRatio_working_3-way'!Y607+4*PI())/3)</f>
        <v>-0.10661544168606424</v>
      </c>
      <c r="AI607" s="11">
        <f>'OddsRatio_working_3-way'!U607/(3*'OddsRatio_working_3-way'!X607^(1/3))*SIN(('OddsRatio_working_3-way'!Y607)/3)</f>
        <v>-0.19021875750572018</v>
      </c>
      <c r="AJ607" s="11">
        <f>'OddsRatio_working_3-way'!U607/(3*'OddsRatio_working_3-way'!X607^(1/3))*SIN(('OddsRatio_working_3-way'!Y607+2*PI())/3)</f>
        <v>-0.3748821193773802</v>
      </c>
      <c r="AK607" s="11">
        <f>'OddsRatio_working_3-way'!U607/(3*'OddsRatio_working_3-way'!X607^(1/3))*SIN(('OddsRatio_working_3-way'!Y607+4*PI())/3)</f>
        <v>0.56510087688310051</v>
      </c>
      <c r="AL607" s="11">
        <f>'OddsRatio_working_3-way'!Z607+'OddsRatio_working_3-way'!AF607</f>
        <v>1.085398871849319</v>
      </c>
      <c r="AM607" s="11">
        <f>'OddsRatio_working_3-way'!AA607+'OddsRatio_working_3-way'!AG607</f>
        <v>-0.87216798847719079</v>
      </c>
      <c r="AN607" s="11">
        <f>'OddsRatio_working_3-way'!AB607+'OddsRatio_working_3-way'!AH607</f>
        <v>-0.21323088337212848</v>
      </c>
      <c r="AO607" s="11">
        <f>'OddsRatio_working_3-way'!AC607+'OddsRatio_working_3-way'!AI607</f>
        <v>0</v>
      </c>
      <c r="AP607" s="11">
        <f>'OddsRatio_working_3-way'!AD607+'OddsRatio_working_3-way'!AJ607</f>
        <v>0</v>
      </c>
      <c r="AQ607" s="11">
        <f>'OddsRatio_working_3-way'!AE607+'OddsRatio_working_3-way'!AK607</f>
        <v>0</v>
      </c>
      <c r="AR607" s="10">
        <f>IF(A607="","",IF(('OddsRatio_working_3-way'!X607=0),IF(Q607&gt;0,-Q607^(1/3),(-Q607)^(1/3)),'OddsRatio_working_3-way'!AL607-'OddsRatio_working_3-way'!R607/3))</f>
        <v>1.085398871849319</v>
      </c>
      <c r="AS607" s="11">
        <f>IF(('OddsRatio_working_3-way'!X607=0),IF(Q607&gt;0,-Q607^(1/3),(-Q607)^(1/3)),'OddsRatio_working_3-way'!AM607-'OddsRatio_working_3-way'!R607/3)</f>
        <v>-0.87216798847719079</v>
      </c>
      <c r="AT607" s="11">
        <f>IF(('OddsRatio_working_3-way'!X607=0),IF(Q607&gt;0,-Q607^(1/3),(-Q607)^(1/3)),'OddsRatio_working_3-way'!AN607-'OddsRatio_working_3-way'!R607/3)</f>
        <v>-0.21323088337212848</v>
      </c>
      <c r="AU607" s="11">
        <f>IF(('OddsRatio_working_3-way'!X607=0),0,'OddsRatio_working_3-way'!AO607)</f>
        <v>0</v>
      </c>
      <c r="AV607" s="11">
        <f>IF(('OddsRatio_working_3-way'!X607=0),0,'OddsRatio_working_3-way'!AP607)</f>
        <v>0</v>
      </c>
      <c r="AW607" s="11">
        <f>IF(('OddsRatio_working_3-way'!X607=0),0,'OddsRatio_working_3-way'!AQ607)</f>
        <v>0</v>
      </c>
    </row>
    <row r="608" spans="1:49" x14ac:dyDescent="0.2">
      <c r="A608" s="4">
        <f>IF('True_Odds_Calculator_3-way'!A609="","",'True_Odds_Calculator_3-way'!A609)</f>
        <v>1.85</v>
      </c>
      <c r="B608" s="4">
        <f>IF('True_Odds_Calculator_3-way'!B609="","",'True_Odds_Calculator_3-way'!B609)</f>
        <v>3.64</v>
      </c>
      <c r="C608" s="4">
        <f>IF('True_Odds_Calculator_3-way'!C609="","",'True_Odds_Calculator_3-way'!C609)</f>
        <v>4.47</v>
      </c>
      <c r="D608" s="9">
        <f t="shared" si="130"/>
        <v>0.52478784178308446</v>
      </c>
      <c r="E608" s="9">
        <f t="shared" si="131"/>
        <v>0.26229675333571756</v>
      </c>
      <c r="F608" s="9">
        <f t="shared" si="132"/>
        <v>0.21291540488119826</v>
      </c>
      <c r="G608" s="9">
        <f t="shared" si="133"/>
        <v>1.065331707027438</v>
      </c>
      <c r="H608" s="9">
        <f t="shared" si="134"/>
        <v>1.9055319509733222</v>
      </c>
      <c r="I608" s="9">
        <f t="shared" si="135"/>
        <v>3.8124757065524366</v>
      </c>
      <c r="J608" s="9">
        <f t="shared" si="136"/>
        <v>4.6967010233852093</v>
      </c>
      <c r="K608" s="11">
        <f t="shared" si="137"/>
        <v>0.54054054054054046</v>
      </c>
      <c r="L608" s="11">
        <f t="shared" si="138"/>
        <v>0.27472527472527469</v>
      </c>
      <c r="M608" s="11">
        <f t="shared" si="139"/>
        <v>0.2237136465324385</v>
      </c>
      <c r="N608" s="11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-0.25868526539667491</v>
      </c>
      <c r="O608" s="11">
        <f>0</f>
        <v>0</v>
      </c>
      <c r="P608" s="11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0.23122170773177481</v>
      </c>
      <c r="Q608" s="11">
        <f>2*'OddsRatio_working_3-way'!K608*'OddsRatio_working_3-way'!L608*'OddsRatio_working_3-way'!M608</f>
        <v>6.6443019463153674E-2</v>
      </c>
      <c r="R608" s="11">
        <f t="shared" si="140"/>
        <v>0</v>
      </c>
      <c r="S608" s="11">
        <f t="shared" si="141"/>
        <v>-0.89383408590053726</v>
      </c>
      <c r="T608" s="11">
        <f t="shared" si="142"/>
        <v>-0.25684887525877503</v>
      </c>
      <c r="U608" s="11">
        <f>'OddsRatio_working_3-way'!S608-'OddsRatio_working_3-way'!R608^2/3</f>
        <v>-0.89383408590053726</v>
      </c>
      <c r="V608" s="11">
        <f>'OddsRatio_working_3-way'!S608*'OddsRatio_working_3-way'!R608/3-2*'OddsRatio_working_3-way'!R608^3/27-'OddsRatio_working_3-way'!T608</f>
        <v>0.25684887525877503</v>
      </c>
      <c r="W608" s="11">
        <f>'OddsRatio_working_3-way'!V608^2+4*'OddsRatio_working_3-way'!U608^3/27</f>
        <v>-3.9824098872459593E-2</v>
      </c>
      <c r="X608" s="11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0.16263105760751648</v>
      </c>
      <c r="Y608" s="11">
        <f>IF('OddsRatio_working_3-way'!W608&gt;=0,IF('OddsRatio_working_3-way'!V608+SQRT('OddsRatio_working_3-way'!W608)&gt;0,0,PI()),ACOS('OddsRatio_working_3-way'!V608/(2*'OddsRatio_working_3-way'!X608)))</f>
        <v>0.66052969094270575</v>
      </c>
      <c r="Z608" s="11">
        <f>'OddsRatio_working_3-way'!X608^(1/3)*COS('OddsRatio_working_3-way'!Y608/3)</f>
        <v>0.53266585351371909</v>
      </c>
      <c r="AA608" s="11">
        <f>'OddsRatio_working_3-way'!X608^(1/3)*COS(('OddsRatio_working_3-way'!Y608+2*PI())/3)</f>
        <v>-0.36957457460553667</v>
      </c>
      <c r="AB608" s="11">
        <f>'OddsRatio_working_3-way'!X608^(1/3)*COS(('OddsRatio_working_3-way'!Y608+4*PI())/3)</f>
        <v>-0.16309127890818248</v>
      </c>
      <c r="AC608" s="11">
        <f>'OddsRatio_working_3-way'!X608^(1/3)*SIN('OddsRatio_working_3-way'!Y608/3)</f>
        <v>0.11921318635402853</v>
      </c>
      <c r="AD608" s="11">
        <f>'OddsRatio_working_3-way'!X608^(1/3)*SIN(('OddsRatio_working_3-way'!Y608+2*PI())/3)</f>
        <v>0.40169556769438686</v>
      </c>
      <c r="AE608" s="11">
        <f>'OddsRatio_working_3-way'!X608^(1/3)*SIN(('OddsRatio_working_3-way'!Y608+4*PI())/3)</f>
        <v>-0.52090875404841541</v>
      </c>
      <c r="AF608" s="11">
        <f>-'OddsRatio_working_3-way'!U608/(3*'OddsRatio_working_3-way'!X608^(1/3))*COS(('OddsRatio_working_3-way'!Y608)/3)</f>
        <v>0.53266585351371898</v>
      </c>
      <c r="AG608" s="11">
        <f>-'OddsRatio_working_3-way'!U608/(3*'OddsRatio_working_3-way'!X608^(1/3))*COS(('OddsRatio_working_3-way'!Y608+2*PI())/3)</f>
        <v>-0.36957457460553661</v>
      </c>
      <c r="AH608" s="11">
        <f>-'OddsRatio_working_3-way'!U608/(3*'OddsRatio_working_3-way'!X608^(1/3))*COS(('OddsRatio_working_3-way'!Y608+4*PI())/3)</f>
        <v>-0.16309127890818245</v>
      </c>
      <c r="AI608" s="11">
        <f>'OddsRatio_working_3-way'!U608/(3*'OddsRatio_working_3-way'!X608^(1/3))*SIN(('OddsRatio_working_3-way'!Y608)/3)</f>
        <v>-0.1192131863540285</v>
      </c>
      <c r="AJ608" s="11">
        <f>'OddsRatio_working_3-way'!U608/(3*'OddsRatio_working_3-way'!X608^(1/3))*SIN(('OddsRatio_working_3-way'!Y608+2*PI())/3)</f>
        <v>-0.40169556769438675</v>
      </c>
      <c r="AK608" s="11">
        <f>'OddsRatio_working_3-way'!U608/(3*'OddsRatio_working_3-way'!X608^(1/3))*SIN(('OddsRatio_working_3-way'!Y608+4*PI())/3)</f>
        <v>0.5209087540484153</v>
      </c>
      <c r="AL608" s="11">
        <f>'OddsRatio_working_3-way'!Z608+'OddsRatio_working_3-way'!AF608</f>
        <v>1.065331707027438</v>
      </c>
      <c r="AM608" s="11">
        <f>'OddsRatio_working_3-way'!AA608+'OddsRatio_working_3-way'!AG608</f>
        <v>-0.73914914921107333</v>
      </c>
      <c r="AN608" s="11">
        <f>'OddsRatio_working_3-way'!AB608+'OddsRatio_working_3-way'!AH608</f>
        <v>-0.32618255781636496</v>
      </c>
      <c r="AO608" s="11">
        <f>'OddsRatio_working_3-way'!AC608+'OddsRatio_working_3-way'!AI608</f>
        <v>0</v>
      </c>
      <c r="AP608" s="11">
        <f>'OddsRatio_working_3-way'!AD608+'OddsRatio_working_3-way'!AJ608</f>
        <v>0</v>
      </c>
      <c r="AQ608" s="11">
        <f>'OddsRatio_working_3-way'!AE608+'OddsRatio_working_3-way'!AK608</f>
        <v>0</v>
      </c>
      <c r="AR608" s="10">
        <f>IF(A608="","",IF(('OddsRatio_working_3-way'!X608=0),IF(Q608&gt;0,-Q608^(1/3),(-Q608)^(1/3)),'OddsRatio_working_3-way'!AL608-'OddsRatio_working_3-way'!R608/3))</f>
        <v>1.065331707027438</v>
      </c>
      <c r="AS608" s="11">
        <f>IF(('OddsRatio_working_3-way'!X608=0),IF(Q608&gt;0,-Q608^(1/3),(-Q608)^(1/3)),'OddsRatio_working_3-way'!AM608-'OddsRatio_working_3-way'!R608/3)</f>
        <v>-0.73914914921107333</v>
      </c>
      <c r="AT608" s="11">
        <f>IF(('OddsRatio_working_3-way'!X608=0),IF(Q608&gt;0,-Q608^(1/3),(-Q608)^(1/3)),'OddsRatio_working_3-way'!AN608-'OddsRatio_working_3-way'!R608/3)</f>
        <v>-0.32618255781636496</v>
      </c>
      <c r="AU608" s="11">
        <f>IF(('OddsRatio_working_3-way'!X608=0),0,'OddsRatio_working_3-way'!AO608)</f>
        <v>0</v>
      </c>
      <c r="AV608" s="11">
        <f>IF(('OddsRatio_working_3-way'!X608=0),0,'OddsRatio_working_3-way'!AP608)</f>
        <v>0</v>
      </c>
      <c r="AW608" s="11">
        <f>IF(('OddsRatio_working_3-way'!X608=0),0,'OddsRatio_working_3-way'!AQ608)</f>
        <v>0</v>
      </c>
    </row>
    <row r="609" spans="1:49" x14ac:dyDescent="0.2">
      <c r="A609" s="4">
        <f>IF('True_Odds_Calculator_3-way'!A610="","",'True_Odds_Calculator_3-way'!A610)</f>
        <v>2.21</v>
      </c>
      <c r="B609" s="4">
        <f>IF('True_Odds_Calculator_3-way'!B610="","",'True_Odds_Calculator_3-way'!B610)</f>
        <v>2.99</v>
      </c>
      <c r="C609" s="4">
        <f>IF('True_Odds_Calculator_3-way'!C610="","",'True_Odds_Calculator_3-way'!C610)</f>
        <v>4.07</v>
      </c>
      <c r="D609" s="9">
        <f t="shared" si="130"/>
        <v>0.4400962573285182</v>
      </c>
      <c r="E609" s="9">
        <f t="shared" si="131"/>
        <v>0.32337912976936389</v>
      </c>
      <c r="F609" s="9">
        <f t="shared" si="132"/>
        <v>0.23652461290211807</v>
      </c>
      <c r="G609" s="9">
        <f t="shared" si="133"/>
        <v>1.0514299045692317</v>
      </c>
      <c r="H609" s="9">
        <f t="shared" si="134"/>
        <v>2.27223018452877</v>
      </c>
      <c r="I609" s="9">
        <f t="shared" si="135"/>
        <v>3.092345510092771</v>
      </c>
      <c r="J609" s="9">
        <f t="shared" si="136"/>
        <v>4.2278898070275419</v>
      </c>
      <c r="K609" s="11">
        <f t="shared" si="137"/>
        <v>0.45248868778280543</v>
      </c>
      <c r="L609" s="11">
        <f t="shared" si="138"/>
        <v>0.33444816053511706</v>
      </c>
      <c r="M609" s="11">
        <f t="shared" si="139"/>
        <v>0.24570024570024568</v>
      </c>
      <c r="N609" s="11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-0.27486468899020544</v>
      </c>
      <c r="O609" s="11">
        <f>0</f>
        <v>0</v>
      </c>
      <c r="P609" s="11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0.23313617647672341</v>
      </c>
      <c r="Q609" s="11">
        <f>2*'OddsRatio_working_3-way'!K609*'OddsRatio_working_3-way'!L609*'OddsRatio_working_3-way'!M609</f>
        <v>7.4365606531650211E-2</v>
      </c>
      <c r="R609" s="11">
        <f t="shared" si="140"/>
        <v>0</v>
      </c>
      <c r="S609" s="11">
        <f t="shared" si="141"/>
        <v>-0.84818525556416968</v>
      </c>
      <c r="T609" s="11">
        <f t="shared" si="142"/>
        <v>-0.27055351054678456</v>
      </c>
      <c r="U609" s="11">
        <f>'OddsRatio_working_3-way'!S609-'OddsRatio_working_3-way'!R609^2/3</f>
        <v>-0.84818525556416968</v>
      </c>
      <c r="V609" s="11">
        <f>'OddsRatio_working_3-way'!S609*'OddsRatio_working_3-way'!R609/3-2*'OddsRatio_working_3-way'!R609^3/27-'OddsRatio_working_3-way'!T609</f>
        <v>0.27055351054678456</v>
      </c>
      <c r="W609" s="11">
        <f>'OddsRatio_working_3-way'!V609^2+4*'OddsRatio_working_3-way'!U609^3/27</f>
        <v>-1.7200788059274871E-2</v>
      </c>
      <c r="X609" s="11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0.15033295557566873</v>
      </c>
      <c r="Y609" s="11">
        <f>IF('OddsRatio_working_3-way'!W609&gt;=0,IF('OddsRatio_working_3-way'!V609+SQRT('OddsRatio_working_3-way'!W609)&gt;0,0,PI()),ACOS('OddsRatio_working_3-way'!V609/(2*'OddsRatio_working_3-way'!X609)))</f>
        <v>0.45137622381266485</v>
      </c>
      <c r="Z609" s="11">
        <f>'OddsRatio_working_3-way'!X609^(1/3)*COS('OddsRatio_working_3-way'!Y609/3)</f>
        <v>0.52571495228461596</v>
      </c>
      <c r="AA609" s="11">
        <f>'OddsRatio_working_3-way'!X609^(1/3)*COS(('OddsRatio_working_3-way'!Y609+2*PI())/3)</f>
        <v>-0.33188033901636155</v>
      </c>
      <c r="AB609" s="11">
        <f>'OddsRatio_working_3-way'!X609^(1/3)*COS(('OddsRatio_working_3-way'!Y609+4*PI())/3)</f>
        <v>-0.19383461326825455</v>
      </c>
      <c r="AC609" s="11">
        <f>'OddsRatio_working_3-way'!X609^(1/3)*SIN('OddsRatio_working_3-way'!Y609/3)</f>
        <v>7.9700736921146861E-2</v>
      </c>
      <c r="AD609" s="11">
        <f>'OddsRatio_working_3-way'!X609^(1/3)*SIN(('OddsRatio_working_3-way'!Y609+2*PI())/3)</f>
        <v>0.41543213536722801</v>
      </c>
      <c r="AE609" s="11">
        <f>'OddsRatio_working_3-way'!X609^(1/3)*SIN(('OddsRatio_working_3-way'!Y609+4*PI())/3)</f>
        <v>-0.49513287228837488</v>
      </c>
      <c r="AF609" s="11">
        <f>-'OddsRatio_working_3-way'!U609/(3*'OddsRatio_working_3-way'!X609^(1/3))*COS(('OddsRatio_working_3-way'!Y609)/3)</f>
        <v>0.52571495228461584</v>
      </c>
      <c r="AG609" s="11">
        <f>-'OddsRatio_working_3-way'!U609/(3*'OddsRatio_working_3-way'!X609^(1/3))*COS(('OddsRatio_working_3-way'!Y609+2*PI())/3)</f>
        <v>-0.33188033901636149</v>
      </c>
      <c r="AH609" s="11">
        <f>-'OddsRatio_working_3-way'!U609/(3*'OddsRatio_working_3-way'!X609^(1/3))*COS(('OddsRatio_working_3-way'!Y609+4*PI())/3)</f>
        <v>-0.19383461326825449</v>
      </c>
      <c r="AI609" s="11">
        <f>'OddsRatio_working_3-way'!U609/(3*'OddsRatio_working_3-way'!X609^(1/3))*SIN(('OddsRatio_working_3-way'!Y609)/3)</f>
        <v>-7.9700736921146847E-2</v>
      </c>
      <c r="AJ609" s="11">
        <f>'OddsRatio_working_3-way'!U609/(3*'OddsRatio_working_3-way'!X609^(1/3))*SIN(('OddsRatio_working_3-way'!Y609+2*PI())/3)</f>
        <v>-0.41543213536722795</v>
      </c>
      <c r="AK609" s="11">
        <f>'OddsRatio_working_3-way'!U609/(3*'OddsRatio_working_3-way'!X609^(1/3))*SIN(('OddsRatio_working_3-way'!Y609+4*PI())/3)</f>
        <v>0.49513287228837477</v>
      </c>
      <c r="AL609" s="11">
        <f>'OddsRatio_working_3-way'!Z609+'OddsRatio_working_3-way'!AF609</f>
        <v>1.0514299045692317</v>
      </c>
      <c r="AM609" s="11">
        <f>'OddsRatio_working_3-way'!AA609+'OddsRatio_working_3-way'!AG609</f>
        <v>-0.66376067803272298</v>
      </c>
      <c r="AN609" s="11">
        <f>'OddsRatio_working_3-way'!AB609+'OddsRatio_working_3-way'!AH609</f>
        <v>-0.38766922653650904</v>
      </c>
      <c r="AO609" s="11">
        <f>'OddsRatio_working_3-way'!AC609+'OddsRatio_working_3-way'!AI609</f>
        <v>0</v>
      </c>
      <c r="AP609" s="11">
        <f>'OddsRatio_working_3-way'!AD609+'OddsRatio_working_3-way'!AJ609</f>
        <v>0</v>
      </c>
      <c r="AQ609" s="11">
        <f>'OddsRatio_working_3-way'!AE609+'OddsRatio_working_3-way'!AK609</f>
        <v>0</v>
      </c>
      <c r="AR609" s="10">
        <f>IF(A609="","",IF(('OddsRatio_working_3-way'!X609=0),IF(Q609&gt;0,-Q609^(1/3),(-Q609)^(1/3)),'OddsRatio_working_3-way'!AL609-'OddsRatio_working_3-way'!R609/3))</f>
        <v>1.0514299045692317</v>
      </c>
      <c r="AS609" s="11">
        <f>IF(('OddsRatio_working_3-way'!X609=0),IF(Q609&gt;0,-Q609^(1/3),(-Q609)^(1/3)),'OddsRatio_working_3-way'!AM609-'OddsRatio_working_3-way'!R609/3)</f>
        <v>-0.66376067803272298</v>
      </c>
      <c r="AT609" s="11">
        <f>IF(('OddsRatio_working_3-way'!X609=0),IF(Q609&gt;0,-Q609^(1/3),(-Q609)^(1/3)),'OddsRatio_working_3-way'!AN609-'OddsRatio_working_3-way'!R609/3)</f>
        <v>-0.38766922653650904</v>
      </c>
      <c r="AU609" s="11">
        <f>IF(('OddsRatio_working_3-way'!X609=0),0,'OddsRatio_working_3-way'!AO609)</f>
        <v>0</v>
      </c>
      <c r="AV609" s="11">
        <f>IF(('OddsRatio_working_3-way'!X609=0),0,'OddsRatio_working_3-way'!AP609)</f>
        <v>0</v>
      </c>
      <c r="AW609" s="11">
        <f>IF(('OddsRatio_working_3-way'!X609=0),0,'OddsRatio_working_3-way'!AQ609)</f>
        <v>0</v>
      </c>
    </row>
    <row r="610" spans="1:49" x14ac:dyDescent="0.2">
      <c r="A610" s="4">
        <f>IF('True_Odds_Calculator_3-way'!A611="","",'True_Odds_Calculator_3-way'!A611)</f>
        <v>1.87</v>
      </c>
      <c r="B610" s="4">
        <f>IF('True_Odds_Calculator_3-way'!B611="","",'True_Odds_Calculator_3-way'!B611)</f>
        <v>3.63</v>
      </c>
      <c r="C610" s="4">
        <f>IF('True_Odds_Calculator_3-way'!C611="","",'True_Odds_Calculator_3-way'!C611)</f>
        <v>4.5199999999999996</v>
      </c>
      <c r="D610" s="9">
        <f t="shared" si="130"/>
        <v>0.52203139849718272</v>
      </c>
      <c r="E610" s="9">
        <f t="shared" si="131"/>
        <v>0.26540483341316323</v>
      </c>
      <c r="F610" s="9">
        <f t="shared" si="132"/>
        <v>0.2125637680896541</v>
      </c>
      <c r="G610" s="9">
        <f t="shared" si="133"/>
        <v>1.0524064236581352</v>
      </c>
      <c r="H610" s="9">
        <f t="shared" si="134"/>
        <v>1.9155935885825779</v>
      </c>
      <c r="I610" s="9">
        <f t="shared" si="135"/>
        <v>3.7678288942208962</v>
      </c>
      <c r="J610" s="9">
        <f t="shared" si="136"/>
        <v>4.7044706112766352</v>
      </c>
      <c r="K610" s="11">
        <f t="shared" si="137"/>
        <v>0.53475935828876997</v>
      </c>
      <c r="L610" s="11">
        <f t="shared" si="138"/>
        <v>0.27548209366391185</v>
      </c>
      <c r="M610" s="11">
        <f t="shared" si="139"/>
        <v>0.22123893805309736</v>
      </c>
      <c r="N610" s="11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-0.26250102176466295</v>
      </c>
      <c r="O610" s="11">
        <f>0</f>
        <v>0</v>
      </c>
      <c r="P610" s="11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0.22879706326258353</v>
      </c>
      <c r="Q610" s="11">
        <f>2*'OddsRatio_working_3-way'!K610*'OddsRatio_working_3-way'!L610*'OddsRatio_working_3-way'!M610</f>
        <v>6.518434850785855E-2</v>
      </c>
      <c r="R610" s="11">
        <f t="shared" si="140"/>
        <v>0</v>
      </c>
      <c r="S610" s="11">
        <f t="shared" si="141"/>
        <v>-0.87160446738262365</v>
      </c>
      <c r="T610" s="11">
        <f t="shared" si="142"/>
        <v>-0.24832036107767053</v>
      </c>
      <c r="U610" s="11">
        <f>'OddsRatio_working_3-way'!S610-'OddsRatio_working_3-way'!R610^2/3</f>
        <v>-0.87160446738262365</v>
      </c>
      <c r="V610" s="11">
        <f>'OddsRatio_working_3-way'!S610*'OddsRatio_working_3-way'!R610/3-2*'OddsRatio_working_3-way'!R610^3/27-'OddsRatio_working_3-way'!T610</f>
        <v>0.24832036107767053</v>
      </c>
      <c r="W610" s="11">
        <f>'OddsRatio_working_3-way'!V610^2+4*'OddsRatio_working_3-way'!U610^3/27</f>
        <v>-3.6433737115706841E-2</v>
      </c>
      <c r="X610" s="11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0.15660199459254304</v>
      </c>
      <c r="Y610" s="11">
        <f>IF('OddsRatio_working_3-way'!W610&gt;=0,IF('OddsRatio_working_3-way'!V610+SQRT('OddsRatio_working_3-way'!W610)&gt;0,0,PI()),ACOS('OddsRatio_working_3-way'!V610/(2*'OddsRatio_working_3-way'!X610)))</f>
        <v>0.6553427781799368</v>
      </c>
      <c r="Z610" s="11">
        <f>'OddsRatio_working_3-way'!X610^(1/3)*COS('OddsRatio_working_3-way'!Y610/3)</f>
        <v>0.52620321182906771</v>
      </c>
      <c r="AA610" s="11">
        <f>'OddsRatio_working_3-way'!X610^(1/3)*COS(('OddsRatio_working_3-way'!Y610+2*PI())/3)</f>
        <v>-0.36426361331472307</v>
      </c>
      <c r="AB610" s="11">
        <f>'OddsRatio_working_3-way'!X610^(1/3)*COS(('OddsRatio_working_3-way'!Y610+4*PI())/3)</f>
        <v>-0.16193959851434475</v>
      </c>
      <c r="AC610" s="11">
        <f>'OddsRatio_working_3-way'!X610^(1/3)*SIN('OddsRatio_working_3-way'!Y610/3)</f>
        <v>0.11681182440852432</v>
      </c>
      <c r="AD610" s="11">
        <f>'OddsRatio_working_3-way'!X610^(1/3)*SIN(('OddsRatio_working_3-way'!Y610+2*PI())/3)</f>
        <v>0.39729943679267471</v>
      </c>
      <c r="AE610" s="11">
        <f>'OddsRatio_working_3-way'!X610^(1/3)*SIN(('OddsRatio_working_3-way'!Y610+4*PI())/3)</f>
        <v>-0.51411126120119899</v>
      </c>
      <c r="AF610" s="11">
        <f>-'OddsRatio_working_3-way'!U610/(3*'OddsRatio_working_3-way'!X610^(1/3))*COS(('OddsRatio_working_3-way'!Y610)/3)</f>
        <v>0.5262032118290676</v>
      </c>
      <c r="AG610" s="11">
        <f>-'OddsRatio_working_3-way'!U610/(3*'OddsRatio_working_3-way'!X610^(1/3))*COS(('OddsRatio_working_3-way'!Y610+2*PI())/3)</f>
        <v>-0.36426361331472301</v>
      </c>
      <c r="AH610" s="11">
        <f>-'OddsRatio_working_3-way'!U610/(3*'OddsRatio_working_3-way'!X610^(1/3))*COS(('OddsRatio_working_3-way'!Y610+4*PI())/3)</f>
        <v>-0.16193959851434472</v>
      </c>
      <c r="AI610" s="11">
        <f>'OddsRatio_working_3-way'!U610/(3*'OddsRatio_working_3-way'!X610^(1/3))*SIN(('OddsRatio_working_3-way'!Y610)/3)</f>
        <v>-0.11681182440852429</v>
      </c>
      <c r="AJ610" s="11">
        <f>'OddsRatio_working_3-way'!U610/(3*'OddsRatio_working_3-way'!X610^(1/3))*SIN(('OddsRatio_working_3-way'!Y610+2*PI())/3)</f>
        <v>-0.3972994367926746</v>
      </c>
      <c r="AK610" s="11">
        <f>'OddsRatio_working_3-way'!U610/(3*'OddsRatio_working_3-way'!X610^(1/3))*SIN(('OddsRatio_working_3-way'!Y610+4*PI())/3)</f>
        <v>0.51411126120119888</v>
      </c>
      <c r="AL610" s="11">
        <f>'OddsRatio_working_3-way'!Z610+'OddsRatio_working_3-way'!AF610</f>
        <v>1.0524064236581352</v>
      </c>
      <c r="AM610" s="11">
        <f>'OddsRatio_working_3-way'!AA610+'OddsRatio_working_3-way'!AG610</f>
        <v>-0.72852722662944602</v>
      </c>
      <c r="AN610" s="11">
        <f>'OddsRatio_working_3-way'!AB610+'OddsRatio_working_3-way'!AH610</f>
        <v>-0.3238791970286895</v>
      </c>
      <c r="AO610" s="11">
        <f>'OddsRatio_working_3-way'!AC610+'OddsRatio_working_3-way'!AI610</f>
        <v>0</v>
      </c>
      <c r="AP610" s="11">
        <f>'OddsRatio_working_3-way'!AD610+'OddsRatio_working_3-way'!AJ610</f>
        <v>0</v>
      </c>
      <c r="AQ610" s="11">
        <f>'OddsRatio_working_3-way'!AE610+'OddsRatio_working_3-way'!AK610</f>
        <v>0</v>
      </c>
      <c r="AR610" s="10">
        <f>IF(A610="","",IF(('OddsRatio_working_3-way'!X610=0),IF(Q610&gt;0,-Q610^(1/3),(-Q610)^(1/3)),'OddsRatio_working_3-way'!AL610-'OddsRatio_working_3-way'!R610/3))</f>
        <v>1.0524064236581352</v>
      </c>
      <c r="AS610" s="11">
        <f>IF(('OddsRatio_working_3-way'!X610=0),IF(Q610&gt;0,-Q610^(1/3),(-Q610)^(1/3)),'OddsRatio_working_3-way'!AM610-'OddsRatio_working_3-way'!R610/3)</f>
        <v>-0.72852722662944602</v>
      </c>
      <c r="AT610" s="11">
        <f>IF(('OddsRatio_working_3-way'!X610=0),IF(Q610&gt;0,-Q610^(1/3),(-Q610)^(1/3)),'OddsRatio_working_3-way'!AN610-'OddsRatio_working_3-way'!R610/3)</f>
        <v>-0.3238791970286895</v>
      </c>
      <c r="AU610" s="11">
        <f>IF(('OddsRatio_working_3-way'!X610=0),0,'OddsRatio_working_3-way'!AO610)</f>
        <v>0</v>
      </c>
      <c r="AV610" s="11">
        <f>IF(('OddsRatio_working_3-way'!X610=0),0,'OddsRatio_working_3-way'!AP610)</f>
        <v>0</v>
      </c>
      <c r="AW610" s="11">
        <f>IF(('OddsRatio_working_3-way'!X610=0),0,'OddsRatio_working_3-way'!AQ610)</f>
        <v>0</v>
      </c>
    </row>
    <row r="611" spans="1:49" x14ac:dyDescent="0.2">
      <c r="A611" s="4">
        <f>IF('True_Odds_Calculator_3-way'!A612="","",'True_Odds_Calculator_3-way'!A612)</f>
        <v>2.1</v>
      </c>
      <c r="B611" s="4">
        <f>IF('True_Odds_Calculator_3-way'!B612="","",'True_Odds_Calculator_3-way'!B612)</f>
        <v>3.08</v>
      </c>
      <c r="C611" s="4">
        <f>IF('True_Odds_Calculator_3-way'!C612="","",'True_Odds_Calculator_3-way'!C612)</f>
        <v>4.3</v>
      </c>
      <c r="D611" s="9">
        <f t="shared" si="130"/>
        <v>0.46322917215922194</v>
      </c>
      <c r="E611" s="9">
        <f t="shared" si="131"/>
        <v>0.31337084410282784</v>
      </c>
      <c r="F611" s="9">
        <f t="shared" si="132"/>
        <v>0.22339998373795017</v>
      </c>
      <c r="G611" s="9">
        <f t="shared" si="133"/>
        <v>1.0534169892208898</v>
      </c>
      <c r="H611" s="9">
        <f t="shared" si="134"/>
        <v>2.1587586881429788</v>
      </c>
      <c r="I611" s="9">
        <f t="shared" si="135"/>
        <v>3.1911073375794503</v>
      </c>
      <c r="J611" s="9">
        <f t="shared" si="136"/>
        <v>4.4762760644289363</v>
      </c>
      <c r="K611" s="11">
        <f t="shared" si="137"/>
        <v>0.47619047619047616</v>
      </c>
      <c r="L611" s="11">
        <f t="shared" si="138"/>
        <v>0.32467532467532467</v>
      </c>
      <c r="M611" s="11">
        <f t="shared" si="139"/>
        <v>0.23255813953488372</v>
      </c>
      <c r="N611" s="11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-0.27147603227337447</v>
      </c>
      <c r="O611" s="11">
        <f>0</f>
        <v>0</v>
      </c>
      <c r="P611" s="11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0.23298960176036587</v>
      </c>
      <c r="Q611" s="11">
        <f>2*'OddsRatio_working_3-way'!K611*'OddsRatio_working_3-way'!L611*'OddsRatio_working_3-way'!M611</f>
        <v>7.1910370913693178E-2</v>
      </c>
      <c r="R611" s="11">
        <f t="shared" si="140"/>
        <v>0</v>
      </c>
      <c r="S611" s="11">
        <f t="shared" si="141"/>
        <v>-0.85823267641449452</v>
      </c>
      <c r="T611" s="11">
        <f t="shared" si="142"/>
        <v>-0.26488662852299216</v>
      </c>
      <c r="U611" s="11">
        <f>'OddsRatio_working_3-way'!S611-'OddsRatio_working_3-way'!R611^2/3</f>
        <v>-0.85823267641449452</v>
      </c>
      <c r="V611" s="11">
        <f>'OddsRatio_working_3-way'!S611*'OddsRatio_working_3-way'!R611/3-2*'OddsRatio_working_3-way'!R611^3/27-'OddsRatio_working_3-way'!T611</f>
        <v>0.26488662852299216</v>
      </c>
      <c r="W611" s="11">
        <f>'OddsRatio_working_3-way'!V611^2+4*'OddsRatio_working_3-way'!U611^3/27</f>
        <v>-2.3485846676332203E-2</v>
      </c>
      <c r="X611" s="11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0.15301206867973671</v>
      </c>
      <c r="Y611" s="11">
        <f>IF('OddsRatio_working_3-way'!W611&gt;=0,IF('OddsRatio_working_3-way'!V611+SQRT('OddsRatio_working_3-way'!W611)&gt;0,0,PI()),ACOS('OddsRatio_working_3-way'!V611/(2*'OddsRatio_working_3-way'!X611)))</f>
        <v>0.52450027916911712</v>
      </c>
      <c r="Z611" s="11">
        <f>'OddsRatio_working_3-way'!X611^(1/3)*COS('OddsRatio_working_3-way'!Y611/3)</f>
        <v>0.52670849461044489</v>
      </c>
      <c r="AA611" s="11">
        <f>'OddsRatio_working_3-way'!X611^(1/3)*COS(('OddsRatio_working_3-way'!Y611+2*PI())/3)</f>
        <v>-0.34392589481551533</v>
      </c>
      <c r="AB611" s="11">
        <f>'OddsRatio_working_3-way'!X611^(1/3)*COS(('OddsRatio_working_3-way'!Y611+4*PI())/3)</f>
        <v>-0.18278259979492942</v>
      </c>
      <c r="AC611" s="11">
        <f>'OddsRatio_working_3-way'!X611^(1/3)*SIN('OddsRatio_working_3-way'!Y611/3)</f>
        <v>9.3036124758238581E-2</v>
      </c>
      <c r="AD611" s="11">
        <f>'OddsRatio_working_3-way'!X611^(1/3)*SIN(('OddsRatio_working_3-way'!Y611+2*PI())/3)</f>
        <v>0.4096248743425851</v>
      </c>
      <c r="AE611" s="11">
        <f>'OddsRatio_working_3-way'!X611^(1/3)*SIN(('OddsRatio_working_3-way'!Y611+4*PI())/3)</f>
        <v>-0.50266099910082362</v>
      </c>
      <c r="AF611" s="11">
        <f>-'OddsRatio_working_3-way'!U611/(3*'OddsRatio_working_3-way'!X611^(1/3))*COS(('OddsRatio_working_3-way'!Y611)/3)</f>
        <v>0.52670849461044489</v>
      </c>
      <c r="AG611" s="11">
        <f>-'OddsRatio_working_3-way'!U611/(3*'OddsRatio_working_3-way'!X611^(1/3))*COS(('OddsRatio_working_3-way'!Y611+2*PI())/3)</f>
        <v>-0.34392589481551533</v>
      </c>
      <c r="AH611" s="11">
        <f>-'OddsRatio_working_3-way'!U611/(3*'OddsRatio_working_3-way'!X611^(1/3))*COS(('OddsRatio_working_3-way'!Y611+4*PI())/3)</f>
        <v>-0.18278259979492942</v>
      </c>
      <c r="AI611" s="11">
        <f>'OddsRatio_working_3-way'!U611/(3*'OddsRatio_working_3-way'!X611^(1/3))*SIN(('OddsRatio_working_3-way'!Y611)/3)</f>
        <v>-9.3036124758238581E-2</v>
      </c>
      <c r="AJ611" s="11">
        <f>'OddsRatio_working_3-way'!U611/(3*'OddsRatio_working_3-way'!X611^(1/3))*SIN(('OddsRatio_working_3-way'!Y611+2*PI())/3)</f>
        <v>-0.4096248743425851</v>
      </c>
      <c r="AK611" s="11">
        <f>'OddsRatio_working_3-way'!U611/(3*'OddsRatio_working_3-way'!X611^(1/3))*SIN(('OddsRatio_working_3-way'!Y611+4*PI())/3)</f>
        <v>0.50266099910082362</v>
      </c>
      <c r="AL611" s="11">
        <f>'OddsRatio_working_3-way'!Z611+'OddsRatio_working_3-way'!AF611</f>
        <v>1.0534169892208898</v>
      </c>
      <c r="AM611" s="11">
        <f>'OddsRatio_working_3-way'!AA611+'OddsRatio_working_3-way'!AG611</f>
        <v>-0.68785178963103066</v>
      </c>
      <c r="AN611" s="11">
        <f>'OddsRatio_working_3-way'!AB611+'OddsRatio_working_3-way'!AH611</f>
        <v>-0.36556519958985884</v>
      </c>
      <c r="AO611" s="11">
        <f>'OddsRatio_working_3-way'!AC611+'OddsRatio_working_3-way'!AI611</f>
        <v>0</v>
      </c>
      <c r="AP611" s="11">
        <f>'OddsRatio_working_3-way'!AD611+'OddsRatio_working_3-way'!AJ611</f>
        <v>0</v>
      </c>
      <c r="AQ611" s="11">
        <f>'OddsRatio_working_3-way'!AE611+'OddsRatio_working_3-way'!AK611</f>
        <v>0</v>
      </c>
      <c r="AR611" s="10">
        <f>IF(A611="","",IF(('OddsRatio_working_3-way'!X611=0),IF(Q611&gt;0,-Q611^(1/3),(-Q611)^(1/3)),'OddsRatio_working_3-way'!AL611-'OddsRatio_working_3-way'!R611/3))</f>
        <v>1.0534169892208898</v>
      </c>
      <c r="AS611" s="11">
        <f>IF(('OddsRatio_working_3-way'!X611=0),IF(Q611&gt;0,-Q611^(1/3),(-Q611)^(1/3)),'OddsRatio_working_3-way'!AM611-'OddsRatio_working_3-way'!R611/3)</f>
        <v>-0.68785178963103066</v>
      </c>
      <c r="AT611" s="11">
        <f>IF(('OddsRatio_working_3-way'!X611=0),IF(Q611&gt;0,-Q611^(1/3),(-Q611)^(1/3)),'OddsRatio_working_3-way'!AN611-'OddsRatio_working_3-way'!R611/3)</f>
        <v>-0.36556519958985884</v>
      </c>
      <c r="AU611" s="11">
        <f>IF(('OddsRatio_working_3-way'!X611=0),0,'OddsRatio_working_3-way'!AO611)</f>
        <v>0</v>
      </c>
      <c r="AV611" s="11">
        <f>IF(('OddsRatio_working_3-way'!X611=0),0,'OddsRatio_working_3-way'!AP611)</f>
        <v>0</v>
      </c>
      <c r="AW611" s="11">
        <f>IF(('OddsRatio_working_3-way'!X611=0),0,'OddsRatio_working_3-way'!AQ611)</f>
        <v>0</v>
      </c>
    </row>
    <row r="612" spans="1:49" x14ac:dyDescent="0.2">
      <c r="A612" s="4">
        <f>IF('True_Odds_Calculator_3-way'!A613="","",'True_Odds_Calculator_3-way'!A613)</f>
        <v>4.83</v>
      </c>
      <c r="B612" s="4">
        <f>IF('True_Odds_Calculator_3-way'!B613="","",'True_Odds_Calculator_3-way'!B613)</f>
        <v>3.85</v>
      </c>
      <c r="C612" s="4">
        <f>IF('True_Odds_Calculator_3-way'!C613="","",'True_Odds_Calculator_3-way'!C613)</f>
        <v>1.76</v>
      </c>
      <c r="D612" s="9">
        <f t="shared" si="130"/>
        <v>0.19759260971274784</v>
      </c>
      <c r="E612" s="9">
        <f t="shared" si="131"/>
        <v>0.24864291008405121</v>
      </c>
      <c r="F612" s="9">
        <f t="shared" si="132"/>
        <v>0.55376448020320113</v>
      </c>
      <c r="G612" s="9">
        <f t="shared" si="133"/>
        <v>1.0602919123978085</v>
      </c>
      <c r="H612" s="9">
        <f t="shared" si="134"/>
        <v>5.0609180244836063</v>
      </c>
      <c r="I612" s="9">
        <f t="shared" si="135"/>
        <v>4.0218319503337545</v>
      </c>
      <c r="J612" s="9">
        <f t="shared" si="136"/>
        <v>1.805821853422334</v>
      </c>
      <c r="K612" s="11">
        <f t="shared" si="137"/>
        <v>0.20703933747412007</v>
      </c>
      <c r="L612" s="11">
        <f t="shared" si="138"/>
        <v>0.25974025974025972</v>
      </c>
      <c r="M612" s="11">
        <f t="shared" si="139"/>
        <v>0.56818181818181823</v>
      </c>
      <c r="N612" s="11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-0.25347591426078164</v>
      </c>
      <c r="O612" s="11">
        <f>0</f>
        <v>0</v>
      </c>
      <c r="P612" s="11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0.2273277259160941</v>
      </c>
      <c r="Q612" s="11">
        <f>2*'OddsRatio_working_3-way'!K612*'OddsRatio_working_3-way'!L612*'OddsRatio_working_3-way'!M612</f>
        <v>6.1109603740885497E-2</v>
      </c>
      <c r="R612" s="11">
        <f t="shared" si="140"/>
        <v>0</v>
      </c>
      <c r="S612" s="11">
        <f t="shared" si="141"/>
        <v>-0.89684152665572114</v>
      </c>
      <c r="T612" s="11">
        <f t="shared" si="142"/>
        <v>-0.2410864318966992</v>
      </c>
      <c r="U612" s="11">
        <f>'OddsRatio_working_3-way'!S612-'OddsRatio_working_3-way'!R612^2/3</f>
        <v>-0.89684152665572114</v>
      </c>
      <c r="V612" s="11">
        <f>'OddsRatio_working_3-way'!S612*'OddsRatio_working_3-way'!R612/3-2*'OddsRatio_working_3-way'!R612^3/27-'OddsRatio_working_3-way'!T612</f>
        <v>0.2410864318966992</v>
      </c>
      <c r="W612" s="11">
        <f>'OddsRatio_working_3-way'!V612^2+4*'OddsRatio_working_3-way'!U612^3/27</f>
        <v>-4.8744267664956376E-2</v>
      </c>
      <c r="X612" s="11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0.16345254304356827</v>
      </c>
      <c r="Y612" s="11">
        <f>IF('OddsRatio_working_3-way'!W612&gt;=0,IF('OddsRatio_working_3-way'!V612+SQRT('OddsRatio_working_3-way'!W612)&gt;0,0,PI()),ACOS('OddsRatio_working_3-way'!V612/(2*'OddsRatio_working_3-way'!X612)))</f>
        <v>0.74146277919298076</v>
      </c>
      <c r="Z612" s="11">
        <f>'OddsRatio_working_3-way'!X612^(1/3)*COS('OddsRatio_working_3-way'!Y612/3)</f>
        <v>0.53014595619890426</v>
      </c>
      <c r="AA612" s="11">
        <f>'OddsRatio_working_3-way'!X612^(1/3)*COS(('OddsRatio_working_3-way'!Y612+2*PI())/3)</f>
        <v>-0.38091481211632372</v>
      </c>
      <c r="AB612" s="11">
        <f>'OddsRatio_working_3-way'!X612^(1/3)*COS(('OddsRatio_working_3-way'!Y612+4*PI())/3)</f>
        <v>-0.1492311440825804</v>
      </c>
      <c r="AC612" s="11">
        <f>'OddsRatio_working_3-way'!X612^(1/3)*SIN('OddsRatio_working_3-way'!Y612/3)</f>
        <v>0.13376262810612161</v>
      </c>
      <c r="AD612" s="11">
        <f>'OddsRatio_working_3-way'!X612^(1/3)*SIN(('OddsRatio_working_3-way'!Y612+2*PI())/3)</f>
        <v>0.39223855172878258</v>
      </c>
      <c r="AE612" s="11">
        <f>'OddsRatio_working_3-way'!X612^(1/3)*SIN(('OddsRatio_working_3-way'!Y612+4*PI())/3)</f>
        <v>-0.52600117983490413</v>
      </c>
      <c r="AF612" s="11">
        <f>-'OddsRatio_working_3-way'!U612/(3*'OddsRatio_working_3-way'!X612^(1/3))*COS(('OddsRatio_working_3-way'!Y612)/3)</f>
        <v>0.53014595619890426</v>
      </c>
      <c r="AG612" s="11">
        <f>-'OddsRatio_working_3-way'!U612/(3*'OddsRatio_working_3-way'!X612^(1/3))*COS(('OddsRatio_working_3-way'!Y612+2*PI())/3)</f>
        <v>-0.38091481211632372</v>
      </c>
      <c r="AH612" s="11">
        <f>-'OddsRatio_working_3-way'!U612/(3*'OddsRatio_working_3-way'!X612^(1/3))*COS(('OddsRatio_working_3-way'!Y612+4*PI())/3)</f>
        <v>-0.1492311440825804</v>
      </c>
      <c r="AI612" s="11">
        <f>'OddsRatio_working_3-way'!U612/(3*'OddsRatio_working_3-way'!X612^(1/3))*SIN(('OddsRatio_working_3-way'!Y612)/3)</f>
        <v>-0.13376262810612161</v>
      </c>
      <c r="AJ612" s="11">
        <f>'OddsRatio_working_3-way'!U612/(3*'OddsRatio_working_3-way'!X612^(1/3))*SIN(('OddsRatio_working_3-way'!Y612+2*PI())/3)</f>
        <v>-0.39223855172878258</v>
      </c>
      <c r="AK612" s="11">
        <f>'OddsRatio_working_3-way'!U612/(3*'OddsRatio_working_3-way'!X612^(1/3))*SIN(('OddsRatio_working_3-way'!Y612+4*PI())/3)</f>
        <v>0.52600117983490413</v>
      </c>
      <c r="AL612" s="11">
        <f>'OddsRatio_working_3-way'!Z612+'OddsRatio_working_3-way'!AF612</f>
        <v>1.0602919123978085</v>
      </c>
      <c r="AM612" s="11">
        <f>'OddsRatio_working_3-way'!AA612+'OddsRatio_working_3-way'!AG612</f>
        <v>-0.76182962423264744</v>
      </c>
      <c r="AN612" s="11">
        <f>'OddsRatio_working_3-way'!AB612+'OddsRatio_working_3-way'!AH612</f>
        <v>-0.29846228816516079</v>
      </c>
      <c r="AO612" s="11">
        <f>'OddsRatio_working_3-way'!AC612+'OddsRatio_working_3-way'!AI612</f>
        <v>0</v>
      </c>
      <c r="AP612" s="11">
        <f>'OddsRatio_working_3-way'!AD612+'OddsRatio_working_3-way'!AJ612</f>
        <v>0</v>
      </c>
      <c r="AQ612" s="11">
        <f>'OddsRatio_working_3-way'!AE612+'OddsRatio_working_3-way'!AK612</f>
        <v>0</v>
      </c>
      <c r="AR612" s="10">
        <f>IF(A612="","",IF(('OddsRatio_working_3-way'!X612=0),IF(Q612&gt;0,-Q612^(1/3),(-Q612)^(1/3)),'OddsRatio_working_3-way'!AL612-'OddsRatio_working_3-way'!R612/3))</f>
        <v>1.0602919123978085</v>
      </c>
      <c r="AS612" s="11">
        <f>IF(('OddsRatio_working_3-way'!X612=0),IF(Q612&gt;0,-Q612^(1/3),(-Q612)^(1/3)),'OddsRatio_working_3-way'!AM612-'OddsRatio_working_3-way'!R612/3)</f>
        <v>-0.76182962423264744</v>
      </c>
      <c r="AT612" s="11">
        <f>IF(('OddsRatio_working_3-way'!X612=0),IF(Q612&gt;0,-Q612^(1/3),(-Q612)^(1/3)),'OddsRatio_working_3-way'!AN612-'OddsRatio_working_3-way'!R612/3)</f>
        <v>-0.29846228816516079</v>
      </c>
      <c r="AU612" s="11">
        <f>IF(('OddsRatio_working_3-way'!X612=0),0,'OddsRatio_working_3-way'!AO612)</f>
        <v>0</v>
      </c>
      <c r="AV612" s="11">
        <f>IF(('OddsRatio_working_3-way'!X612=0),0,'OddsRatio_working_3-way'!AP612)</f>
        <v>0</v>
      </c>
      <c r="AW612" s="11">
        <f>IF(('OddsRatio_working_3-way'!X612=0),0,'OddsRatio_working_3-way'!AQ612)</f>
        <v>0</v>
      </c>
    </row>
    <row r="613" spans="1:49" x14ac:dyDescent="0.2">
      <c r="A613" s="4">
        <f>IF('True_Odds_Calculator_3-way'!A614="","",'True_Odds_Calculator_3-way'!A614)</f>
        <v>4.25</v>
      </c>
      <c r="B613" s="4">
        <f>IF('True_Odds_Calculator_3-way'!B614="","",'True_Odds_Calculator_3-way'!B614)</f>
        <v>3</v>
      </c>
      <c r="C613" s="4">
        <f>IF('True_Odds_Calculator_3-way'!C614="","",'True_Odds_Calculator_3-way'!C614)</f>
        <v>2.12</v>
      </c>
      <c r="D613" s="9">
        <f t="shared" si="130"/>
        <v>0.22423968783448806</v>
      </c>
      <c r="E613" s="9">
        <f t="shared" si="131"/>
        <v>0.31959790824513967</v>
      </c>
      <c r="F613" s="9">
        <f t="shared" si="132"/>
        <v>0.45616240392037222</v>
      </c>
      <c r="G613" s="9">
        <f t="shared" si="133"/>
        <v>1.0644658087576948</v>
      </c>
      <c r="H613" s="9">
        <f t="shared" si="134"/>
        <v>4.4595138784625084</v>
      </c>
      <c r="I613" s="9">
        <f t="shared" si="135"/>
        <v>3.1289316175153896</v>
      </c>
      <c r="J613" s="9">
        <f t="shared" si="136"/>
        <v>2.1922017058086185</v>
      </c>
      <c r="K613" s="11">
        <f t="shared" si="137"/>
        <v>0.23529411764705882</v>
      </c>
      <c r="L613" s="11">
        <f t="shared" si="138"/>
        <v>0.33333333333333331</v>
      </c>
      <c r="M613" s="11">
        <f t="shared" si="139"/>
        <v>0.47169811320754712</v>
      </c>
      <c r="N613" s="11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-0.26933037365889756</v>
      </c>
      <c r="O613" s="11">
        <f>0</f>
        <v>0</v>
      </c>
      <c r="P613" s="11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0.23566407695153532</v>
      </c>
      <c r="Q613" s="11">
        <f>2*'OddsRatio_working_3-way'!K613*'OddsRatio_working_3-way'!L613*'OddsRatio_working_3-way'!M613</f>
        <v>7.3991860895301506E-2</v>
      </c>
      <c r="R613" s="11">
        <f t="shared" si="140"/>
        <v>0</v>
      </c>
      <c r="S613" s="11">
        <f t="shared" si="141"/>
        <v>-0.87499999999999989</v>
      </c>
      <c r="T613" s="11">
        <f t="shared" si="142"/>
        <v>-0.27472527472527464</v>
      </c>
      <c r="U613" s="11">
        <f>'OddsRatio_working_3-way'!S613-'OddsRatio_working_3-way'!R613^2/3</f>
        <v>-0.87499999999999989</v>
      </c>
      <c r="V613" s="11">
        <f>'OddsRatio_working_3-way'!S613*'OddsRatio_working_3-way'!R613/3-2*'OddsRatio_working_3-way'!R613^3/27-'OddsRatio_working_3-way'!T613</f>
        <v>0.27472527472527464</v>
      </c>
      <c r="W613" s="11">
        <f>'OddsRatio_working_3-way'!V613^2+4*'OddsRatio_working_3-way'!U613^3/27</f>
        <v>-2.3773708612307515E-2</v>
      </c>
      <c r="X613" s="11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0.15751800308630212</v>
      </c>
      <c r="Y613" s="11">
        <f>IF('OddsRatio_working_3-way'!W613&gt;=0,IF('OddsRatio_working_3-way'!V613+SQRT('OddsRatio_working_3-way'!W613)&gt;0,0,PI()),ACOS('OddsRatio_working_3-way'!V613/(2*'OddsRatio_working_3-way'!X613)))</f>
        <v>0.51143300773082823</v>
      </c>
      <c r="Z613" s="11">
        <f>'OddsRatio_working_3-way'!X613^(1/3)*COS('OddsRatio_working_3-way'!Y613/3)</f>
        <v>0.53223290437884752</v>
      </c>
      <c r="AA613" s="11">
        <f>'OddsRatio_working_3-way'!X613^(1/3)*COS(('OddsRatio_working_3-way'!Y613+2*PI())/3)</f>
        <v>-0.34546443025025692</v>
      </c>
      <c r="AB613" s="11">
        <f>'OddsRatio_working_3-way'!X613^(1/3)*COS(('OddsRatio_working_3-way'!Y613+4*PI())/3)</f>
        <v>-0.18676847412859043</v>
      </c>
      <c r="AC613" s="11">
        <f>'OddsRatio_working_3-way'!X613^(1/3)*SIN('OddsRatio_working_3-way'!Y613/3)</f>
        <v>9.1623152986149259E-2</v>
      </c>
      <c r="AD613" s="11">
        <f>'OddsRatio_working_3-way'!X613^(1/3)*SIN(('OddsRatio_working_3-way'!Y613+2*PI())/3)</f>
        <v>0.41511563942898139</v>
      </c>
      <c r="AE613" s="11">
        <f>'OddsRatio_working_3-way'!X613^(1/3)*SIN(('OddsRatio_working_3-way'!Y613+4*PI())/3)</f>
        <v>-0.50673879241513053</v>
      </c>
      <c r="AF613" s="11">
        <f>-'OddsRatio_working_3-way'!U613/(3*'OddsRatio_working_3-way'!X613^(1/3))*COS(('OddsRatio_working_3-way'!Y613)/3)</f>
        <v>0.5322329043788474</v>
      </c>
      <c r="AG613" s="11">
        <f>-'OddsRatio_working_3-way'!U613/(3*'OddsRatio_working_3-way'!X613^(1/3))*COS(('OddsRatio_working_3-way'!Y613+2*PI())/3)</f>
        <v>-0.34546443025025686</v>
      </c>
      <c r="AH613" s="11">
        <f>-'OddsRatio_working_3-way'!U613/(3*'OddsRatio_working_3-way'!X613^(1/3))*COS(('OddsRatio_working_3-way'!Y613+4*PI())/3)</f>
        <v>-0.18676847412859041</v>
      </c>
      <c r="AI613" s="11">
        <f>'OddsRatio_working_3-way'!U613/(3*'OddsRatio_working_3-way'!X613^(1/3))*SIN(('OddsRatio_working_3-way'!Y613)/3)</f>
        <v>-9.1623152986149231E-2</v>
      </c>
      <c r="AJ613" s="11">
        <f>'OddsRatio_working_3-way'!U613/(3*'OddsRatio_working_3-way'!X613^(1/3))*SIN(('OddsRatio_working_3-way'!Y613+2*PI())/3)</f>
        <v>-0.41511563942898128</v>
      </c>
      <c r="AK613" s="11">
        <f>'OddsRatio_working_3-way'!U613/(3*'OddsRatio_working_3-way'!X613^(1/3))*SIN(('OddsRatio_working_3-way'!Y613+4*PI())/3)</f>
        <v>0.50673879241513042</v>
      </c>
      <c r="AL613" s="11">
        <f>'OddsRatio_working_3-way'!Z613+'OddsRatio_working_3-way'!AF613</f>
        <v>1.0644658087576948</v>
      </c>
      <c r="AM613" s="11">
        <f>'OddsRatio_working_3-way'!AA613+'OddsRatio_working_3-way'!AG613</f>
        <v>-0.69092886050051372</v>
      </c>
      <c r="AN613" s="11">
        <f>'OddsRatio_working_3-way'!AB613+'OddsRatio_working_3-way'!AH613</f>
        <v>-0.37353694825718087</v>
      </c>
      <c r="AO613" s="11">
        <f>'OddsRatio_working_3-way'!AC613+'OddsRatio_working_3-way'!AI613</f>
        <v>0</v>
      </c>
      <c r="AP613" s="11">
        <f>'OddsRatio_working_3-way'!AD613+'OddsRatio_working_3-way'!AJ613</f>
        <v>0</v>
      </c>
      <c r="AQ613" s="11">
        <f>'OddsRatio_working_3-way'!AE613+'OddsRatio_working_3-way'!AK613</f>
        <v>0</v>
      </c>
      <c r="AR613" s="10">
        <f>IF(A613="","",IF(('OddsRatio_working_3-way'!X613=0),IF(Q613&gt;0,-Q613^(1/3),(-Q613)^(1/3)),'OddsRatio_working_3-way'!AL613-'OddsRatio_working_3-way'!R613/3))</f>
        <v>1.0644658087576948</v>
      </c>
      <c r="AS613" s="11">
        <f>IF(('OddsRatio_working_3-way'!X613=0),IF(Q613&gt;0,-Q613^(1/3),(-Q613)^(1/3)),'OddsRatio_working_3-way'!AM613-'OddsRatio_working_3-way'!R613/3)</f>
        <v>-0.69092886050051372</v>
      </c>
      <c r="AT613" s="11">
        <f>IF(('OddsRatio_working_3-way'!X613=0),IF(Q613&gt;0,-Q613^(1/3),(-Q613)^(1/3)),'OddsRatio_working_3-way'!AN613-'OddsRatio_working_3-way'!R613/3)</f>
        <v>-0.37353694825718087</v>
      </c>
      <c r="AU613" s="11">
        <f>IF(('OddsRatio_working_3-way'!X613=0),0,'OddsRatio_working_3-way'!AO613)</f>
        <v>0</v>
      </c>
      <c r="AV613" s="11">
        <f>IF(('OddsRatio_working_3-way'!X613=0),0,'OddsRatio_working_3-way'!AP613)</f>
        <v>0</v>
      </c>
      <c r="AW613" s="11">
        <f>IF(('OddsRatio_working_3-way'!X613=0),0,'OddsRatio_working_3-way'!AQ613)</f>
        <v>0</v>
      </c>
    </row>
    <row r="614" spans="1:49" x14ac:dyDescent="0.2">
      <c r="A614" s="4">
        <f>IF('True_Odds_Calculator_3-way'!A615="","",'True_Odds_Calculator_3-way'!A615)</f>
        <v>1.75</v>
      </c>
      <c r="B614" s="4">
        <f>IF('True_Odds_Calculator_3-way'!B615="","",'True_Odds_Calculator_3-way'!B615)</f>
        <v>3.34</v>
      </c>
      <c r="C614" s="4">
        <f>IF('True_Odds_Calculator_3-way'!C615="","",'True_Odds_Calculator_3-way'!C615)</f>
        <v>5.88</v>
      </c>
      <c r="D614" s="9">
        <f t="shared" si="130"/>
        <v>0.55439711078433218</v>
      </c>
      <c r="E614" s="9">
        <f t="shared" si="131"/>
        <v>0.28508425307926688</v>
      </c>
      <c r="F614" s="9">
        <f t="shared" si="132"/>
        <v>0.16051863613640069</v>
      </c>
      <c r="G614" s="9">
        <f t="shared" si="133"/>
        <v>1.0716816052311962</v>
      </c>
      <c r="H614" s="9">
        <f t="shared" si="134"/>
        <v>1.8037612039233972</v>
      </c>
      <c r="I614" s="9">
        <f t="shared" si="135"/>
        <v>3.5077349562409985</v>
      </c>
      <c r="J614" s="9">
        <f t="shared" si="136"/>
        <v>6.2298062335282376</v>
      </c>
      <c r="K614" s="11">
        <f t="shared" si="137"/>
        <v>0.5714285714285714</v>
      </c>
      <c r="L614" s="11">
        <f t="shared" si="138"/>
        <v>0.29940119760479045</v>
      </c>
      <c r="M614" s="11">
        <f t="shared" si="139"/>
        <v>0.17006802721088435</v>
      </c>
      <c r="N614" s="11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-0.24919257694523478</v>
      </c>
      <c r="O614" s="11">
        <f>0</f>
        <v>0</v>
      </c>
      <c r="P614" s="11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0.23189772059379787</v>
      </c>
      <c r="Q614" s="11">
        <f>2*'OddsRatio_working_3-way'!K614*'OddsRatio_working_3-way'!L614*'OddsRatio_working_3-way'!M614</f>
        <v>5.8192652595683264E-2</v>
      </c>
      <c r="R614" s="11">
        <f t="shared" si="140"/>
        <v>0</v>
      </c>
      <c r="S614" s="11">
        <f t="shared" si="141"/>
        <v>-0.93059642239970175</v>
      </c>
      <c r="T614" s="11">
        <f t="shared" si="142"/>
        <v>-0.23352482368875821</v>
      </c>
      <c r="U614" s="11">
        <f>'OddsRatio_working_3-way'!S614-'OddsRatio_working_3-way'!R614^2/3</f>
        <v>-0.93059642239970175</v>
      </c>
      <c r="V614" s="11">
        <f>'OddsRatio_working_3-way'!S614*'OddsRatio_working_3-way'!R614/3-2*'OddsRatio_working_3-way'!R614^3/27-'OddsRatio_working_3-way'!T614</f>
        <v>0.23352482368875821</v>
      </c>
      <c r="W614" s="11">
        <f>'OddsRatio_working_3-way'!V614^2+4*'OddsRatio_working_3-way'!U614^3/27</f>
        <v>-6.4859568553811336E-2</v>
      </c>
      <c r="X614" s="11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0.17276675883447382</v>
      </c>
      <c r="Y614" s="11">
        <f>IF('OddsRatio_working_3-way'!W614&gt;=0,IF('OddsRatio_working_3-way'!V614+SQRT('OddsRatio_working_3-way'!W614)&gt;0,0,PI()),ACOS('OddsRatio_working_3-way'!V614/(2*'OddsRatio_working_3-way'!X614)))</f>
        <v>0.82869469351970293</v>
      </c>
      <c r="Z614" s="11">
        <f>'OddsRatio_working_3-way'!X614^(1/3)*COS('OddsRatio_working_3-way'!Y614/3)</f>
        <v>0.53584080261559808</v>
      </c>
      <c r="AA614" s="11">
        <f>'OddsRatio_working_3-way'!X614^(1/3)*COS(('OddsRatio_working_3-way'!Y614+2*PI())/3)</f>
        <v>-0.39946918043223345</v>
      </c>
      <c r="AB614" s="11">
        <f>'OddsRatio_working_3-way'!X614^(1/3)*COS(('OddsRatio_working_3-way'!Y614+4*PI())/3)</f>
        <v>-0.13637162218336471</v>
      </c>
      <c r="AC614" s="11">
        <f>'OddsRatio_working_3-way'!X614^(1/3)*SIN('OddsRatio_working_3-way'!Y614/3)</f>
        <v>0.15189944607811776</v>
      </c>
      <c r="AD614" s="11">
        <f>'OddsRatio_working_3-way'!X614^(1/3)*SIN(('OddsRatio_working_3-way'!Y614+2*PI())/3)</f>
        <v>0.38810202441029212</v>
      </c>
      <c r="AE614" s="11">
        <f>'OddsRatio_working_3-way'!X614^(1/3)*SIN(('OddsRatio_working_3-way'!Y614+4*PI())/3)</f>
        <v>-0.54000147048840985</v>
      </c>
      <c r="AF614" s="11">
        <f>-'OddsRatio_working_3-way'!U614/(3*'OddsRatio_working_3-way'!X614^(1/3))*COS(('OddsRatio_working_3-way'!Y614)/3)</f>
        <v>0.53584080261559797</v>
      </c>
      <c r="AG614" s="11">
        <f>-'OddsRatio_working_3-way'!U614/(3*'OddsRatio_working_3-way'!X614^(1/3))*COS(('OddsRatio_working_3-way'!Y614+2*PI())/3)</f>
        <v>-0.3994691804322334</v>
      </c>
      <c r="AH614" s="11">
        <f>-'OddsRatio_working_3-way'!U614/(3*'OddsRatio_working_3-way'!X614^(1/3))*COS(('OddsRatio_working_3-way'!Y614+4*PI())/3)</f>
        <v>-0.13637162218336468</v>
      </c>
      <c r="AI614" s="11">
        <f>'OddsRatio_working_3-way'!U614/(3*'OddsRatio_working_3-way'!X614^(1/3))*SIN(('OddsRatio_working_3-way'!Y614)/3)</f>
        <v>-0.15189944607811773</v>
      </c>
      <c r="AJ614" s="11">
        <f>'OddsRatio_working_3-way'!U614/(3*'OddsRatio_working_3-way'!X614^(1/3))*SIN(('OddsRatio_working_3-way'!Y614+2*PI())/3)</f>
        <v>-0.38810202441029207</v>
      </c>
      <c r="AK614" s="11">
        <f>'OddsRatio_working_3-way'!U614/(3*'OddsRatio_working_3-way'!X614^(1/3))*SIN(('OddsRatio_working_3-way'!Y614+4*PI())/3)</f>
        <v>0.54000147048840974</v>
      </c>
      <c r="AL614" s="11">
        <f>'OddsRatio_working_3-way'!Z614+'OddsRatio_working_3-way'!AF614</f>
        <v>1.0716816052311962</v>
      </c>
      <c r="AM614" s="11">
        <f>'OddsRatio_working_3-way'!AA614+'OddsRatio_working_3-way'!AG614</f>
        <v>-0.7989383608644669</v>
      </c>
      <c r="AN614" s="11">
        <f>'OddsRatio_working_3-way'!AB614+'OddsRatio_working_3-way'!AH614</f>
        <v>-0.27274324436672936</v>
      </c>
      <c r="AO614" s="11">
        <f>'OddsRatio_working_3-way'!AC614+'OddsRatio_working_3-way'!AI614</f>
        <v>0</v>
      </c>
      <c r="AP614" s="11">
        <f>'OddsRatio_working_3-way'!AD614+'OddsRatio_working_3-way'!AJ614</f>
        <v>0</v>
      </c>
      <c r="AQ614" s="11">
        <f>'OddsRatio_working_3-way'!AE614+'OddsRatio_working_3-way'!AK614</f>
        <v>0</v>
      </c>
      <c r="AR614" s="10">
        <f>IF(A614="","",IF(('OddsRatio_working_3-way'!X614=0),IF(Q614&gt;0,-Q614^(1/3),(-Q614)^(1/3)),'OddsRatio_working_3-way'!AL614-'OddsRatio_working_3-way'!R614/3))</f>
        <v>1.0716816052311962</v>
      </c>
      <c r="AS614" s="11">
        <f>IF(('OddsRatio_working_3-way'!X614=0),IF(Q614&gt;0,-Q614^(1/3),(-Q614)^(1/3)),'OddsRatio_working_3-way'!AM614-'OddsRatio_working_3-way'!R614/3)</f>
        <v>-0.7989383608644669</v>
      </c>
      <c r="AT614" s="11">
        <f>IF(('OddsRatio_working_3-way'!X614=0),IF(Q614&gt;0,-Q614^(1/3),(-Q614)^(1/3)),'OddsRatio_working_3-way'!AN614-'OddsRatio_working_3-way'!R614/3)</f>
        <v>-0.27274324436672936</v>
      </c>
      <c r="AU614" s="11">
        <f>IF(('OddsRatio_working_3-way'!X614=0),0,'OddsRatio_working_3-way'!AO614)</f>
        <v>0</v>
      </c>
      <c r="AV614" s="11">
        <f>IF(('OddsRatio_working_3-way'!X614=0),0,'OddsRatio_working_3-way'!AP614)</f>
        <v>0</v>
      </c>
      <c r="AW614" s="11">
        <f>IF(('OddsRatio_working_3-way'!X614=0),0,'OddsRatio_working_3-way'!AQ614)</f>
        <v>0</v>
      </c>
    </row>
    <row r="615" spans="1:49" x14ac:dyDescent="0.2">
      <c r="A615" s="4">
        <f>IF('True_Odds_Calculator_3-way'!A616="","",'True_Odds_Calculator_3-way'!A616)</f>
        <v>2.37</v>
      </c>
      <c r="B615" s="4">
        <f>IF('True_Odds_Calculator_3-way'!B616="","",'True_Odds_Calculator_3-way'!B616)</f>
        <v>2.97</v>
      </c>
      <c r="C615" s="4">
        <f>IF('True_Odds_Calculator_3-way'!C616="","",'True_Odds_Calculator_3-way'!C616)</f>
        <v>3.57</v>
      </c>
      <c r="D615" s="9">
        <f t="shared" si="130"/>
        <v>0.40775136303868209</v>
      </c>
      <c r="E615" s="9">
        <f t="shared" si="131"/>
        <v>0.3237717750897306</v>
      </c>
      <c r="F615" s="9">
        <f t="shared" si="132"/>
        <v>0.26847686187158759</v>
      </c>
      <c r="G615" s="9">
        <f t="shared" si="133"/>
        <v>1.0602006868416911</v>
      </c>
      <c r="H615" s="9">
        <f t="shared" si="134"/>
        <v>2.4524749409731172</v>
      </c>
      <c r="I615" s="9">
        <f t="shared" si="135"/>
        <v>3.0885953530781318</v>
      </c>
      <c r="J615" s="9">
        <f t="shared" si="136"/>
        <v>3.7247157651831455</v>
      </c>
      <c r="K615" s="11">
        <f t="shared" si="137"/>
        <v>0.42194092827004215</v>
      </c>
      <c r="L615" s="11">
        <f t="shared" si="138"/>
        <v>0.33670033670033667</v>
      </c>
      <c r="M615" s="11">
        <f t="shared" si="139"/>
        <v>0.28011204481792717</v>
      </c>
      <c r="N615" s="11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-0.27602403816518173</v>
      </c>
      <c r="O615" s="11">
        <f>0</f>
        <v>0</v>
      </c>
      <c r="P615" s="11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0.23518762659988768</v>
      </c>
      <c r="Q615" s="11">
        <f>2*'OddsRatio_working_3-way'!K615*'OddsRatio_working_3-way'!L615*'OddsRatio_working_3-way'!M615</f>
        <v>7.9589721353599888E-2</v>
      </c>
      <c r="R615" s="11">
        <f t="shared" si="140"/>
        <v>0</v>
      </c>
      <c r="S615" s="11">
        <f t="shared" si="141"/>
        <v>-0.85205487233377764</v>
      </c>
      <c r="T615" s="11">
        <f t="shared" si="142"/>
        <v>-0.28834344241413795</v>
      </c>
      <c r="U615" s="11">
        <f>'OddsRatio_working_3-way'!S615-'OddsRatio_working_3-way'!R615^2/3</f>
        <v>-0.85205487233377764</v>
      </c>
      <c r="V615" s="11">
        <f>'OddsRatio_working_3-way'!S615*'OddsRatio_working_3-way'!R615/3-2*'OddsRatio_working_3-way'!R615^3/27-'OddsRatio_working_3-way'!T615</f>
        <v>0.28834344241413795</v>
      </c>
      <c r="W615" s="11">
        <f>'OddsRatio_working_3-way'!V615^2+4*'OddsRatio_working_3-way'!U615^3/27</f>
        <v>-8.5009794887569712E-3</v>
      </c>
      <c r="X615" s="11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0.15136290849477643</v>
      </c>
      <c r="Y615" s="11">
        <f>IF('OddsRatio_working_3-way'!W615&gt;=0,IF('OddsRatio_working_3-way'!V615+SQRT('OddsRatio_working_3-way'!W615)&gt;0,0,PI()),ACOS('OddsRatio_working_3-way'!V615/(2*'OddsRatio_working_3-way'!X615)))</f>
        <v>0.30948540283524162</v>
      </c>
      <c r="Z615" s="11">
        <f>'OddsRatio_working_3-way'!X615^(1/3)*COS('OddsRatio_working_3-way'!Y615/3)</f>
        <v>0.53010034342084567</v>
      </c>
      <c r="AA615" s="11">
        <f>'OddsRatio_working_3-way'!X615^(1/3)*COS(('OddsRatio_working_3-way'!Y615+2*PI())/3)</f>
        <v>-0.31257845289405622</v>
      </c>
      <c r="AB615" s="11">
        <f>'OddsRatio_working_3-way'!X615^(1/3)*COS(('OddsRatio_working_3-way'!Y615+4*PI())/3)</f>
        <v>-0.21752189052678939</v>
      </c>
      <c r="AC615" s="11">
        <f>'OddsRatio_working_3-way'!X615^(1/3)*SIN('OddsRatio_working_3-way'!Y615/3)</f>
        <v>5.4880931870982023E-2</v>
      </c>
      <c r="AD615" s="11">
        <f>'OddsRatio_working_3-way'!X615^(1/3)*SIN(('OddsRatio_working_3-way'!Y615+2*PI())/3)</f>
        <v>0.43163989802181651</v>
      </c>
      <c r="AE615" s="11">
        <f>'OddsRatio_working_3-way'!X615^(1/3)*SIN(('OddsRatio_working_3-way'!Y615+4*PI())/3)</f>
        <v>-0.48652082989279849</v>
      </c>
      <c r="AF615" s="11">
        <f>-'OddsRatio_working_3-way'!U615/(3*'OddsRatio_working_3-way'!X615^(1/3))*COS(('OddsRatio_working_3-way'!Y615)/3)</f>
        <v>0.53010034342084555</v>
      </c>
      <c r="AG615" s="11">
        <f>-'OddsRatio_working_3-way'!U615/(3*'OddsRatio_working_3-way'!X615^(1/3))*COS(('OddsRatio_working_3-way'!Y615+2*PI())/3)</f>
        <v>-0.31257845289405617</v>
      </c>
      <c r="AH615" s="11">
        <f>-'OddsRatio_working_3-way'!U615/(3*'OddsRatio_working_3-way'!X615^(1/3))*COS(('OddsRatio_working_3-way'!Y615+4*PI())/3)</f>
        <v>-0.21752189052678936</v>
      </c>
      <c r="AI615" s="11">
        <f>'OddsRatio_working_3-way'!U615/(3*'OddsRatio_working_3-way'!X615^(1/3))*SIN(('OddsRatio_working_3-way'!Y615)/3)</f>
        <v>-5.488093187098201E-2</v>
      </c>
      <c r="AJ615" s="11">
        <f>'OddsRatio_working_3-way'!U615/(3*'OddsRatio_working_3-way'!X615^(1/3))*SIN(('OddsRatio_working_3-way'!Y615+2*PI())/3)</f>
        <v>-0.43163989802181646</v>
      </c>
      <c r="AK615" s="11">
        <f>'OddsRatio_working_3-way'!U615/(3*'OddsRatio_working_3-way'!X615^(1/3))*SIN(('OddsRatio_working_3-way'!Y615+4*PI())/3)</f>
        <v>0.48652082989279838</v>
      </c>
      <c r="AL615" s="11">
        <f>'OddsRatio_working_3-way'!Z615+'OddsRatio_working_3-way'!AF615</f>
        <v>1.0602006868416911</v>
      </c>
      <c r="AM615" s="11">
        <f>'OddsRatio_working_3-way'!AA615+'OddsRatio_working_3-way'!AG615</f>
        <v>-0.62515690578811234</v>
      </c>
      <c r="AN615" s="11">
        <f>'OddsRatio_working_3-way'!AB615+'OddsRatio_working_3-way'!AH615</f>
        <v>-0.43504378105357877</v>
      </c>
      <c r="AO615" s="11">
        <f>'OddsRatio_working_3-way'!AC615+'OddsRatio_working_3-way'!AI615</f>
        <v>0</v>
      </c>
      <c r="AP615" s="11">
        <f>'OddsRatio_working_3-way'!AD615+'OddsRatio_working_3-way'!AJ615</f>
        <v>0</v>
      </c>
      <c r="AQ615" s="11">
        <f>'OddsRatio_working_3-way'!AE615+'OddsRatio_working_3-way'!AK615</f>
        <v>0</v>
      </c>
      <c r="AR615" s="10">
        <f>IF(A615="","",IF(('OddsRatio_working_3-way'!X615=0),IF(Q615&gt;0,-Q615^(1/3),(-Q615)^(1/3)),'OddsRatio_working_3-way'!AL615-'OddsRatio_working_3-way'!R615/3))</f>
        <v>1.0602006868416911</v>
      </c>
      <c r="AS615" s="11">
        <f>IF(('OddsRatio_working_3-way'!X615=0),IF(Q615&gt;0,-Q615^(1/3),(-Q615)^(1/3)),'OddsRatio_working_3-way'!AM615-'OddsRatio_working_3-way'!R615/3)</f>
        <v>-0.62515690578811234</v>
      </c>
      <c r="AT615" s="11">
        <f>IF(('OddsRatio_working_3-way'!X615=0),IF(Q615&gt;0,-Q615^(1/3),(-Q615)^(1/3)),'OddsRatio_working_3-way'!AN615-'OddsRatio_working_3-way'!R615/3)</f>
        <v>-0.43504378105357877</v>
      </c>
      <c r="AU615" s="11">
        <f>IF(('OddsRatio_working_3-way'!X615=0),0,'OddsRatio_working_3-way'!AO615)</f>
        <v>0</v>
      </c>
      <c r="AV615" s="11">
        <f>IF(('OddsRatio_working_3-way'!X615=0),0,'OddsRatio_working_3-way'!AP615)</f>
        <v>0</v>
      </c>
      <c r="AW615" s="11">
        <f>IF(('OddsRatio_working_3-way'!X615=0),0,'OddsRatio_working_3-way'!AQ615)</f>
        <v>0</v>
      </c>
    </row>
    <row r="616" spans="1:49" x14ac:dyDescent="0.2">
      <c r="A616" s="4">
        <f>IF('True_Odds_Calculator_3-way'!A617="","",'True_Odds_Calculator_3-way'!A617)</f>
        <v>3.19</v>
      </c>
      <c r="B616" s="4">
        <f>IF('True_Odds_Calculator_3-way'!B617="","",'True_Odds_Calculator_3-way'!B617)</f>
        <v>2.65</v>
      </c>
      <c r="C616" s="4">
        <f>IF('True_Odds_Calculator_3-way'!C617="","",'True_Odds_Calculator_3-way'!C617)</f>
        <v>2.86</v>
      </c>
      <c r="D616" s="9">
        <f t="shared" si="130"/>
        <v>0.30064587391278119</v>
      </c>
      <c r="E616" s="9">
        <f t="shared" si="131"/>
        <v>0.36329346430049791</v>
      </c>
      <c r="F616" s="9">
        <f t="shared" si="132"/>
        <v>0.33606066178672089</v>
      </c>
      <c r="G616" s="9">
        <f t="shared" si="133"/>
        <v>1.0621791659582587</v>
      </c>
      <c r="H616" s="9">
        <f t="shared" si="134"/>
        <v>3.3261723734485868</v>
      </c>
      <c r="I616" s="9">
        <f t="shared" si="135"/>
        <v>2.7525956238311262</v>
      </c>
      <c r="J616" s="9">
        <f t="shared" si="136"/>
        <v>2.9756532486823604</v>
      </c>
      <c r="K616" s="11">
        <f t="shared" si="137"/>
        <v>0.31347962382445144</v>
      </c>
      <c r="L616" s="11">
        <f t="shared" si="138"/>
        <v>0.37735849056603776</v>
      </c>
      <c r="M616" s="11">
        <f t="shared" si="139"/>
        <v>0.34965034965034969</v>
      </c>
      <c r="N616" s="11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-0.27799591430040349</v>
      </c>
      <c r="O616" s="11">
        <f>0</f>
        <v>0</v>
      </c>
      <c r="P616" s="11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0.23576116318767298</v>
      </c>
      <c r="Q616" s="11">
        <f>2*'OddsRatio_working_3-way'!K616*'OddsRatio_working_3-way'!L616*'OddsRatio_working_3-way'!M616</f>
        <v>8.2723215153569465E-2</v>
      </c>
      <c r="R616" s="11">
        <f t="shared" si="140"/>
        <v>0</v>
      </c>
      <c r="S616" s="11">
        <f t="shared" si="141"/>
        <v>-0.84807420202912953</v>
      </c>
      <c r="T616" s="11">
        <f t="shared" si="142"/>
        <v>-0.2975698954488174</v>
      </c>
      <c r="U616" s="11">
        <f>'OddsRatio_working_3-way'!S616-'OddsRatio_working_3-way'!R616^2/3</f>
        <v>-0.84807420202912953</v>
      </c>
      <c r="V616" s="11">
        <f>'OddsRatio_working_3-way'!S616*'OddsRatio_working_3-way'!R616/3-2*'OddsRatio_working_3-way'!R616^3/27-'OddsRatio_working_3-way'!T616</f>
        <v>0.2975698954488174</v>
      </c>
      <c r="W616" s="11">
        <f>'OddsRatio_working_3-way'!V616^2+4*'OddsRatio_working_3-way'!U616^3/27</f>
        <v>-1.8166436833781385E-3</v>
      </c>
      <c r="X616" s="11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0.15030343173128005</v>
      </c>
      <c r="Y616" s="11">
        <f>IF('OddsRatio_working_3-way'!W616&gt;=0,IF('OddsRatio_working_3-way'!V616+SQRT('OddsRatio_working_3-way'!W616)&gt;0,0,PI()),ACOS('OddsRatio_working_3-way'!V616/(2*'OddsRatio_working_3-way'!X616)))</f>
        <v>0.14226627877451503</v>
      </c>
      <c r="Z616" s="11">
        <f>'OddsRatio_working_3-way'!X616^(1/3)*COS('OddsRatio_working_3-way'!Y616/3)</f>
        <v>0.53108958297912934</v>
      </c>
      <c r="AA616" s="11">
        <f>'OddsRatio_working_3-way'!X616^(1/3)*COS(('OddsRatio_working_3-way'!Y616+2*PI())/3)</f>
        <v>-0.28737233476802926</v>
      </c>
      <c r="AB616" s="11">
        <f>'OddsRatio_working_3-way'!X616^(1/3)*COS(('OddsRatio_working_3-way'!Y616+4*PI())/3)</f>
        <v>-0.24371724821110019</v>
      </c>
      <c r="AC616" s="11">
        <f>'OddsRatio_working_3-way'!X616^(1/3)*SIN('OddsRatio_working_3-way'!Y616/3)</f>
        <v>2.5204275975139499E-2</v>
      </c>
      <c r="AD616" s="11">
        <f>'OddsRatio_working_3-way'!X616^(1/3)*SIN(('OddsRatio_working_3-way'!Y616+2*PI())/3)</f>
        <v>0.4473349325576399</v>
      </c>
      <c r="AE616" s="11">
        <f>'OddsRatio_working_3-way'!X616^(1/3)*SIN(('OddsRatio_working_3-way'!Y616+4*PI())/3)</f>
        <v>-0.47253920853277931</v>
      </c>
      <c r="AF616" s="11">
        <f>-'OddsRatio_working_3-way'!U616/(3*'OddsRatio_working_3-way'!X616^(1/3))*COS(('OddsRatio_working_3-way'!Y616)/3)</f>
        <v>0.53108958297912934</v>
      </c>
      <c r="AG616" s="11">
        <f>-'OddsRatio_working_3-way'!U616/(3*'OddsRatio_working_3-way'!X616^(1/3))*COS(('OddsRatio_working_3-way'!Y616+2*PI())/3)</f>
        <v>-0.28737233476802926</v>
      </c>
      <c r="AH616" s="11">
        <f>-'OddsRatio_working_3-way'!U616/(3*'OddsRatio_working_3-way'!X616^(1/3))*COS(('OddsRatio_working_3-way'!Y616+4*PI())/3)</f>
        <v>-0.24371724821110019</v>
      </c>
      <c r="AI616" s="11">
        <f>'OddsRatio_working_3-way'!U616/(3*'OddsRatio_working_3-way'!X616^(1/3))*SIN(('OddsRatio_working_3-way'!Y616)/3)</f>
        <v>-2.5204275975139499E-2</v>
      </c>
      <c r="AJ616" s="11">
        <f>'OddsRatio_working_3-way'!U616/(3*'OddsRatio_working_3-way'!X616^(1/3))*SIN(('OddsRatio_working_3-way'!Y616+2*PI())/3)</f>
        <v>-0.4473349325576399</v>
      </c>
      <c r="AK616" s="11">
        <f>'OddsRatio_working_3-way'!U616/(3*'OddsRatio_working_3-way'!X616^(1/3))*SIN(('OddsRatio_working_3-way'!Y616+4*PI())/3)</f>
        <v>0.47253920853277931</v>
      </c>
      <c r="AL616" s="11">
        <f>'OddsRatio_working_3-way'!Z616+'OddsRatio_working_3-way'!AF616</f>
        <v>1.0621791659582587</v>
      </c>
      <c r="AM616" s="11">
        <f>'OddsRatio_working_3-way'!AA616+'OddsRatio_working_3-way'!AG616</f>
        <v>-0.57474466953605852</v>
      </c>
      <c r="AN616" s="11">
        <f>'OddsRatio_working_3-way'!AB616+'OddsRatio_working_3-way'!AH616</f>
        <v>-0.48743449642220038</v>
      </c>
      <c r="AO616" s="11">
        <f>'OddsRatio_working_3-way'!AC616+'OddsRatio_working_3-way'!AI616</f>
        <v>0</v>
      </c>
      <c r="AP616" s="11">
        <f>'OddsRatio_working_3-way'!AD616+'OddsRatio_working_3-way'!AJ616</f>
        <v>0</v>
      </c>
      <c r="AQ616" s="11">
        <f>'OddsRatio_working_3-way'!AE616+'OddsRatio_working_3-way'!AK616</f>
        <v>0</v>
      </c>
      <c r="AR616" s="10">
        <f>IF(A616="","",IF(('OddsRatio_working_3-way'!X616=0),IF(Q616&gt;0,-Q616^(1/3),(-Q616)^(1/3)),'OddsRatio_working_3-way'!AL616-'OddsRatio_working_3-way'!R616/3))</f>
        <v>1.0621791659582587</v>
      </c>
      <c r="AS616" s="11">
        <f>IF(('OddsRatio_working_3-way'!X616=0),IF(Q616&gt;0,-Q616^(1/3),(-Q616)^(1/3)),'OddsRatio_working_3-way'!AM616-'OddsRatio_working_3-way'!R616/3)</f>
        <v>-0.57474466953605852</v>
      </c>
      <c r="AT616" s="11">
        <f>IF(('OddsRatio_working_3-way'!X616=0),IF(Q616&gt;0,-Q616^(1/3),(-Q616)^(1/3)),'OddsRatio_working_3-way'!AN616-'OddsRatio_working_3-way'!R616/3)</f>
        <v>-0.48743449642220038</v>
      </c>
      <c r="AU616" s="11">
        <f>IF(('OddsRatio_working_3-way'!X616=0),0,'OddsRatio_working_3-way'!AO616)</f>
        <v>0</v>
      </c>
      <c r="AV616" s="11">
        <f>IF(('OddsRatio_working_3-way'!X616=0),0,'OddsRatio_working_3-way'!AP616)</f>
        <v>0</v>
      </c>
      <c r="AW616" s="11">
        <f>IF(('OddsRatio_working_3-way'!X616=0),0,'OddsRatio_working_3-way'!AQ616)</f>
        <v>0</v>
      </c>
    </row>
    <row r="617" spans="1:49" x14ac:dyDescent="0.2">
      <c r="A617" s="4">
        <f>IF('True_Odds_Calculator_3-way'!A618="","",'True_Odds_Calculator_3-way'!A618)</f>
        <v>2.57</v>
      </c>
      <c r="B617" s="4">
        <f>IF('True_Odds_Calculator_3-way'!B618="","",'True_Odds_Calculator_3-way'!B618)</f>
        <v>2.96</v>
      </c>
      <c r="C617" s="4">
        <f>IF('True_Odds_Calculator_3-way'!C618="","",'True_Odds_Calculator_3-way'!C618)</f>
        <v>3.2</v>
      </c>
      <c r="D617" s="9">
        <f t="shared" si="130"/>
        <v>0.3752074184670513</v>
      </c>
      <c r="E617" s="9">
        <f t="shared" si="131"/>
        <v>0.32479775102599689</v>
      </c>
      <c r="F617" s="9">
        <f t="shared" si="132"/>
        <v>0.29999483050695186</v>
      </c>
      <c r="G617" s="9">
        <f t="shared" si="133"/>
        <v>1.0606321696067098</v>
      </c>
      <c r="H617" s="9">
        <f t="shared" si="134"/>
        <v>2.6651925062825339</v>
      </c>
      <c r="I617" s="9">
        <f t="shared" si="135"/>
        <v>3.0788390524291525</v>
      </c>
      <c r="J617" s="9">
        <f t="shared" si="136"/>
        <v>3.3333907731347616</v>
      </c>
      <c r="K617" s="11">
        <f t="shared" si="137"/>
        <v>0.38910505836575876</v>
      </c>
      <c r="L617" s="11">
        <f t="shared" si="138"/>
        <v>0.33783783783783783</v>
      </c>
      <c r="M617" s="11">
        <f t="shared" si="139"/>
        <v>0.3125</v>
      </c>
      <c r="N617" s="11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-0.27810166684193927</v>
      </c>
      <c r="O617" s="11">
        <f>0</f>
        <v>0</v>
      </c>
      <c r="P617" s="11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0.23538555578925224</v>
      </c>
      <c r="Q617" s="11">
        <f>2*'OddsRatio_working_3-way'!K617*'OddsRatio_working_3-way'!L617*'OddsRatio_working_3-way'!M617</f>
        <v>8.2159007256283528E-2</v>
      </c>
      <c r="R617" s="11">
        <f t="shared" si="140"/>
        <v>0</v>
      </c>
      <c r="S617" s="11">
        <f t="shared" si="141"/>
        <v>-0.84640109662857588</v>
      </c>
      <c r="T617" s="11">
        <f t="shared" si="142"/>
        <v>-0.29542795693842094</v>
      </c>
      <c r="U617" s="11">
        <f>'OddsRatio_working_3-way'!S617-'OddsRatio_working_3-way'!R617^2/3</f>
        <v>-0.84640109662857588</v>
      </c>
      <c r="V617" s="11">
        <f>'OddsRatio_working_3-way'!S617*'OddsRatio_working_3-way'!R617/3-2*'OddsRatio_working_3-way'!R617^3/27-'OddsRatio_working_3-way'!T617</f>
        <v>0.29542795693842094</v>
      </c>
      <c r="W617" s="11">
        <f>'OddsRatio_working_3-way'!V617^2+4*'OddsRatio_working_3-way'!U617^3/27</f>
        <v>-2.5530419922317193E-3</v>
      </c>
      <c r="X617" s="11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0.14985886671552107</v>
      </c>
      <c r="Y617" s="11">
        <f>IF('OddsRatio_working_3-way'!W617&gt;=0,IF('OddsRatio_working_3-way'!V617+SQRT('OddsRatio_working_3-way'!W617)&gt;0,0,PI()),ACOS('OddsRatio_working_3-way'!V617/(2*'OddsRatio_working_3-way'!X617)))</f>
        <v>0.16939300398493651</v>
      </c>
      <c r="Z617" s="11">
        <f>'OddsRatio_working_3-way'!X617^(1/3)*COS('OddsRatio_working_3-way'!Y617/3)</f>
        <v>0.53031608480335501</v>
      </c>
      <c r="AA617" s="11">
        <f>'OddsRatio_working_3-way'!X617^(1/3)*COS(('OddsRatio_working_3-way'!Y617+2*PI())/3)</f>
        <v>-0.29111785376991789</v>
      </c>
      <c r="AB617" s="11">
        <f>'OddsRatio_working_3-way'!X617^(1/3)*COS(('OddsRatio_working_3-way'!Y617+4*PI())/3)</f>
        <v>-0.23919823103343699</v>
      </c>
      <c r="AC617" s="11">
        <f>'OddsRatio_working_3-way'!X617^(1/3)*SIN('OddsRatio_working_3-way'!Y617/3)</f>
        <v>2.9975808163131095E-2</v>
      </c>
      <c r="AD617" s="11">
        <f>'OddsRatio_working_3-way'!X617^(1/3)*SIN(('OddsRatio_working_3-way'!Y617+2*PI())/3)</f>
        <v>0.44427929739364264</v>
      </c>
      <c r="AE617" s="11">
        <f>'OddsRatio_working_3-way'!X617^(1/3)*SIN(('OddsRatio_working_3-way'!Y617+4*PI())/3)</f>
        <v>-0.47425510555677369</v>
      </c>
      <c r="AF617" s="11">
        <f>-'OddsRatio_working_3-way'!U617/(3*'OddsRatio_working_3-way'!X617^(1/3))*COS(('OddsRatio_working_3-way'!Y617)/3)</f>
        <v>0.53031608480335479</v>
      </c>
      <c r="AG617" s="11">
        <f>-'OddsRatio_working_3-way'!U617/(3*'OddsRatio_working_3-way'!X617^(1/3))*COS(('OddsRatio_working_3-way'!Y617+2*PI())/3)</f>
        <v>-0.29111785376991778</v>
      </c>
      <c r="AH617" s="11">
        <f>-'OddsRatio_working_3-way'!U617/(3*'OddsRatio_working_3-way'!X617^(1/3))*COS(('OddsRatio_working_3-way'!Y617+4*PI())/3)</f>
        <v>-0.23919823103343688</v>
      </c>
      <c r="AI617" s="11">
        <f>'OddsRatio_working_3-way'!U617/(3*'OddsRatio_working_3-way'!X617^(1/3))*SIN(('OddsRatio_working_3-way'!Y617)/3)</f>
        <v>-2.9975808163131081E-2</v>
      </c>
      <c r="AJ617" s="11">
        <f>'OddsRatio_working_3-way'!U617/(3*'OddsRatio_working_3-way'!X617^(1/3))*SIN(('OddsRatio_working_3-way'!Y617+2*PI())/3)</f>
        <v>-0.44427929739364241</v>
      </c>
      <c r="AK617" s="11">
        <f>'OddsRatio_working_3-way'!U617/(3*'OddsRatio_working_3-way'!X617^(1/3))*SIN(('OddsRatio_working_3-way'!Y617+4*PI())/3)</f>
        <v>0.47425510555677353</v>
      </c>
      <c r="AL617" s="11">
        <f>'OddsRatio_working_3-way'!Z617+'OddsRatio_working_3-way'!AF617</f>
        <v>1.0606321696067098</v>
      </c>
      <c r="AM617" s="11">
        <f>'OddsRatio_working_3-way'!AA617+'OddsRatio_working_3-way'!AG617</f>
        <v>-0.58223570753983567</v>
      </c>
      <c r="AN617" s="11">
        <f>'OddsRatio_working_3-way'!AB617+'OddsRatio_working_3-way'!AH617</f>
        <v>-0.47839646206687386</v>
      </c>
      <c r="AO617" s="11">
        <f>'OddsRatio_working_3-way'!AC617+'OddsRatio_working_3-way'!AI617</f>
        <v>0</v>
      </c>
      <c r="AP617" s="11">
        <f>'OddsRatio_working_3-way'!AD617+'OddsRatio_working_3-way'!AJ617</f>
        <v>0</v>
      </c>
      <c r="AQ617" s="11">
        <f>'OddsRatio_working_3-way'!AE617+'OddsRatio_working_3-way'!AK617</f>
        <v>0</v>
      </c>
      <c r="AR617" s="10">
        <f>IF(A617="","",IF(('OddsRatio_working_3-way'!X617=0),IF(Q617&gt;0,-Q617^(1/3),(-Q617)^(1/3)),'OddsRatio_working_3-way'!AL617-'OddsRatio_working_3-way'!R617/3))</f>
        <v>1.0606321696067098</v>
      </c>
      <c r="AS617" s="11">
        <f>IF(('OddsRatio_working_3-way'!X617=0),IF(Q617&gt;0,-Q617^(1/3),(-Q617)^(1/3)),'OddsRatio_working_3-way'!AM617-'OddsRatio_working_3-way'!R617/3)</f>
        <v>-0.58223570753983567</v>
      </c>
      <c r="AT617" s="11">
        <f>IF(('OddsRatio_working_3-way'!X617=0),IF(Q617&gt;0,-Q617^(1/3),(-Q617)^(1/3)),'OddsRatio_working_3-way'!AN617-'OddsRatio_working_3-way'!R617/3)</f>
        <v>-0.47839646206687386</v>
      </c>
      <c r="AU617" s="11">
        <f>IF(('OddsRatio_working_3-way'!X617=0),0,'OddsRatio_working_3-way'!AO617)</f>
        <v>0</v>
      </c>
      <c r="AV617" s="11">
        <f>IF(('OddsRatio_working_3-way'!X617=0),0,'OddsRatio_working_3-way'!AP617)</f>
        <v>0</v>
      </c>
      <c r="AW617" s="11">
        <f>IF(('OddsRatio_working_3-way'!X617=0),0,'OddsRatio_working_3-way'!AQ617)</f>
        <v>0</v>
      </c>
    </row>
    <row r="618" spans="1:49" x14ac:dyDescent="0.2">
      <c r="A618" s="4">
        <f>IF('True_Odds_Calculator_3-way'!A619="","",'True_Odds_Calculator_3-way'!A619)</f>
        <v>3.05</v>
      </c>
      <c r="B618" s="4">
        <f>IF('True_Odds_Calculator_3-way'!B619="","",'True_Odds_Calculator_3-way'!B619)</f>
        <v>3.19</v>
      </c>
      <c r="C618" s="4">
        <f>IF('True_Odds_Calculator_3-way'!C619="","",'True_Odds_Calculator_3-way'!C619)</f>
        <v>2.5099999999999998</v>
      </c>
      <c r="D618" s="9">
        <f t="shared" si="130"/>
        <v>0.31491053140774777</v>
      </c>
      <c r="E618" s="9">
        <f t="shared" si="131"/>
        <v>0.3008354635539045</v>
      </c>
      <c r="F618" s="9">
        <f t="shared" si="132"/>
        <v>0.38425400503834767</v>
      </c>
      <c r="G618" s="9">
        <f t="shared" si="133"/>
        <v>1.0612220022785981</v>
      </c>
      <c r="H618" s="9">
        <f t="shared" si="134"/>
        <v>3.1755051046711258</v>
      </c>
      <c r="I618" s="9">
        <f t="shared" si="135"/>
        <v>3.3240761849901292</v>
      </c>
      <c r="J618" s="9">
        <f t="shared" si="136"/>
        <v>2.6024452234406827</v>
      </c>
      <c r="K618" s="11">
        <f t="shared" si="137"/>
        <v>0.32786885245901642</v>
      </c>
      <c r="L618" s="11">
        <f t="shared" si="138"/>
        <v>0.31347962382445144</v>
      </c>
      <c r="M618" s="11">
        <f t="shared" si="139"/>
        <v>0.39840637450199207</v>
      </c>
      <c r="N618" s="11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-0.27759438631721123</v>
      </c>
      <c r="O618" s="11">
        <f>0</f>
        <v>0</v>
      </c>
      <c r="P618" s="11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0.23545265978585278</v>
      </c>
      <c r="Q618" s="11">
        <f>2*'OddsRatio_working_3-way'!K618*'OddsRatio_working_3-way'!L618*'OddsRatio_working_3-way'!M618</f>
        <v>8.1896577316818361E-2</v>
      </c>
      <c r="R618" s="11">
        <f t="shared" si="140"/>
        <v>0</v>
      </c>
      <c r="S618" s="11">
        <f t="shared" si="141"/>
        <v>-0.84818955782772032</v>
      </c>
      <c r="T618" s="11">
        <f t="shared" si="142"/>
        <v>-0.2950224548965984</v>
      </c>
      <c r="U618" s="11">
        <f>'OddsRatio_working_3-way'!S618-'OddsRatio_working_3-way'!R618^2/3</f>
        <v>-0.84818955782772032</v>
      </c>
      <c r="V618" s="11">
        <f>'OddsRatio_working_3-way'!S618*'OddsRatio_working_3-way'!R618/3-2*'OddsRatio_working_3-way'!R618^3/27-'OddsRatio_working_3-way'!T618</f>
        <v>0.2950224548965984</v>
      </c>
      <c r="W618" s="11">
        <f>'OddsRatio_working_3-way'!V618^2+4*'OddsRatio_working_3-way'!U618^3/27</f>
        <v>-3.363116854145573E-3</v>
      </c>
      <c r="X618" s="11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0.15033409938147849</v>
      </c>
      <c r="Y618" s="11">
        <f>IF('OddsRatio_working_3-way'!W618&gt;=0,IF('OddsRatio_working_3-way'!V618+SQRT('OddsRatio_working_3-way'!W618)&gt;0,0,PI()),ACOS('OddsRatio_working_3-way'!V618/(2*'OddsRatio_working_3-way'!X618)))</f>
        <v>0.1940947378134128</v>
      </c>
      <c r="Z618" s="11">
        <f>'OddsRatio_working_3-way'!X618^(1/3)*COS('OddsRatio_working_3-way'!Y618/3)</f>
        <v>0.53061100113929904</v>
      </c>
      <c r="AA618" s="11">
        <f>'OddsRatio_working_3-way'!X618^(1/3)*COS(('OddsRatio_working_3-way'!Y618+2*PI())/3)</f>
        <v>-0.29507735908391103</v>
      </c>
      <c r="AB618" s="11">
        <f>'OddsRatio_working_3-way'!X618^(1/3)*COS(('OddsRatio_working_3-way'!Y618+4*PI())/3)</f>
        <v>-0.23553364205538807</v>
      </c>
      <c r="AC618" s="11">
        <f>'OddsRatio_working_3-way'!X618^(1/3)*SIN('OddsRatio_working_3-way'!Y618/3)</f>
        <v>3.4377581054968839E-2</v>
      </c>
      <c r="AD618" s="11">
        <f>'OddsRatio_working_3-way'!X618^(1/3)*SIN(('OddsRatio_working_3-way'!Y618+2*PI())/3)</f>
        <v>0.44233381598664229</v>
      </c>
      <c r="AE618" s="11">
        <f>'OddsRatio_working_3-way'!X618^(1/3)*SIN(('OddsRatio_working_3-way'!Y618+4*PI())/3)</f>
        <v>-0.47671139704161097</v>
      </c>
      <c r="AF618" s="11">
        <f>-'OddsRatio_working_3-way'!U618/(3*'OddsRatio_working_3-way'!X618^(1/3))*COS(('OddsRatio_working_3-way'!Y618)/3)</f>
        <v>0.53061100113929904</v>
      </c>
      <c r="AG618" s="11">
        <f>-'OddsRatio_working_3-way'!U618/(3*'OddsRatio_working_3-way'!X618^(1/3))*COS(('OddsRatio_working_3-way'!Y618+2*PI())/3)</f>
        <v>-0.29507735908391103</v>
      </c>
      <c r="AH618" s="11">
        <f>-'OddsRatio_working_3-way'!U618/(3*'OddsRatio_working_3-way'!X618^(1/3))*COS(('OddsRatio_working_3-way'!Y618+4*PI())/3)</f>
        <v>-0.23553364205538807</v>
      </c>
      <c r="AI618" s="11">
        <f>'OddsRatio_working_3-way'!U618/(3*'OddsRatio_working_3-way'!X618^(1/3))*SIN(('OddsRatio_working_3-way'!Y618)/3)</f>
        <v>-3.4377581054968839E-2</v>
      </c>
      <c r="AJ618" s="11">
        <f>'OddsRatio_working_3-way'!U618/(3*'OddsRatio_working_3-way'!X618^(1/3))*SIN(('OddsRatio_working_3-way'!Y618+2*PI())/3)</f>
        <v>-0.44233381598664229</v>
      </c>
      <c r="AK618" s="11">
        <f>'OddsRatio_working_3-way'!U618/(3*'OddsRatio_working_3-way'!X618^(1/3))*SIN(('OddsRatio_working_3-way'!Y618+4*PI())/3)</f>
        <v>0.47671139704161097</v>
      </c>
      <c r="AL618" s="11">
        <f>'OddsRatio_working_3-way'!Z618+'OddsRatio_working_3-way'!AF618</f>
        <v>1.0612220022785981</v>
      </c>
      <c r="AM618" s="11">
        <f>'OddsRatio_working_3-way'!AA618+'OddsRatio_working_3-way'!AG618</f>
        <v>-0.59015471816782206</v>
      </c>
      <c r="AN618" s="11">
        <f>'OddsRatio_working_3-way'!AB618+'OddsRatio_working_3-way'!AH618</f>
        <v>-0.47106728411077614</v>
      </c>
      <c r="AO618" s="11">
        <f>'OddsRatio_working_3-way'!AC618+'OddsRatio_working_3-way'!AI618</f>
        <v>0</v>
      </c>
      <c r="AP618" s="11">
        <f>'OddsRatio_working_3-way'!AD618+'OddsRatio_working_3-way'!AJ618</f>
        <v>0</v>
      </c>
      <c r="AQ618" s="11">
        <f>'OddsRatio_working_3-way'!AE618+'OddsRatio_working_3-way'!AK618</f>
        <v>0</v>
      </c>
      <c r="AR618" s="10">
        <f>IF(A618="","",IF(('OddsRatio_working_3-way'!X618=0),IF(Q618&gt;0,-Q618^(1/3),(-Q618)^(1/3)),'OddsRatio_working_3-way'!AL618-'OddsRatio_working_3-way'!R618/3))</f>
        <v>1.0612220022785981</v>
      </c>
      <c r="AS618" s="11">
        <f>IF(('OddsRatio_working_3-way'!X618=0),IF(Q618&gt;0,-Q618^(1/3),(-Q618)^(1/3)),'OddsRatio_working_3-way'!AM618-'OddsRatio_working_3-way'!R618/3)</f>
        <v>-0.59015471816782206</v>
      </c>
      <c r="AT618" s="11">
        <f>IF(('OddsRatio_working_3-way'!X618=0),IF(Q618&gt;0,-Q618^(1/3),(-Q618)^(1/3)),'OddsRatio_working_3-way'!AN618-'OddsRatio_working_3-way'!R618/3)</f>
        <v>-0.47106728411077614</v>
      </c>
      <c r="AU618" s="11">
        <f>IF(('OddsRatio_working_3-way'!X618=0),0,'OddsRatio_working_3-way'!AO618)</f>
        <v>0</v>
      </c>
      <c r="AV618" s="11">
        <f>IF(('OddsRatio_working_3-way'!X618=0),0,'OddsRatio_working_3-way'!AP618)</f>
        <v>0</v>
      </c>
      <c r="AW618" s="11">
        <f>IF(('OddsRatio_working_3-way'!X618=0),0,'OddsRatio_working_3-way'!AQ618)</f>
        <v>0</v>
      </c>
    </row>
    <row r="619" spans="1:49" x14ac:dyDescent="0.2">
      <c r="A619" s="4">
        <f>IF('True_Odds_Calculator_3-way'!A620="","",'True_Odds_Calculator_3-way'!A620)</f>
        <v>1.94</v>
      </c>
      <c r="B619" s="4">
        <f>IF('True_Odds_Calculator_3-way'!B620="","",'True_Odds_Calculator_3-way'!B620)</f>
        <v>3.81</v>
      </c>
      <c r="C619" s="4">
        <f>IF('True_Odds_Calculator_3-way'!C620="","",'True_Odds_Calculator_3-way'!C620)</f>
        <v>3.84</v>
      </c>
      <c r="D619" s="9">
        <f t="shared" si="130"/>
        <v>0.50026253119640707</v>
      </c>
      <c r="E619" s="9">
        <f t="shared" si="131"/>
        <v>0.25086396629802704</v>
      </c>
      <c r="F619" s="9">
        <f t="shared" si="132"/>
        <v>0.24887350250556584</v>
      </c>
      <c r="G619" s="9">
        <f t="shared" si="133"/>
        <v>1.0627132194745186</v>
      </c>
      <c r="H619" s="9">
        <f t="shared" si="134"/>
        <v>1.9989504263060469</v>
      </c>
      <c r="I619" s="9">
        <f t="shared" si="135"/>
        <v>3.9862241467233974</v>
      </c>
      <c r="J619" s="9">
        <f t="shared" si="136"/>
        <v>4.018105543307632</v>
      </c>
      <c r="K619" s="11">
        <f t="shared" si="137"/>
        <v>0.51546391752577325</v>
      </c>
      <c r="L619" s="11">
        <f t="shared" si="138"/>
        <v>0.26246719160104987</v>
      </c>
      <c r="M619" s="11">
        <f t="shared" si="139"/>
        <v>0.26041666666666669</v>
      </c>
      <c r="N619" s="11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-0.26429843015757037</v>
      </c>
      <c r="O619" s="11">
        <f>0</f>
        <v>0</v>
      </c>
      <c r="P619" s="11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0.23218143157363064</v>
      </c>
      <c r="Q619" s="11">
        <f>2*'OddsRatio_working_3-way'!K619*'OddsRatio_working_3-way'!L619*'OddsRatio_working_3-way'!M619</f>
        <v>7.0464774377429637E-2</v>
      </c>
      <c r="R619" s="11">
        <f t="shared" si="140"/>
        <v>0</v>
      </c>
      <c r="S619" s="11">
        <f t="shared" si="141"/>
        <v>-0.87848206830138142</v>
      </c>
      <c r="T619" s="11">
        <f t="shared" si="142"/>
        <v>-0.26661064288357555</v>
      </c>
      <c r="U619" s="11">
        <f>'OddsRatio_working_3-way'!S619-'OddsRatio_working_3-way'!R619^2/3</f>
        <v>-0.87848206830138142</v>
      </c>
      <c r="V619" s="11">
        <f>'OddsRatio_working_3-way'!S619*'OddsRatio_working_3-way'!R619/3-2*'OddsRatio_working_3-way'!R619^3/27-'OddsRatio_working_3-way'!T619</f>
        <v>0.26661064288357555</v>
      </c>
      <c r="W619" s="11">
        <f>'OddsRatio_working_3-way'!V619^2+4*'OddsRatio_working_3-way'!U619^3/27</f>
        <v>-2.93560422046453E-2</v>
      </c>
      <c r="X619" s="11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0.15845920382186607</v>
      </c>
      <c r="Y619" s="11">
        <f>IF('OddsRatio_working_3-way'!W619&gt;=0,IF('OddsRatio_working_3-way'!V619+SQRT('OddsRatio_working_3-way'!W619)&gt;0,0,PI()),ACOS('OddsRatio_working_3-way'!V619/(2*'OddsRatio_working_3-way'!X619)))</f>
        <v>0.5711875001619886</v>
      </c>
      <c r="Z619" s="11">
        <f>'OddsRatio_working_3-way'!X619^(1/3)*COS('OddsRatio_working_3-way'!Y619/3)</f>
        <v>0.53135660973725929</v>
      </c>
      <c r="AA619" s="11">
        <f>'OddsRatio_working_3-way'!X619^(1/3)*COS(('OddsRatio_working_3-way'!Y619+2*PI())/3)</f>
        <v>-0.35436670344330123</v>
      </c>
      <c r="AB619" s="11">
        <f>'OddsRatio_working_3-way'!X619^(1/3)*COS(('OddsRatio_working_3-way'!Y619+4*PI())/3)</f>
        <v>-0.17698990629395822</v>
      </c>
      <c r="AC619" s="11">
        <f>'OddsRatio_working_3-way'!X619^(1/3)*SIN('OddsRatio_working_3-way'!Y619/3)</f>
        <v>0.10240854158216707</v>
      </c>
      <c r="AD619" s="11">
        <f>'OddsRatio_working_3-way'!X619^(1/3)*SIN(('OddsRatio_working_3-way'!Y619+2*PI())/3)</f>
        <v>0.40896405171015693</v>
      </c>
      <c r="AE619" s="11">
        <f>'OddsRatio_working_3-way'!X619^(1/3)*SIN(('OddsRatio_working_3-way'!Y619+4*PI())/3)</f>
        <v>-0.51137259329232387</v>
      </c>
      <c r="AF619" s="11">
        <f>-'OddsRatio_working_3-way'!U619/(3*'OddsRatio_working_3-way'!X619^(1/3))*COS(('OddsRatio_working_3-way'!Y619)/3)</f>
        <v>0.53135660973725918</v>
      </c>
      <c r="AG619" s="11">
        <f>-'OddsRatio_working_3-way'!U619/(3*'OddsRatio_working_3-way'!X619^(1/3))*COS(('OddsRatio_working_3-way'!Y619+2*PI())/3)</f>
        <v>-0.35436670344330118</v>
      </c>
      <c r="AH619" s="11">
        <f>-'OddsRatio_working_3-way'!U619/(3*'OddsRatio_working_3-way'!X619^(1/3))*COS(('OddsRatio_working_3-way'!Y619+4*PI())/3)</f>
        <v>-0.17698990629395817</v>
      </c>
      <c r="AI619" s="11">
        <f>'OddsRatio_working_3-way'!U619/(3*'OddsRatio_working_3-way'!X619^(1/3))*SIN(('OddsRatio_working_3-way'!Y619)/3)</f>
        <v>-0.10240854158216704</v>
      </c>
      <c r="AJ619" s="11">
        <f>'OddsRatio_working_3-way'!U619/(3*'OddsRatio_working_3-way'!X619^(1/3))*SIN(('OddsRatio_working_3-way'!Y619+2*PI())/3)</f>
        <v>-0.40896405171015682</v>
      </c>
      <c r="AK619" s="11">
        <f>'OddsRatio_working_3-way'!U619/(3*'OddsRatio_working_3-way'!X619^(1/3))*SIN(('OddsRatio_working_3-way'!Y619+4*PI())/3)</f>
        <v>0.51137259329232376</v>
      </c>
      <c r="AL619" s="11">
        <f>'OddsRatio_working_3-way'!Z619+'OddsRatio_working_3-way'!AF619</f>
        <v>1.0627132194745186</v>
      </c>
      <c r="AM619" s="11">
        <f>'OddsRatio_working_3-way'!AA619+'OddsRatio_working_3-way'!AG619</f>
        <v>-0.70873340688660247</v>
      </c>
      <c r="AN619" s="11">
        <f>'OddsRatio_working_3-way'!AB619+'OddsRatio_working_3-way'!AH619</f>
        <v>-0.35397981258791639</v>
      </c>
      <c r="AO619" s="11">
        <f>'OddsRatio_working_3-way'!AC619+'OddsRatio_working_3-way'!AI619</f>
        <v>0</v>
      </c>
      <c r="AP619" s="11">
        <f>'OddsRatio_working_3-way'!AD619+'OddsRatio_working_3-way'!AJ619</f>
        <v>0</v>
      </c>
      <c r="AQ619" s="11">
        <f>'OddsRatio_working_3-way'!AE619+'OddsRatio_working_3-way'!AK619</f>
        <v>0</v>
      </c>
      <c r="AR619" s="10">
        <f>IF(A619="","",IF(('OddsRatio_working_3-way'!X619=0),IF(Q619&gt;0,-Q619^(1/3),(-Q619)^(1/3)),'OddsRatio_working_3-way'!AL619-'OddsRatio_working_3-way'!R619/3))</f>
        <v>1.0627132194745186</v>
      </c>
      <c r="AS619" s="11">
        <f>IF(('OddsRatio_working_3-way'!X619=0),IF(Q619&gt;0,-Q619^(1/3),(-Q619)^(1/3)),'OddsRatio_working_3-way'!AM619-'OddsRatio_working_3-way'!R619/3)</f>
        <v>-0.70873340688660247</v>
      </c>
      <c r="AT619" s="11">
        <f>IF(('OddsRatio_working_3-way'!X619=0),IF(Q619&gt;0,-Q619^(1/3),(-Q619)^(1/3)),'OddsRatio_working_3-way'!AN619-'OddsRatio_working_3-way'!R619/3)</f>
        <v>-0.35397981258791639</v>
      </c>
      <c r="AU619" s="11">
        <f>IF(('OddsRatio_working_3-way'!X619=0),0,'OddsRatio_working_3-way'!AO619)</f>
        <v>0</v>
      </c>
      <c r="AV619" s="11">
        <f>IF(('OddsRatio_working_3-way'!X619=0),0,'OddsRatio_working_3-way'!AP619)</f>
        <v>0</v>
      </c>
      <c r="AW619" s="11">
        <f>IF(('OddsRatio_working_3-way'!X619=0),0,'OddsRatio_working_3-way'!AQ619)</f>
        <v>0</v>
      </c>
    </row>
    <row r="620" spans="1:49" x14ac:dyDescent="0.2">
      <c r="A620" s="4">
        <f>IF('True_Odds_Calculator_3-way'!A621="","",'True_Odds_Calculator_3-way'!A621)</f>
        <v>2.35</v>
      </c>
      <c r="B620" s="4">
        <f>IF('True_Odds_Calculator_3-way'!B621="","",'True_Odds_Calculator_3-way'!B621)</f>
        <v>3.52</v>
      </c>
      <c r="C620" s="4">
        <f>IF('True_Odds_Calculator_3-way'!C621="","",'True_Odds_Calculator_3-way'!C621)</f>
        <v>3.02</v>
      </c>
      <c r="D620" s="9">
        <f t="shared" si="130"/>
        <v>0.41058198853125988</v>
      </c>
      <c r="E620" s="9">
        <f t="shared" si="131"/>
        <v>0.27175941416757365</v>
      </c>
      <c r="F620" s="9">
        <f t="shared" si="132"/>
        <v>0.31765859730116663</v>
      </c>
      <c r="G620" s="9">
        <f t="shared" si="133"/>
        <v>1.0633830674918849</v>
      </c>
      <c r="H620" s="9">
        <f t="shared" si="134"/>
        <v>2.4355671411140443</v>
      </c>
      <c r="I620" s="9">
        <f t="shared" si="135"/>
        <v>3.6797253300795498</v>
      </c>
      <c r="J620" s="9">
        <f t="shared" si="136"/>
        <v>3.1480337963336069</v>
      </c>
      <c r="K620" s="11">
        <f t="shared" si="137"/>
        <v>0.42553191489361702</v>
      </c>
      <c r="L620" s="11">
        <f t="shared" si="138"/>
        <v>0.28409090909090912</v>
      </c>
      <c r="M620" s="11">
        <f t="shared" si="139"/>
        <v>0.33112582781456956</v>
      </c>
      <c r="N620" s="11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-0.27508582371552626</v>
      </c>
      <c r="O620" s="11">
        <f>0</f>
        <v>0</v>
      </c>
      <c r="P620" s="11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0.23577503938924255</v>
      </c>
      <c r="Q620" s="11">
        <f>2*'OddsRatio_working_3-way'!K620*'OddsRatio_working_3-way'!L620*'OddsRatio_working_3-way'!M620</f>
        <v>8.0059436125379496E-2</v>
      </c>
      <c r="R620" s="11">
        <f t="shared" si="140"/>
        <v>0</v>
      </c>
      <c r="S620" s="11">
        <f t="shared" si="141"/>
        <v>-0.85709629163974632</v>
      </c>
      <c r="T620" s="11">
        <f t="shared" si="142"/>
        <v>-0.29103439444473567</v>
      </c>
      <c r="U620" s="11">
        <f>'OddsRatio_working_3-way'!S620-'OddsRatio_working_3-way'!R620^2/3</f>
        <v>-0.85709629163974632</v>
      </c>
      <c r="V620" s="11">
        <f>'OddsRatio_working_3-way'!S620*'OddsRatio_working_3-way'!R620/3-2*'OddsRatio_working_3-way'!R620^3/27-'OddsRatio_working_3-way'!T620</f>
        <v>0.29103439444473567</v>
      </c>
      <c r="W620" s="11">
        <f>'OddsRatio_working_3-way'!V620^2+4*'OddsRatio_working_3-way'!U620^3/27</f>
        <v>-8.5782376553668049E-3</v>
      </c>
      <c r="X620" s="11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0.15270826467907753</v>
      </c>
      <c r="Y620" s="11">
        <f>IF('OddsRatio_working_3-way'!W620&gt;=0,IF('OddsRatio_working_3-way'!V620+SQRT('OddsRatio_working_3-way'!W620)&gt;0,0,PI()),ACOS('OddsRatio_working_3-way'!V620/(2*'OddsRatio_working_3-way'!X620)))</f>
        <v>0.30810558272068178</v>
      </c>
      <c r="Z620" s="11">
        <f>'OddsRatio_working_3-way'!X620^(1/3)*COS('OddsRatio_working_3-way'!Y620/3)</f>
        <v>0.53169153374594258</v>
      </c>
      <c r="AA620" s="11">
        <f>'OddsRatio_working_3-way'!X620^(1/3)*COS(('OddsRatio_working_3-way'!Y620+2*PI())/3)</f>
        <v>-0.31330266960694642</v>
      </c>
      <c r="AB620" s="11">
        <f>'OddsRatio_working_3-way'!X620^(1/3)*COS(('OddsRatio_working_3-way'!Y620+4*PI())/3)</f>
        <v>-0.21838886413899636</v>
      </c>
      <c r="AC620" s="11">
        <f>'OddsRatio_working_3-way'!X620^(1/3)*SIN('OddsRatio_working_3-way'!Y620/3)</f>
        <v>5.479851113673289E-2</v>
      </c>
      <c r="AD620" s="11">
        <f>'OddsRatio_working_3-way'!X620^(1/3)*SIN(('OddsRatio_working_3-way'!Y620+2*PI())/3)</f>
        <v>0.43305911963273108</v>
      </c>
      <c r="AE620" s="11">
        <f>'OddsRatio_working_3-way'!X620^(1/3)*SIN(('OddsRatio_working_3-way'!Y620+4*PI())/3)</f>
        <v>-0.48785763076946381</v>
      </c>
      <c r="AF620" s="11">
        <f>-'OddsRatio_working_3-way'!U620/(3*'OddsRatio_working_3-way'!X620^(1/3))*COS(('OddsRatio_working_3-way'!Y620)/3)</f>
        <v>0.53169153374594247</v>
      </c>
      <c r="AG620" s="11">
        <f>-'OddsRatio_working_3-way'!U620/(3*'OddsRatio_working_3-way'!X620^(1/3))*COS(('OddsRatio_working_3-way'!Y620+2*PI())/3)</f>
        <v>-0.31330266960694636</v>
      </c>
      <c r="AH620" s="11">
        <f>-'OddsRatio_working_3-way'!U620/(3*'OddsRatio_working_3-way'!X620^(1/3))*COS(('OddsRatio_working_3-way'!Y620+4*PI())/3)</f>
        <v>-0.21838886413899633</v>
      </c>
      <c r="AI620" s="11">
        <f>'OddsRatio_working_3-way'!U620/(3*'OddsRatio_working_3-way'!X620^(1/3))*SIN(('OddsRatio_working_3-way'!Y620)/3)</f>
        <v>-5.4798511136732883E-2</v>
      </c>
      <c r="AJ620" s="11">
        <f>'OddsRatio_working_3-way'!U620/(3*'OddsRatio_working_3-way'!X620^(1/3))*SIN(('OddsRatio_working_3-way'!Y620+2*PI())/3)</f>
        <v>-0.43305911963273097</v>
      </c>
      <c r="AK620" s="11">
        <f>'OddsRatio_working_3-way'!U620/(3*'OddsRatio_working_3-way'!X620^(1/3))*SIN(('OddsRatio_working_3-way'!Y620+4*PI())/3)</f>
        <v>0.4878576307694637</v>
      </c>
      <c r="AL620" s="11">
        <f>'OddsRatio_working_3-way'!Z620+'OddsRatio_working_3-way'!AF620</f>
        <v>1.0633830674918849</v>
      </c>
      <c r="AM620" s="11">
        <f>'OddsRatio_working_3-way'!AA620+'OddsRatio_working_3-way'!AG620</f>
        <v>-0.62660533921389283</v>
      </c>
      <c r="AN620" s="11">
        <f>'OddsRatio_working_3-way'!AB620+'OddsRatio_working_3-way'!AH620</f>
        <v>-0.43677772827799266</v>
      </c>
      <c r="AO620" s="11">
        <f>'OddsRatio_working_3-way'!AC620+'OddsRatio_working_3-way'!AI620</f>
        <v>0</v>
      </c>
      <c r="AP620" s="11">
        <f>'OddsRatio_working_3-way'!AD620+'OddsRatio_working_3-way'!AJ620</f>
        <v>0</v>
      </c>
      <c r="AQ620" s="11">
        <f>'OddsRatio_working_3-way'!AE620+'OddsRatio_working_3-way'!AK620</f>
        <v>0</v>
      </c>
      <c r="AR620" s="10">
        <f>IF(A620="","",IF(('OddsRatio_working_3-way'!X620=0),IF(Q620&gt;0,-Q620^(1/3),(-Q620)^(1/3)),'OddsRatio_working_3-way'!AL620-'OddsRatio_working_3-way'!R620/3))</f>
        <v>1.0633830674918849</v>
      </c>
      <c r="AS620" s="11">
        <f>IF(('OddsRatio_working_3-way'!X620=0),IF(Q620&gt;0,-Q620^(1/3),(-Q620)^(1/3)),'OddsRatio_working_3-way'!AM620-'OddsRatio_working_3-way'!R620/3)</f>
        <v>-0.62660533921389283</v>
      </c>
      <c r="AT620" s="11">
        <f>IF(('OddsRatio_working_3-way'!X620=0),IF(Q620&gt;0,-Q620^(1/3),(-Q620)^(1/3)),'OddsRatio_working_3-way'!AN620-'OddsRatio_working_3-way'!R620/3)</f>
        <v>-0.43677772827799266</v>
      </c>
      <c r="AU620" s="11">
        <f>IF(('OddsRatio_working_3-way'!X620=0),0,'OddsRatio_working_3-way'!AO620)</f>
        <v>0</v>
      </c>
      <c r="AV620" s="11">
        <f>IF(('OddsRatio_working_3-way'!X620=0),0,'OddsRatio_working_3-way'!AP620)</f>
        <v>0</v>
      </c>
      <c r="AW620" s="11">
        <f>IF(('OddsRatio_working_3-way'!X620=0),0,'OddsRatio_working_3-way'!AQ620)</f>
        <v>0</v>
      </c>
    </row>
    <row r="621" spans="1:49" x14ac:dyDescent="0.2">
      <c r="A621" s="4">
        <f>IF('True_Odds_Calculator_3-way'!A622="","",'True_Odds_Calculator_3-way'!A622)</f>
        <v>2.13</v>
      </c>
      <c r="B621" s="4">
        <f>IF('True_Odds_Calculator_3-way'!B622="","",'True_Odds_Calculator_3-way'!B622)</f>
        <v>3.26</v>
      </c>
      <c r="C621" s="4">
        <f>IF('True_Odds_Calculator_3-way'!C622="","",'True_Odds_Calculator_3-way'!C622)</f>
        <v>3.78</v>
      </c>
      <c r="D621" s="9">
        <f t="shared" si="130"/>
        <v>0.45389674789040152</v>
      </c>
      <c r="E621" s="9">
        <f t="shared" si="131"/>
        <v>0.29357466732643939</v>
      </c>
      <c r="F621" s="9">
        <f t="shared" si="132"/>
        <v>0.25252858478315904</v>
      </c>
      <c r="G621" s="9">
        <f t="shared" si="133"/>
        <v>1.0647294048755216</v>
      </c>
      <c r="H621" s="9">
        <f t="shared" si="134"/>
        <v>2.2031442275093394</v>
      </c>
      <c r="I621" s="9">
        <f t="shared" si="135"/>
        <v>3.4062884550186796</v>
      </c>
      <c r="J621" s="9">
        <f t="shared" si="136"/>
        <v>3.9599477455539493</v>
      </c>
      <c r="K621" s="11">
        <f t="shared" si="137"/>
        <v>0.46948356807511737</v>
      </c>
      <c r="L621" s="11">
        <f t="shared" si="138"/>
        <v>0.30674846625766872</v>
      </c>
      <c r="M621" s="11">
        <f t="shared" si="139"/>
        <v>0.26455026455026459</v>
      </c>
      <c r="N621" s="11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-0.27048468193086417</v>
      </c>
      <c r="O621" s="11">
        <f>0</f>
        <v>0</v>
      </c>
      <c r="P621" s="11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0.23506943349104703</v>
      </c>
      <c r="Q621" s="11">
        <f>2*'OddsRatio_working_3-way'!K621*'OddsRatio_working_3-way'!L621*'OddsRatio_working_3-way'!M621</f>
        <v>7.6197547322867765E-2</v>
      </c>
      <c r="R621" s="11">
        <f t="shared" si="140"/>
        <v>0</v>
      </c>
      <c r="S621" s="11">
        <f t="shared" si="141"/>
        <v>-0.86906745259286344</v>
      </c>
      <c r="T621" s="11">
        <f t="shared" si="142"/>
        <v>-0.28170744006251652</v>
      </c>
      <c r="U621" s="11">
        <f>'OddsRatio_working_3-way'!S621-'OddsRatio_working_3-way'!R621^2/3</f>
        <v>-0.86906745259286344</v>
      </c>
      <c r="V621" s="11">
        <f>'OddsRatio_working_3-way'!S621*'OddsRatio_working_3-way'!R621/3-2*'OddsRatio_working_3-way'!R621^3/27-'OddsRatio_working_3-way'!T621</f>
        <v>0.28170744006251652</v>
      </c>
      <c r="W621" s="11">
        <f>'OddsRatio_working_3-way'!V621^2+4*'OddsRatio_working_3-way'!U621^3/27</f>
        <v>-1.7883545408121412E-2</v>
      </c>
      <c r="X621" s="11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0.15591875063209826</v>
      </c>
      <c r="Y621" s="11">
        <f>IF('OddsRatio_working_3-way'!W621&gt;=0,IF('OddsRatio_working_3-way'!V621+SQRT('OddsRatio_working_3-way'!W621)&gt;0,0,PI()),ACOS('OddsRatio_working_3-way'!V621/(2*'OddsRatio_working_3-way'!X621)))</f>
        <v>0.44321179694435098</v>
      </c>
      <c r="Z621" s="11">
        <f>'OddsRatio_working_3-way'!X621^(1/3)*COS('OddsRatio_working_3-way'!Y621/3)</f>
        <v>0.5323647024377608</v>
      </c>
      <c r="AA621" s="11">
        <f>'OddsRatio_working_3-way'!X621^(1/3)*COS(('OddsRatio_working_3-way'!Y621+2*PI())/3)</f>
        <v>-0.33479525705285373</v>
      </c>
      <c r="AB621" s="11">
        <f>'OddsRatio_working_3-way'!X621^(1/3)*COS(('OddsRatio_working_3-way'!Y621+4*PI())/3)</f>
        <v>-0.19756944538490714</v>
      </c>
      <c r="AC621" s="11">
        <f>'OddsRatio_working_3-way'!X621^(1/3)*SIN('OddsRatio_working_3-way'!Y621/3)</f>
        <v>7.9227359306254005E-2</v>
      </c>
      <c r="AD621" s="11">
        <f>'OddsRatio_working_3-way'!X621^(1/3)*SIN(('OddsRatio_working_3-way'!Y621+2*PI())/3)</f>
        <v>0.42142767673611731</v>
      </c>
      <c r="AE621" s="11">
        <f>'OddsRatio_working_3-way'!X621^(1/3)*SIN(('OddsRatio_working_3-way'!Y621+4*PI())/3)</f>
        <v>-0.50065503604237116</v>
      </c>
      <c r="AF621" s="11">
        <f>-'OddsRatio_working_3-way'!U621/(3*'OddsRatio_working_3-way'!X621^(1/3))*COS(('OddsRatio_working_3-way'!Y621)/3)</f>
        <v>0.5323647024377608</v>
      </c>
      <c r="AG621" s="11">
        <f>-'OddsRatio_working_3-way'!U621/(3*'OddsRatio_working_3-way'!X621^(1/3))*COS(('OddsRatio_working_3-way'!Y621+2*PI())/3)</f>
        <v>-0.33479525705285373</v>
      </c>
      <c r="AH621" s="11">
        <f>-'OddsRatio_working_3-way'!U621/(3*'OddsRatio_working_3-way'!X621^(1/3))*COS(('OddsRatio_working_3-way'!Y621+4*PI())/3)</f>
        <v>-0.19756944538490714</v>
      </c>
      <c r="AI621" s="11">
        <f>'OddsRatio_working_3-way'!U621/(3*'OddsRatio_working_3-way'!X621^(1/3))*SIN(('OddsRatio_working_3-way'!Y621)/3)</f>
        <v>-7.9227359306254005E-2</v>
      </c>
      <c r="AJ621" s="11">
        <f>'OddsRatio_working_3-way'!U621/(3*'OddsRatio_working_3-way'!X621^(1/3))*SIN(('OddsRatio_working_3-way'!Y621+2*PI())/3)</f>
        <v>-0.42142767673611731</v>
      </c>
      <c r="AK621" s="11">
        <f>'OddsRatio_working_3-way'!U621/(3*'OddsRatio_working_3-way'!X621^(1/3))*SIN(('OddsRatio_working_3-way'!Y621+4*PI())/3)</f>
        <v>0.50065503604237116</v>
      </c>
      <c r="AL621" s="11">
        <f>'OddsRatio_working_3-way'!Z621+'OddsRatio_working_3-way'!AF621</f>
        <v>1.0647294048755216</v>
      </c>
      <c r="AM621" s="11">
        <f>'OddsRatio_working_3-way'!AA621+'OddsRatio_working_3-way'!AG621</f>
        <v>-0.66959051410570747</v>
      </c>
      <c r="AN621" s="11">
        <f>'OddsRatio_working_3-way'!AB621+'OddsRatio_working_3-way'!AH621</f>
        <v>-0.39513889076981429</v>
      </c>
      <c r="AO621" s="11">
        <f>'OddsRatio_working_3-way'!AC621+'OddsRatio_working_3-way'!AI621</f>
        <v>0</v>
      </c>
      <c r="AP621" s="11">
        <f>'OddsRatio_working_3-way'!AD621+'OddsRatio_working_3-way'!AJ621</f>
        <v>0</v>
      </c>
      <c r="AQ621" s="11">
        <f>'OddsRatio_working_3-way'!AE621+'OddsRatio_working_3-way'!AK621</f>
        <v>0</v>
      </c>
      <c r="AR621" s="10">
        <f>IF(A621="","",IF(('OddsRatio_working_3-way'!X621=0),IF(Q621&gt;0,-Q621^(1/3),(-Q621)^(1/3)),'OddsRatio_working_3-way'!AL621-'OddsRatio_working_3-way'!R621/3))</f>
        <v>1.0647294048755216</v>
      </c>
      <c r="AS621" s="11">
        <f>IF(('OddsRatio_working_3-way'!X621=0),IF(Q621&gt;0,-Q621^(1/3),(-Q621)^(1/3)),'OddsRatio_working_3-way'!AM621-'OddsRatio_working_3-way'!R621/3)</f>
        <v>-0.66959051410570747</v>
      </c>
      <c r="AT621" s="11">
        <f>IF(('OddsRatio_working_3-way'!X621=0),IF(Q621&gt;0,-Q621^(1/3),(-Q621)^(1/3)),'OddsRatio_working_3-way'!AN621-'OddsRatio_working_3-way'!R621/3)</f>
        <v>-0.39513889076981429</v>
      </c>
      <c r="AU621" s="11">
        <f>IF(('OddsRatio_working_3-way'!X621=0),0,'OddsRatio_working_3-way'!AO621)</f>
        <v>0</v>
      </c>
      <c r="AV621" s="11">
        <f>IF(('OddsRatio_working_3-way'!X621=0),0,'OddsRatio_working_3-way'!AP621)</f>
        <v>0</v>
      </c>
      <c r="AW621" s="11">
        <f>IF(('OddsRatio_working_3-way'!X621=0),0,'OddsRatio_working_3-way'!AQ621)</f>
        <v>0</v>
      </c>
    </row>
    <row r="622" spans="1:49" x14ac:dyDescent="0.2">
      <c r="A622" s="4">
        <f>IF('True_Odds_Calculator_3-way'!A623="","",'True_Odds_Calculator_3-way'!A623)</f>
        <v>2.2000000000000002</v>
      </c>
      <c r="B622" s="4">
        <f>IF('True_Odds_Calculator_3-way'!B623="","",'True_Odds_Calculator_3-way'!B623)</f>
        <v>3.45</v>
      </c>
      <c r="C622" s="4">
        <f>IF('True_Odds_Calculator_3-way'!C623="","",'True_Odds_Calculator_3-way'!C623)</f>
        <v>3.39</v>
      </c>
      <c r="D622" s="9">
        <f t="shared" si="130"/>
        <v>0.43969959380673179</v>
      </c>
      <c r="E622" s="9">
        <f t="shared" si="131"/>
        <v>0.27765013304929792</v>
      </c>
      <c r="F622" s="9">
        <f t="shared" si="132"/>
        <v>0.28265027314397034</v>
      </c>
      <c r="G622" s="9">
        <f t="shared" si="133"/>
        <v>1.0619000147775628</v>
      </c>
      <c r="H622" s="9">
        <f t="shared" si="134"/>
        <v>2.2742800177330755</v>
      </c>
      <c r="I622" s="9">
        <f t="shared" si="135"/>
        <v>3.6016550362050284</v>
      </c>
      <c r="J622" s="9">
        <f t="shared" si="136"/>
        <v>3.5379410353183753</v>
      </c>
      <c r="K622" s="11">
        <f t="shared" si="137"/>
        <v>0.45454545454545453</v>
      </c>
      <c r="L622" s="11">
        <f t="shared" si="138"/>
        <v>0.28985507246376813</v>
      </c>
      <c r="M622" s="11">
        <f t="shared" si="139"/>
        <v>0.29498525073746312</v>
      </c>
      <c r="N622" s="11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-0.27308871710564675</v>
      </c>
      <c r="O622" s="11">
        <f>0</f>
        <v>0</v>
      </c>
      <c r="P622" s="11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0.23474452100846868</v>
      </c>
      <c r="Q622" s="11">
        <f>2*'OddsRatio_working_3-way'!K622*'OddsRatio_working_3-way'!L622*'OddsRatio_working_3-way'!M622</f>
        <v>7.7729973843863806E-2</v>
      </c>
      <c r="R622" s="11">
        <f t="shared" si="140"/>
        <v>0</v>
      </c>
      <c r="S622" s="11">
        <f t="shared" si="141"/>
        <v>-0.85959069820396761</v>
      </c>
      <c r="T622" s="11">
        <f t="shared" si="142"/>
        <v>-0.28463268152449261</v>
      </c>
      <c r="U622" s="11">
        <f>'OddsRatio_working_3-way'!S622-'OddsRatio_working_3-way'!R622^2/3</f>
        <v>-0.85959069820396761</v>
      </c>
      <c r="V622" s="11">
        <f>'OddsRatio_working_3-way'!S622*'OddsRatio_working_3-way'!R622/3-2*'OddsRatio_working_3-way'!R622^3/27-'OddsRatio_working_3-way'!T622</f>
        <v>0.28463268152449261</v>
      </c>
      <c r="W622" s="11">
        <f>'OddsRatio_working_3-way'!V622^2+4*'OddsRatio_working_3-way'!U622^3/27</f>
        <v>-1.308027710129249E-2</v>
      </c>
      <c r="X622" s="11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0.15337538956194677</v>
      </c>
      <c r="Y622" s="11">
        <f>IF('OddsRatio_working_3-way'!W622&gt;=0,IF('OddsRatio_working_3-way'!V622+SQRT('OddsRatio_working_3-way'!W622)&gt;0,0,PI()),ACOS('OddsRatio_working_3-way'!V622/(2*'OddsRatio_working_3-way'!X622)))</f>
        <v>0.38206811084905246</v>
      </c>
      <c r="Z622" s="11">
        <f>'OddsRatio_working_3-way'!X622^(1/3)*COS('OddsRatio_working_3-way'!Y622/3)</f>
        <v>0.53095000738878129</v>
      </c>
      <c r="AA622" s="11">
        <f>'OddsRatio_working_3-way'!X622^(1/3)*COS(('OddsRatio_working_3-way'!Y622+2*PI())/3)</f>
        <v>-0.32435404743137447</v>
      </c>
      <c r="AB622" s="11">
        <f>'OddsRatio_working_3-way'!X622^(1/3)*COS(('OddsRatio_working_3-way'!Y622+4*PI())/3)</f>
        <v>-0.20659595995740676</v>
      </c>
      <c r="AC622" s="11">
        <f>'OddsRatio_working_3-way'!X622^(1/3)*SIN('OddsRatio_working_3-way'!Y622/3)</f>
        <v>6.7987663502350651E-2</v>
      </c>
      <c r="AD622" s="11">
        <f>'OddsRatio_working_3-way'!X622^(1/3)*SIN(('OddsRatio_working_3-way'!Y622+2*PI())/3)</f>
        <v>0.42582236278704466</v>
      </c>
      <c r="AE622" s="11">
        <f>'OddsRatio_working_3-way'!X622^(1/3)*SIN(('OddsRatio_working_3-way'!Y622+4*PI())/3)</f>
        <v>-0.49381002628939541</v>
      </c>
      <c r="AF622" s="11">
        <f>-'OddsRatio_working_3-way'!U622/(3*'OddsRatio_working_3-way'!X622^(1/3))*COS(('OddsRatio_working_3-way'!Y622)/3)</f>
        <v>0.5309500073887814</v>
      </c>
      <c r="AG622" s="11">
        <f>-'OddsRatio_working_3-way'!U622/(3*'OddsRatio_working_3-way'!X622^(1/3))*COS(('OddsRatio_working_3-way'!Y622+2*PI())/3)</f>
        <v>-0.32435404743137453</v>
      </c>
      <c r="AH622" s="11">
        <f>-'OddsRatio_working_3-way'!U622/(3*'OddsRatio_working_3-way'!X622^(1/3))*COS(('OddsRatio_working_3-way'!Y622+4*PI())/3)</f>
        <v>-0.20659595995740682</v>
      </c>
      <c r="AI622" s="11">
        <f>'OddsRatio_working_3-way'!U622/(3*'OddsRatio_working_3-way'!X622^(1/3))*SIN(('OddsRatio_working_3-way'!Y622)/3)</f>
        <v>-6.7987663502350665E-2</v>
      </c>
      <c r="AJ622" s="11">
        <f>'OddsRatio_working_3-way'!U622/(3*'OddsRatio_working_3-way'!X622^(1/3))*SIN(('OddsRatio_working_3-way'!Y622+2*PI())/3)</f>
        <v>-0.42582236278704477</v>
      </c>
      <c r="AK622" s="11">
        <f>'OddsRatio_working_3-way'!U622/(3*'OddsRatio_working_3-way'!X622^(1/3))*SIN(('OddsRatio_working_3-way'!Y622+4*PI())/3)</f>
        <v>0.49381002628939552</v>
      </c>
      <c r="AL622" s="11">
        <f>'OddsRatio_working_3-way'!Z622+'OddsRatio_working_3-way'!AF622</f>
        <v>1.0619000147775628</v>
      </c>
      <c r="AM622" s="11">
        <f>'OddsRatio_working_3-way'!AA622+'OddsRatio_working_3-way'!AG622</f>
        <v>-0.64870809486274905</v>
      </c>
      <c r="AN622" s="11">
        <f>'OddsRatio_working_3-way'!AB622+'OddsRatio_working_3-way'!AH622</f>
        <v>-0.41319191991481358</v>
      </c>
      <c r="AO622" s="11">
        <f>'OddsRatio_working_3-way'!AC622+'OddsRatio_working_3-way'!AI622</f>
        <v>0</v>
      </c>
      <c r="AP622" s="11">
        <f>'OddsRatio_working_3-way'!AD622+'OddsRatio_working_3-way'!AJ622</f>
        <v>0</v>
      </c>
      <c r="AQ622" s="11">
        <f>'OddsRatio_working_3-way'!AE622+'OddsRatio_working_3-way'!AK622</f>
        <v>0</v>
      </c>
      <c r="AR622" s="10">
        <f>IF(A622="","",IF(('OddsRatio_working_3-way'!X622=0),IF(Q622&gt;0,-Q622^(1/3),(-Q622)^(1/3)),'OddsRatio_working_3-way'!AL622-'OddsRatio_working_3-way'!R622/3))</f>
        <v>1.0619000147775628</v>
      </c>
      <c r="AS622" s="11">
        <f>IF(('OddsRatio_working_3-way'!X622=0),IF(Q622&gt;0,-Q622^(1/3),(-Q622)^(1/3)),'OddsRatio_working_3-way'!AM622-'OddsRatio_working_3-way'!R622/3)</f>
        <v>-0.64870809486274905</v>
      </c>
      <c r="AT622" s="11">
        <f>IF(('OddsRatio_working_3-way'!X622=0),IF(Q622&gt;0,-Q622^(1/3),(-Q622)^(1/3)),'OddsRatio_working_3-way'!AN622-'OddsRatio_working_3-way'!R622/3)</f>
        <v>-0.41319191991481358</v>
      </c>
      <c r="AU622" s="11">
        <f>IF(('OddsRatio_working_3-way'!X622=0),0,'OddsRatio_working_3-way'!AO622)</f>
        <v>0</v>
      </c>
      <c r="AV622" s="11">
        <f>IF(('OddsRatio_working_3-way'!X622=0),0,'OddsRatio_working_3-way'!AP622)</f>
        <v>0</v>
      </c>
      <c r="AW622" s="11">
        <f>IF(('OddsRatio_working_3-way'!X622=0),0,'OddsRatio_working_3-way'!AQ622)</f>
        <v>0</v>
      </c>
    </row>
    <row r="623" spans="1:49" x14ac:dyDescent="0.2">
      <c r="A623" s="4">
        <f>IF('True_Odds_Calculator_3-way'!A624="","",'True_Odds_Calculator_3-way'!A624)</f>
        <v>1.91</v>
      </c>
      <c r="B623" s="4">
        <f>IF('True_Odds_Calculator_3-way'!B624="","",'True_Odds_Calculator_3-way'!B624)</f>
        <v>3.7</v>
      </c>
      <c r="C623" s="4">
        <f>IF('True_Odds_Calculator_3-way'!C624="","",'True_Odds_Calculator_3-way'!C624)</f>
        <v>4.09</v>
      </c>
      <c r="D623" s="9">
        <f t="shared" si="130"/>
        <v>0.50826905741754846</v>
      </c>
      <c r="E623" s="9">
        <f t="shared" si="131"/>
        <v>0.25836513179277032</v>
      </c>
      <c r="F623" s="9">
        <f t="shared" si="132"/>
        <v>0.2333658107896813</v>
      </c>
      <c r="G623" s="9">
        <f t="shared" si="133"/>
        <v>1.0631449333411118</v>
      </c>
      <c r="H623" s="9">
        <f t="shared" si="134"/>
        <v>1.9674618893404114</v>
      </c>
      <c r="I623" s="9">
        <f t="shared" si="135"/>
        <v>3.8704913200210029</v>
      </c>
      <c r="J623" s="9">
        <f t="shared" si="136"/>
        <v>4.2851178440240352</v>
      </c>
      <c r="K623" s="11">
        <f t="shared" si="137"/>
        <v>0.52356020942408377</v>
      </c>
      <c r="L623" s="11">
        <f t="shared" si="138"/>
        <v>0.27027027027027023</v>
      </c>
      <c r="M623" s="11">
        <f t="shared" si="139"/>
        <v>0.24449877750611249</v>
      </c>
      <c r="N623" s="11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-0.26266683227217791</v>
      </c>
      <c r="O623" s="11">
        <f>0</f>
        <v>0</v>
      </c>
      <c r="P623" s="11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0.23180158614559973</v>
      </c>
      <c r="Q623" s="11">
        <f>2*'OddsRatio_working_3-way'!K623*'OddsRatio_working_3-way'!L623*'OddsRatio_working_3-way'!M623</f>
        <v>6.9194503327044701E-2</v>
      </c>
      <c r="R623" s="11">
        <f t="shared" si="140"/>
        <v>0</v>
      </c>
      <c r="S623" s="11">
        <f t="shared" si="141"/>
        <v>-0.88249279187790519</v>
      </c>
      <c r="T623" s="11">
        <f t="shared" si="142"/>
        <v>-0.2634306841426583</v>
      </c>
      <c r="U623" s="11">
        <f>'OddsRatio_working_3-way'!S623-'OddsRatio_working_3-way'!R623^2/3</f>
        <v>-0.88249279187790519</v>
      </c>
      <c r="V623" s="11">
        <f>'OddsRatio_working_3-way'!S623*'OddsRatio_working_3-way'!R623/3-2*'OddsRatio_working_3-way'!R623^3/27-'OddsRatio_working_3-way'!T623</f>
        <v>0.2634306841426583</v>
      </c>
      <c r="W623" s="11">
        <f>'OddsRatio_working_3-way'!V623^2+4*'OddsRatio_working_3-way'!U623^3/27</f>
        <v>-3.2423485699677859E-2</v>
      </c>
      <c r="X623" s="11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0.15954561342101109</v>
      </c>
      <c r="Y623" s="11">
        <f>IF('OddsRatio_working_3-way'!W623&gt;=0,IF('OddsRatio_working_3-way'!V623+SQRT('OddsRatio_working_3-way'!W623)&gt;0,0,PI()),ACOS('OddsRatio_working_3-way'!V623/(2*'OddsRatio_working_3-way'!X623)))</f>
        <v>0.5995928786654362</v>
      </c>
      <c r="Z623" s="11">
        <f>'OddsRatio_working_3-way'!X623^(1/3)*COS('OddsRatio_working_3-way'!Y623/3)</f>
        <v>0.53157246667055602</v>
      </c>
      <c r="AA623" s="11">
        <f>'OddsRatio_working_3-way'!X623^(1/3)*COS(('OddsRatio_working_3-way'!Y623+2*PI())/3)</f>
        <v>-0.35903982564040993</v>
      </c>
      <c r="AB623" s="11">
        <f>'OddsRatio_working_3-way'!X623^(1/3)*COS(('OddsRatio_working_3-way'!Y623+4*PI())/3)</f>
        <v>-0.17253264103014579</v>
      </c>
      <c r="AC623" s="11">
        <f>'OddsRatio_working_3-way'!X623^(1/3)*SIN('OddsRatio_working_3-way'!Y623/3)</f>
        <v>0.10767997324053523</v>
      </c>
      <c r="AD623" s="11">
        <f>'OddsRatio_working_3-way'!X623^(1/3)*SIN(('OddsRatio_working_3-way'!Y623+2*PI())/3)</f>
        <v>0.40651527346879085</v>
      </c>
      <c r="AE623" s="11">
        <f>'OddsRatio_working_3-way'!X623^(1/3)*SIN(('OddsRatio_working_3-way'!Y623+4*PI())/3)</f>
        <v>-0.51419524670932593</v>
      </c>
      <c r="AF623" s="11">
        <f>-'OddsRatio_working_3-way'!U623/(3*'OddsRatio_working_3-way'!X623^(1/3))*COS(('OddsRatio_working_3-way'!Y623)/3)</f>
        <v>0.53157246667055591</v>
      </c>
      <c r="AG623" s="11">
        <f>-'OddsRatio_working_3-way'!U623/(3*'OddsRatio_working_3-way'!X623^(1/3))*COS(('OddsRatio_working_3-way'!Y623+2*PI())/3)</f>
        <v>-0.35903982564040987</v>
      </c>
      <c r="AH623" s="11">
        <f>-'OddsRatio_working_3-way'!U623/(3*'OddsRatio_working_3-way'!X623^(1/3))*COS(('OddsRatio_working_3-way'!Y623+4*PI())/3)</f>
        <v>-0.17253264103014573</v>
      </c>
      <c r="AI623" s="11">
        <f>'OddsRatio_working_3-way'!U623/(3*'OddsRatio_working_3-way'!X623^(1/3))*SIN(('OddsRatio_working_3-way'!Y623)/3)</f>
        <v>-0.10767997324053522</v>
      </c>
      <c r="AJ623" s="11">
        <f>'OddsRatio_working_3-way'!U623/(3*'OddsRatio_working_3-way'!X623^(1/3))*SIN(('OddsRatio_working_3-way'!Y623+2*PI())/3)</f>
        <v>-0.40651527346879074</v>
      </c>
      <c r="AK623" s="11">
        <f>'OddsRatio_working_3-way'!U623/(3*'OddsRatio_working_3-way'!X623^(1/3))*SIN(('OddsRatio_working_3-way'!Y623+4*PI())/3)</f>
        <v>0.51419524670932593</v>
      </c>
      <c r="AL623" s="11">
        <f>'OddsRatio_working_3-way'!Z623+'OddsRatio_working_3-way'!AF623</f>
        <v>1.0631449333411118</v>
      </c>
      <c r="AM623" s="11">
        <f>'OddsRatio_working_3-way'!AA623+'OddsRatio_working_3-way'!AG623</f>
        <v>-0.71807965128081985</v>
      </c>
      <c r="AN623" s="11">
        <f>'OddsRatio_working_3-way'!AB623+'OddsRatio_working_3-way'!AH623</f>
        <v>-0.34506528206029152</v>
      </c>
      <c r="AO623" s="11">
        <f>'OddsRatio_working_3-way'!AC623+'OddsRatio_working_3-way'!AI623</f>
        <v>0</v>
      </c>
      <c r="AP623" s="11">
        <f>'OddsRatio_working_3-way'!AD623+'OddsRatio_working_3-way'!AJ623</f>
        <v>0</v>
      </c>
      <c r="AQ623" s="11">
        <f>'OddsRatio_working_3-way'!AE623+'OddsRatio_working_3-way'!AK623</f>
        <v>0</v>
      </c>
      <c r="AR623" s="10">
        <f>IF(A623="","",IF(('OddsRatio_working_3-way'!X623=0),IF(Q623&gt;0,-Q623^(1/3),(-Q623)^(1/3)),'OddsRatio_working_3-way'!AL623-'OddsRatio_working_3-way'!R623/3))</f>
        <v>1.0631449333411118</v>
      </c>
      <c r="AS623" s="11">
        <f>IF(('OddsRatio_working_3-way'!X623=0),IF(Q623&gt;0,-Q623^(1/3),(-Q623)^(1/3)),'OddsRatio_working_3-way'!AM623-'OddsRatio_working_3-way'!R623/3)</f>
        <v>-0.71807965128081985</v>
      </c>
      <c r="AT623" s="11">
        <f>IF(('OddsRatio_working_3-way'!X623=0),IF(Q623&gt;0,-Q623^(1/3),(-Q623)^(1/3)),'OddsRatio_working_3-way'!AN623-'OddsRatio_working_3-way'!R623/3)</f>
        <v>-0.34506528206029152</v>
      </c>
      <c r="AU623" s="11">
        <f>IF(('OddsRatio_working_3-way'!X623=0),0,'OddsRatio_working_3-way'!AO623)</f>
        <v>0</v>
      </c>
      <c r="AV623" s="11">
        <f>IF(('OddsRatio_working_3-way'!X623=0),0,'OddsRatio_working_3-way'!AP623)</f>
        <v>0</v>
      </c>
      <c r="AW623" s="11">
        <f>IF(('OddsRatio_working_3-way'!X623=0),0,'OddsRatio_working_3-way'!AQ623)</f>
        <v>0</v>
      </c>
    </row>
    <row r="624" spans="1:49" x14ac:dyDescent="0.2">
      <c r="A624" s="4">
        <f>IF('True_Odds_Calculator_3-way'!A625="","",'True_Odds_Calculator_3-way'!A625)</f>
        <v>2.77</v>
      </c>
      <c r="B624" s="4">
        <f>IF('True_Odds_Calculator_3-way'!B625="","",'True_Odds_Calculator_3-way'!B625)</f>
        <v>3.22</v>
      </c>
      <c r="C624" s="4">
        <f>IF('True_Odds_Calculator_3-way'!C625="","",'True_Odds_Calculator_3-way'!C625)</f>
        <v>2.78</v>
      </c>
      <c r="D624" s="9">
        <f t="shared" si="130"/>
        <v>0.35031380731176448</v>
      </c>
      <c r="E624" s="9">
        <f t="shared" si="131"/>
        <v>0.30065352495288244</v>
      </c>
      <c r="F624" s="9">
        <f t="shared" si="132"/>
        <v>0.34903266773535319</v>
      </c>
      <c r="G624" s="9">
        <f t="shared" si="133"/>
        <v>1.0477872652757951</v>
      </c>
      <c r="H624" s="9">
        <f t="shared" si="134"/>
        <v>2.8545834595381572</v>
      </c>
      <c r="I624" s="9">
        <f t="shared" si="135"/>
        <v>3.3260877289122659</v>
      </c>
      <c r="J624" s="9">
        <f t="shared" si="136"/>
        <v>2.8650613321909151</v>
      </c>
      <c r="K624" s="11">
        <f t="shared" si="137"/>
        <v>0.36101083032490977</v>
      </c>
      <c r="L624" s="11">
        <f t="shared" si="138"/>
        <v>0.3105590062111801</v>
      </c>
      <c r="M624" s="11">
        <f t="shared" si="139"/>
        <v>0.35971223021582738</v>
      </c>
      <c r="N624" s="11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-0.28207578565709901</v>
      </c>
      <c r="O624" s="11">
        <f>0</f>
        <v>0</v>
      </c>
      <c r="P624" s="11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0.23269946054054355</v>
      </c>
      <c r="Q624" s="11">
        <f>2*'OddsRatio_working_3-way'!K624*'OddsRatio_working_3-way'!L624*'OddsRatio_working_3-way'!M624</f>
        <v>8.0658391868472637E-2</v>
      </c>
      <c r="R624" s="11">
        <f t="shared" si="140"/>
        <v>0</v>
      </c>
      <c r="S624" s="11">
        <f t="shared" si="141"/>
        <v>-0.82495369107442984</v>
      </c>
      <c r="T624" s="11">
        <f t="shared" si="142"/>
        <v>-0.28594582012978503</v>
      </c>
      <c r="U624" s="11">
        <f>'OddsRatio_working_3-way'!S624-'OddsRatio_working_3-way'!R624^2/3</f>
        <v>-0.82495369107442984</v>
      </c>
      <c r="V624" s="11">
        <f>'OddsRatio_working_3-way'!S624*'OddsRatio_working_3-way'!R624/3-2*'OddsRatio_working_3-way'!R624^3/27-'OddsRatio_working_3-way'!T624</f>
        <v>0.28594582012978503</v>
      </c>
      <c r="W624" s="11">
        <f>'OddsRatio_working_3-way'!V624^2+4*'OddsRatio_working_3-way'!U624^3/27</f>
        <v>-1.4084802866276835E-3</v>
      </c>
      <c r="X624" s="11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0.14419907449106864</v>
      </c>
      <c r="Y624" s="11">
        <f>IF('OddsRatio_working_3-way'!W624&gt;=0,IF('OddsRatio_working_3-way'!V624+SQRT('OddsRatio_working_3-way'!W624)&gt;0,0,PI()),ACOS('OddsRatio_working_3-way'!V624/(2*'OddsRatio_working_3-way'!X624)))</f>
        <v>0.13050175197221225</v>
      </c>
      <c r="Z624" s="11">
        <f>'OddsRatio_working_3-way'!X624^(1/3)*COS('OddsRatio_working_3-way'!Y624/3)</f>
        <v>0.52389363263789768</v>
      </c>
      <c r="AA624" s="11">
        <f>'OddsRatio_working_3-way'!X624^(1/3)*COS(('OddsRatio_working_3-way'!Y624+2*PI())/3)</f>
        <v>-0.28169571577456787</v>
      </c>
      <c r="AB624" s="11">
        <f>'OddsRatio_working_3-way'!X624^(1/3)*COS(('OddsRatio_working_3-way'!Y624+4*PI())/3)</f>
        <v>-0.24219791686332987</v>
      </c>
      <c r="AC624" s="11">
        <f>'OddsRatio_working_3-way'!X624^(1/3)*SIN('OddsRatio_working_3-way'!Y624/3)</f>
        <v>2.2804064833801155E-2</v>
      </c>
      <c r="AD624" s="11">
        <f>'OddsRatio_working_3-way'!X624^(1/3)*SIN(('OddsRatio_working_3-way'!Y624+2*PI())/3)</f>
        <v>0.44230316232843114</v>
      </c>
      <c r="AE624" s="11">
        <f>'OddsRatio_working_3-way'!X624^(1/3)*SIN(('OddsRatio_working_3-way'!Y624+4*PI())/3)</f>
        <v>-0.46510722716223213</v>
      </c>
      <c r="AF624" s="11">
        <f>-'OddsRatio_working_3-way'!U624/(3*'OddsRatio_working_3-way'!X624^(1/3))*COS(('OddsRatio_working_3-way'!Y624)/3)</f>
        <v>0.52389363263789757</v>
      </c>
      <c r="AG624" s="11">
        <f>-'OddsRatio_working_3-way'!U624/(3*'OddsRatio_working_3-way'!X624^(1/3))*COS(('OddsRatio_working_3-way'!Y624+2*PI())/3)</f>
        <v>-0.28169571577456781</v>
      </c>
      <c r="AH624" s="11">
        <f>-'OddsRatio_working_3-way'!U624/(3*'OddsRatio_working_3-way'!X624^(1/3))*COS(('OddsRatio_working_3-way'!Y624+4*PI())/3)</f>
        <v>-0.24219791686332981</v>
      </c>
      <c r="AI624" s="11">
        <f>'OddsRatio_working_3-way'!U624/(3*'OddsRatio_working_3-way'!X624^(1/3))*SIN(('OddsRatio_working_3-way'!Y624)/3)</f>
        <v>-2.2804064833801152E-2</v>
      </c>
      <c r="AJ624" s="11">
        <f>'OddsRatio_working_3-way'!U624/(3*'OddsRatio_working_3-way'!X624^(1/3))*SIN(('OddsRatio_working_3-way'!Y624+2*PI())/3)</f>
        <v>-0.44230316232843103</v>
      </c>
      <c r="AK624" s="11">
        <f>'OddsRatio_working_3-way'!U624/(3*'OddsRatio_working_3-way'!X624^(1/3))*SIN(('OddsRatio_working_3-way'!Y624+4*PI())/3)</f>
        <v>0.46510722716223202</v>
      </c>
      <c r="AL624" s="11">
        <f>'OddsRatio_working_3-way'!Z624+'OddsRatio_working_3-way'!AF624</f>
        <v>1.0477872652757951</v>
      </c>
      <c r="AM624" s="11">
        <f>'OddsRatio_working_3-way'!AA624+'OddsRatio_working_3-way'!AG624</f>
        <v>-0.56339143154913573</v>
      </c>
      <c r="AN624" s="11">
        <f>'OddsRatio_working_3-way'!AB624+'OddsRatio_working_3-way'!AH624</f>
        <v>-0.48439583372665967</v>
      </c>
      <c r="AO624" s="11">
        <f>'OddsRatio_working_3-way'!AC624+'OddsRatio_working_3-way'!AI624</f>
        <v>0</v>
      </c>
      <c r="AP624" s="11">
        <f>'OddsRatio_working_3-way'!AD624+'OddsRatio_working_3-way'!AJ624</f>
        <v>0</v>
      </c>
      <c r="AQ624" s="11">
        <f>'OddsRatio_working_3-way'!AE624+'OddsRatio_working_3-way'!AK624</f>
        <v>0</v>
      </c>
      <c r="AR624" s="10">
        <f>IF(A624="","",IF(('OddsRatio_working_3-way'!X624=0),IF(Q624&gt;0,-Q624^(1/3),(-Q624)^(1/3)),'OddsRatio_working_3-way'!AL624-'OddsRatio_working_3-way'!R624/3))</f>
        <v>1.0477872652757951</v>
      </c>
      <c r="AS624" s="11">
        <f>IF(('OddsRatio_working_3-way'!X624=0),IF(Q624&gt;0,-Q624^(1/3),(-Q624)^(1/3)),'OddsRatio_working_3-way'!AM624-'OddsRatio_working_3-way'!R624/3)</f>
        <v>-0.56339143154913573</v>
      </c>
      <c r="AT624" s="11">
        <f>IF(('OddsRatio_working_3-way'!X624=0),IF(Q624&gt;0,-Q624^(1/3),(-Q624)^(1/3)),'OddsRatio_working_3-way'!AN624-'OddsRatio_working_3-way'!R624/3)</f>
        <v>-0.48439583372665967</v>
      </c>
      <c r="AU624" s="11">
        <f>IF(('OddsRatio_working_3-way'!X624=0),0,'OddsRatio_working_3-way'!AO624)</f>
        <v>0</v>
      </c>
      <c r="AV624" s="11">
        <f>IF(('OddsRatio_working_3-way'!X624=0),0,'OddsRatio_working_3-way'!AP624)</f>
        <v>0</v>
      </c>
      <c r="AW624" s="11">
        <f>IF(('OddsRatio_working_3-way'!X624=0),0,'OddsRatio_working_3-way'!AQ624)</f>
        <v>0</v>
      </c>
    </row>
    <row r="625" spans="1:49" x14ac:dyDescent="0.2">
      <c r="A625" s="4">
        <f>IF('True_Odds_Calculator_3-way'!A626="","",'True_Odds_Calculator_3-way'!A626)</f>
        <v>6.27</v>
      </c>
      <c r="B625" s="4">
        <f>IF('True_Odds_Calculator_3-way'!B626="","",'True_Odds_Calculator_3-way'!B626)</f>
        <v>4.3499999999999996</v>
      </c>
      <c r="C625" s="4">
        <f>IF('True_Odds_Calculator_3-way'!C626="","",'True_Odds_Calculator_3-way'!C626)</f>
        <v>1.56</v>
      </c>
      <c r="D625" s="9">
        <f t="shared" si="130"/>
        <v>0.15205589371507236</v>
      </c>
      <c r="E625" s="9">
        <f t="shared" si="131"/>
        <v>0.22002914659767878</v>
      </c>
      <c r="F625" s="9">
        <f t="shared" si="132"/>
        <v>0.62791495968724886</v>
      </c>
      <c r="G625" s="9">
        <f t="shared" si="133"/>
        <v>1.0581649023268975</v>
      </c>
      <c r="H625" s="9">
        <f t="shared" si="134"/>
        <v>6.5765290352627499</v>
      </c>
      <c r="I625" s="9">
        <f t="shared" si="135"/>
        <v>4.5448524227951062</v>
      </c>
      <c r="J625" s="9">
        <f t="shared" si="136"/>
        <v>1.5925723453030627</v>
      </c>
      <c r="K625" s="11">
        <f t="shared" si="137"/>
        <v>0.15948963317384371</v>
      </c>
      <c r="L625" s="11">
        <f t="shared" si="138"/>
        <v>0.22988505747126439</v>
      </c>
      <c r="M625" s="11">
        <f t="shared" si="139"/>
        <v>0.64102564102564097</v>
      </c>
      <c r="N625" s="11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-0.23236036666163717</v>
      </c>
      <c r="O625" s="11">
        <f>0</f>
        <v>0</v>
      </c>
      <c r="P625" s="11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0.21575520668079656</v>
      </c>
      <c r="Q625" s="11">
        <f>2*'OddsRatio_working_3-way'!K625*'OddsRatio_working_3-way'!L625*'OddsRatio_working_3-way'!M625</f>
        <v>4.7005491651589661E-2</v>
      </c>
      <c r="R625" s="11">
        <f t="shared" si="140"/>
        <v>0</v>
      </c>
      <c r="S625" s="11">
        <f t="shared" si="141"/>
        <v>-0.92853703831075018</v>
      </c>
      <c r="T625" s="11">
        <f t="shared" si="142"/>
        <v>-0.20229565104809372</v>
      </c>
      <c r="U625" s="11">
        <f>'OddsRatio_working_3-way'!S625-'OddsRatio_working_3-way'!R625^2/3</f>
        <v>-0.92853703831075018</v>
      </c>
      <c r="V625" s="11">
        <f>'OddsRatio_working_3-way'!S625*'OddsRatio_working_3-way'!R625/3-2*'OddsRatio_working_3-way'!R625^3/27-'OddsRatio_working_3-way'!T625</f>
        <v>0.20229565104809372</v>
      </c>
      <c r="W625" s="11">
        <f>'OddsRatio_working_3-way'!V625^2+4*'OddsRatio_working_3-way'!U625^3/27</f>
        <v>-7.7678991269331948E-2</v>
      </c>
      <c r="X625" s="11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0.17219358415915506</v>
      </c>
      <c r="Y625" s="11">
        <f>IF('OddsRatio_working_3-way'!W625&gt;=0,IF('OddsRatio_working_3-way'!V625+SQRT('OddsRatio_working_3-way'!W625)&gt;0,0,PI()),ACOS('OddsRatio_working_3-way'!V625/(2*'OddsRatio_working_3-way'!X625)))</f>
        <v>0.94294448127235253</v>
      </c>
      <c r="Z625" s="11">
        <f>'OddsRatio_working_3-way'!X625^(1/3)*COS('OddsRatio_working_3-way'!Y625/3)</f>
        <v>0.52908245116344876</v>
      </c>
      <c r="AA625" s="11">
        <f>'OddsRatio_working_3-way'!X625^(1/3)*COS(('OddsRatio_working_3-way'!Y625+2*PI())/3)</f>
        <v>-0.41349786182477732</v>
      </c>
      <c r="AB625" s="11">
        <f>'OddsRatio_working_3-way'!X625^(1/3)*COS(('OddsRatio_working_3-way'!Y625+4*PI())/3)</f>
        <v>-0.11558458933867126</v>
      </c>
      <c r="AC625" s="11">
        <f>'OddsRatio_working_3-way'!X625^(1/3)*SIN('OddsRatio_working_3-way'!Y625/3)</f>
        <v>0.17200030806501568</v>
      </c>
      <c r="AD625" s="11">
        <f>'OddsRatio_working_3-way'!X625^(1/3)*SIN(('OddsRatio_working_3-way'!Y625+2*PI())/3)</f>
        <v>0.37219868937157841</v>
      </c>
      <c r="AE625" s="11">
        <f>'OddsRatio_working_3-way'!X625^(1/3)*SIN(('OddsRatio_working_3-way'!Y625+4*PI())/3)</f>
        <v>-0.54419899743659406</v>
      </c>
      <c r="AF625" s="11">
        <f>-'OddsRatio_working_3-way'!U625/(3*'OddsRatio_working_3-way'!X625^(1/3))*COS(('OddsRatio_working_3-way'!Y625)/3)</f>
        <v>0.52908245116344876</v>
      </c>
      <c r="AG625" s="11">
        <f>-'OddsRatio_working_3-way'!U625/(3*'OddsRatio_working_3-way'!X625^(1/3))*COS(('OddsRatio_working_3-way'!Y625+2*PI())/3)</f>
        <v>-0.41349786182477732</v>
      </c>
      <c r="AH625" s="11">
        <f>-'OddsRatio_working_3-way'!U625/(3*'OddsRatio_working_3-way'!X625^(1/3))*COS(('OddsRatio_working_3-way'!Y625+4*PI())/3)</f>
        <v>-0.11558458933867126</v>
      </c>
      <c r="AI625" s="11">
        <f>'OddsRatio_working_3-way'!U625/(3*'OddsRatio_working_3-way'!X625^(1/3))*SIN(('OddsRatio_working_3-way'!Y625)/3)</f>
        <v>-0.17200030806501568</v>
      </c>
      <c r="AJ625" s="11">
        <f>'OddsRatio_working_3-way'!U625/(3*'OddsRatio_working_3-way'!X625^(1/3))*SIN(('OddsRatio_working_3-way'!Y625+2*PI())/3)</f>
        <v>-0.37219868937157841</v>
      </c>
      <c r="AK625" s="11">
        <f>'OddsRatio_working_3-way'!U625/(3*'OddsRatio_working_3-way'!X625^(1/3))*SIN(('OddsRatio_working_3-way'!Y625+4*PI())/3)</f>
        <v>0.54419899743659406</v>
      </c>
      <c r="AL625" s="11">
        <f>'OddsRatio_working_3-way'!Z625+'OddsRatio_working_3-way'!AF625</f>
        <v>1.0581649023268975</v>
      </c>
      <c r="AM625" s="11">
        <f>'OddsRatio_working_3-way'!AA625+'OddsRatio_working_3-way'!AG625</f>
        <v>-0.82699572364955465</v>
      </c>
      <c r="AN625" s="11">
        <f>'OddsRatio_working_3-way'!AB625+'OddsRatio_working_3-way'!AH625</f>
        <v>-0.23116917867734252</v>
      </c>
      <c r="AO625" s="11">
        <f>'OddsRatio_working_3-way'!AC625+'OddsRatio_working_3-way'!AI625</f>
        <v>0</v>
      </c>
      <c r="AP625" s="11">
        <f>'OddsRatio_working_3-way'!AD625+'OddsRatio_working_3-way'!AJ625</f>
        <v>0</v>
      </c>
      <c r="AQ625" s="11">
        <f>'OddsRatio_working_3-way'!AE625+'OddsRatio_working_3-way'!AK625</f>
        <v>0</v>
      </c>
      <c r="AR625" s="10">
        <f>IF(A625="","",IF(('OddsRatio_working_3-way'!X625=0),IF(Q625&gt;0,-Q625^(1/3),(-Q625)^(1/3)),'OddsRatio_working_3-way'!AL625-'OddsRatio_working_3-way'!R625/3))</f>
        <v>1.0581649023268975</v>
      </c>
      <c r="AS625" s="11">
        <f>IF(('OddsRatio_working_3-way'!X625=0),IF(Q625&gt;0,-Q625^(1/3),(-Q625)^(1/3)),'OddsRatio_working_3-way'!AM625-'OddsRatio_working_3-way'!R625/3)</f>
        <v>-0.82699572364955465</v>
      </c>
      <c r="AT625" s="11">
        <f>IF(('OddsRatio_working_3-way'!X625=0),IF(Q625&gt;0,-Q625^(1/3),(-Q625)^(1/3)),'OddsRatio_working_3-way'!AN625-'OddsRatio_working_3-way'!R625/3)</f>
        <v>-0.23116917867734252</v>
      </c>
      <c r="AU625" s="11">
        <f>IF(('OddsRatio_working_3-way'!X625=0),0,'OddsRatio_working_3-way'!AO625)</f>
        <v>0</v>
      </c>
      <c r="AV625" s="11">
        <f>IF(('OddsRatio_working_3-way'!X625=0),0,'OddsRatio_working_3-way'!AP625)</f>
        <v>0</v>
      </c>
      <c r="AW625" s="11">
        <f>IF(('OddsRatio_working_3-way'!X625=0),0,'OddsRatio_working_3-way'!AQ625)</f>
        <v>0</v>
      </c>
    </row>
    <row r="626" spans="1:49" x14ac:dyDescent="0.2">
      <c r="A626" s="4">
        <f>IF('True_Odds_Calculator_3-way'!A627="","",'True_Odds_Calculator_3-way'!A627)</f>
        <v>2.85</v>
      </c>
      <c r="B626" s="4">
        <f>IF('True_Odds_Calculator_3-way'!B627="","",'True_Odds_Calculator_3-way'!B627)</f>
        <v>2.92</v>
      </c>
      <c r="C626" s="4">
        <f>IF('True_Odds_Calculator_3-way'!C627="","",'True_Odds_Calculator_3-way'!C627)</f>
        <v>2.83</v>
      </c>
      <c r="D626" s="9">
        <f t="shared" si="130"/>
        <v>0.33526632835585213</v>
      </c>
      <c r="E626" s="9">
        <f t="shared" si="131"/>
        <v>0.32704057603060838</v>
      </c>
      <c r="F626" s="9">
        <f t="shared" si="132"/>
        <v>0.33769309561353938</v>
      </c>
      <c r="G626" s="9">
        <f t="shared" si="133"/>
        <v>1.0717315393648712</v>
      </c>
      <c r="H626" s="9">
        <f t="shared" si="134"/>
        <v>2.9827033478250122</v>
      </c>
      <c r="I626" s="9">
        <f t="shared" si="135"/>
        <v>3.057724555580553</v>
      </c>
      <c r="J626" s="9">
        <f t="shared" si="136"/>
        <v>2.9612687170377145</v>
      </c>
      <c r="K626" s="11">
        <f t="shared" si="137"/>
        <v>0.35087719298245612</v>
      </c>
      <c r="L626" s="11">
        <f t="shared" si="138"/>
        <v>0.34246575342465752</v>
      </c>
      <c r="M626" s="11">
        <f t="shared" si="139"/>
        <v>0.35335689045936397</v>
      </c>
      <c r="N626" s="11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-0.27600051971741635</v>
      </c>
      <c r="O626" s="11">
        <f>0</f>
        <v>0</v>
      </c>
      <c r="P626" s="11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0.23777921011444822</v>
      </c>
      <c r="Q626" s="11">
        <f>2*'OddsRatio_working_3-way'!K626*'OddsRatio_working_3-way'!L626*'OddsRatio_working_3-way'!M626</f>
        <v>8.4921146469445791E-2</v>
      </c>
      <c r="R626" s="11">
        <f t="shared" si="140"/>
        <v>0</v>
      </c>
      <c r="S626" s="11">
        <f t="shared" si="141"/>
        <v>-0.86151725495987796</v>
      </c>
      <c r="T626" s="11">
        <f t="shared" si="142"/>
        <v>-0.30768473391424211</v>
      </c>
      <c r="U626" s="11">
        <f>'OddsRatio_working_3-way'!S626-'OddsRatio_working_3-way'!R626^2/3</f>
        <v>-0.86151725495987796</v>
      </c>
      <c r="V626" s="11">
        <f>'OddsRatio_working_3-way'!S626*'OddsRatio_working_3-way'!R626/3-2*'OddsRatio_working_3-way'!R626^3/27-'OddsRatio_working_3-way'!T626</f>
        <v>0.30768473391424211</v>
      </c>
      <c r="W626" s="11">
        <f>'OddsRatio_working_3-way'!V626^2+4*'OddsRatio_working_3-way'!U626^3/27</f>
        <v>-6.0242015282832573E-5</v>
      </c>
      <c r="X626" s="11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0.15389130701501694</v>
      </c>
      <c r="Y626" s="11">
        <f>IF('OddsRatio_working_3-way'!W626&gt;=0,IF('OddsRatio_working_3-way'!V626+SQRT('OddsRatio_working_3-way'!W626)&gt;0,0,PI()),ACOS('OddsRatio_working_3-way'!V626/(2*'OddsRatio_working_3-way'!X626)))</f>
        <v>2.5220384491833947E-2</v>
      </c>
      <c r="Z626" s="11">
        <f>'OddsRatio_working_3-way'!X626^(1/3)*COS('OddsRatio_working_3-way'!Y626/3)</f>
        <v>0.5358657696824356</v>
      </c>
      <c r="AA626" s="11">
        <f>'OddsRatio_working_3-way'!X626^(1/3)*COS(('OddsRatio_working_3-way'!Y626+2*PI())/3)</f>
        <v>-0.27183434635681114</v>
      </c>
      <c r="AB626" s="11">
        <f>'OddsRatio_working_3-way'!X626^(1/3)*COS(('OddsRatio_working_3-way'!Y626+4*PI())/3)</f>
        <v>-0.26403142332562435</v>
      </c>
      <c r="AC626" s="11">
        <f>'OddsRatio_working_3-way'!X626^(1/3)*SIN('OddsRatio_working_3-way'!Y626/3)</f>
        <v>4.5050197125216058E-3</v>
      </c>
      <c r="AD626" s="11">
        <f>'OddsRatio_working_3-way'!X626^(1/3)*SIN(('OddsRatio_working_3-way'!Y626+2*PI())/3)</f>
        <v>0.46182085970722953</v>
      </c>
      <c r="AE626" s="11">
        <f>'OddsRatio_working_3-way'!X626^(1/3)*SIN(('OddsRatio_working_3-way'!Y626+4*PI())/3)</f>
        <v>-0.46632587941975112</v>
      </c>
      <c r="AF626" s="11">
        <f>-'OddsRatio_working_3-way'!U626/(3*'OddsRatio_working_3-way'!X626^(1/3))*COS(('OddsRatio_working_3-way'!Y626)/3)</f>
        <v>0.5358657696824356</v>
      </c>
      <c r="AG626" s="11">
        <f>-'OddsRatio_working_3-way'!U626/(3*'OddsRatio_working_3-way'!X626^(1/3))*COS(('OddsRatio_working_3-way'!Y626+2*PI())/3)</f>
        <v>-0.27183434635681114</v>
      </c>
      <c r="AH626" s="11">
        <f>-'OddsRatio_working_3-way'!U626/(3*'OddsRatio_working_3-way'!X626^(1/3))*COS(('OddsRatio_working_3-way'!Y626+4*PI())/3)</f>
        <v>-0.26403142332562435</v>
      </c>
      <c r="AI626" s="11">
        <f>'OddsRatio_working_3-way'!U626/(3*'OddsRatio_working_3-way'!X626^(1/3))*SIN(('OddsRatio_working_3-way'!Y626)/3)</f>
        <v>-4.5050197125216058E-3</v>
      </c>
      <c r="AJ626" s="11">
        <f>'OddsRatio_working_3-way'!U626/(3*'OddsRatio_working_3-way'!X626^(1/3))*SIN(('OddsRatio_working_3-way'!Y626+2*PI())/3)</f>
        <v>-0.46182085970722953</v>
      </c>
      <c r="AK626" s="11">
        <f>'OddsRatio_working_3-way'!U626/(3*'OddsRatio_working_3-way'!X626^(1/3))*SIN(('OddsRatio_working_3-way'!Y626+4*PI())/3)</f>
        <v>0.46632587941975112</v>
      </c>
      <c r="AL626" s="11">
        <f>'OddsRatio_working_3-way'!Z626+'OddsRatio_working_3-way'!AF626</f>
        <v>1.0717315393648712</v>
      </c>
      <c r="AM626" s="11">
        <f>'OddsRatio_working_3-way'!AA626+'OddsRatio_working_3-way'!AG626</f>
        <v>-0.54366869271362228</v>
      </c>
      <c r="AN626" s="11">
        <f>'OddsRatio_working_3-way'!AB626+'OddsRatio_working_3-way'!AH626</f>
        <v>-0.5280628466512487</v>
      </c>
      <c r="AO626" s="11">
        <f>'OddsRatio_working_3-way'!AC626+'OddsRatio_working_3-way'!AI626</f>
        <v>0</v>
      </c>
      <c r="AP626" s="11">
        <f>'OddsRatio_working_3-way'!AD626+'OddsRatio_working_3-way'!AJ626</f>
        <v>0</v>
      </c>
      <c r="AQ626" s="11">
        <f>'OddsRatio_working_3-way'!AE626+'OddsRatio_working_3-way'!AK626</f>
        <v>0</v>
      </c>
      <c r="AR626" s="10">
        <f>IF(A626="","",IF(('OddsRatio_working_3-way'!X626=0),IF(Q626&gt;0,-Q626^(1/3),(-Q626)^(1/3)),'OddsRatio_working_3-way'!AL626-'OddsRatio_working_3-way'!R626/3))</f>
        <v>1.0717315393648712</v>
      </c>
      <c r="AS626" s="11">
        <f>IF(('OddsRatio_working_3-way'!X626=0),IF(Q626&gt;0,-Q626^(1/3),(-Q626)^(1/3)),'OddsRatio_working_3-way'!AM626-'OddsRatio_working_3-way'!R626/3)</f>
        <v>-0.54366869271362228</v>
      </c>
      <c r="AT626" s="11">
        <f>IF(('OddsRatio_working_3-way'!X626=0),IF(Q626&gt;0,-Q626^(1/3),(-Q626)^(1/3)),'OddsRatio_working_3-way'!AN626-'OddsRatio_working_3-way'!R626/3)</f>
        <v>-0.5280628466512487</v>
      </c>
      <c r="AU626" s="11">
        <f>IF(('OddsRatio_working_3-way'!X626=0),0,'OddsRatio_working_3-way'!AO626)</f>
        <v>0</v>
      </c>
      <c r="AV626" s="11">
        <f>IF(('OddsRatio_working_3-way'!X626=0),0,'OddsRatio_working_3-way'!AP626)</f>
        <v>0</v>
      </c>
      <c r="AW626" s="11">
        <f>IF(('OddsRatio_working_3-way'!X626=0),0,'OddsRatio_working_3-way'!AQ626)</f>
        <v>0</v>
      </c>
    </row>
    <row r="627" spans="1:49" x14ac:dyDescent="0.2">
      <c r="A627" s="4">
        <f>IF('True_Odds_Calculator_3-way'!A628="","",'True_Odds_Calculator_3-way'!A628)</f>
        <v>1.6</v>
      </c>
      <c r="B627" s="4">
        <f>IF('True_Odds_Calculator_3-way'!B628="","",'True_Odds_Calculator_3-way'!B628)</f>
        <v>4.32</v>
      </c>
      <c r="C627" s="4">
        <f>IF('True_Odds_Calculator_3-way'!C628="","",'True_Odds_Calculator_3-way'!C628)</f>
        <v>5.68</v>
      </c>
      <c r="D627" s="9">
        <f t="shared" si="130"/>
        <v>0.61112250213159047</v>
      </c>
      <c r="E627" s="9">
        <f t="shared" si="131"/>
        <v>0.22118788138296222</v>
      </c>
      <c r="F627" s="9">
        <f t="shared" si="132"/>
        <v>0.16768961648544739</v>
      </c>
      <c r="G627" s="9">
        <f t="shared" si="133"/>
        <v>1.0605552255944537</v>
      </c>
      <c r="H627" s="9">
        <f t="shared" si="134"/>
        <v>1.6363331353566721</v>
      </c>
      <c r="I627" s="9">
        <f t="shared" si="135"/>
        <v>4.5210433489735866</v>
      </c>
      <c r="J627" s="9">
        <f t="shared" si="136"/>
        <v>5.963398455782043</v>
      </c>
      <c r="K627" s="11">
        <f t="shared" si="137"/>
        <v>0.625</v>
      </c>
      <c r="L627" s="11">
        <f t="shared" si="138"/>
        <v>0.23148148148148145</v>
      </c>
      <c r="M627" s="11">
        <f t="shared" si="139"/>
        <v>0.17605633802816903</v>
      </c>
      <c r="N627" s="11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-0.237455985915493</v>
      </c>
      <c r="O627" s="11">
        <f>0</f>
        <v>0</v>
      </c>
      <c r="P627" s="11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0.2190515779864371</v>
      </c>
      <c r="Q627" s="11">
        <f>2*'OddsRatio_working_3-way'!K627*'OddsRatio_working_3-way'!L627*'OddsRatio_working_3-way'!M627</f>
        <v>5.0942227438706307E-2</v>
      </c>
      <c r="R627" s="11">
        <f t="shared" si="140"/>
        <v>0</v>
      </c>
      <c r="S627" s="11">
        <f t="shared" si="141"/>
        <v>-0.92249339237291006</v>
      </c>
      <c r="T627" s="11">
        <f t="shared" si="142"/>
        <v>-0.21453334706346749</v>
      </c>
      <c r="U627" s="11">
        <f>'OddsRatio_working_3-way'!S627-'OddsRatio_working_3-way'!R627^2/3</f>
        <v>-0.92249339237291006</v>
      </c>
      <c r="V627" s="11">
        <f>'OddsRatio_working_3-way'!S627*'OddsRatio_working_3-way'!R627/3-2*'OddsRatio_working_3-way'!R627^3/27-'OddsRatio_working_3-way'!T627</f>
        <v>0.21453334706346749</v>
      </c>
      <c r="W627" s="11">
        <f>'OddsRatio_working_3-way'!V627^2+4*'OddsRatio_working_3-way'!U627^3/27</f>
        <v>-7.0277131345890559E-2</v>
      </c>
      <c r="X627" s="11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0.17051516673608888</v>
      </c>
      <c r="Y627" s="11">
        <f>IF('OddsRatio_working_3-way'!W627&gt;=0,IF('OddsRatio_working_3-way'!V627+SQRT('OddsRatio_working_3-way'!W627)&gt;0,0,PI()),ACOS('OddsRatio_working_3-way'!V627/(2*'OddsRatio_working_3-way'!X627)))</f>
        <v>0.89043480669204456</v>
      </c>
      <c r="Z627" s="11">
        <f>'OddsRatio_working_3-way'!X627^(1/3)*COS('OddsRatio_working_3-way'!Y627/3)</f>
        <v>0.53027761279722685</v>
      </c>
      <c r="AA627" s="11">
        <f>'OddsRatio_working_3-way'!X627^(1/3)*COS(('OddsRatio_working_3-way'!Y627+2*PI())/3)</f>
        <v>-0.40559373909157115</v>
      </c>
      <c r="AB627" s="11">
        <f>'OddsRatio_working_3-way'!X627^(1/3)*COS(('OddsRatio_working_3-way'!Y627+4*PI())/3)</f>
        <v>-0.12468387370565605</v>
      </c>
      <c r="AC627" s="11">
        <f>'OddsRatio_working_3-way'!X627^(1/3)*SIN('OddsRatio_working_3-way'!Y627/3)</f>
        <v>0.16218338639857985</v>
      </c>
      <c r="AD627" s="11">
        <f>'OddsRatio_working_3-way'!X627^(1/3)*SIN(('OddsRatio_working_3-way'!Y627+2*PI())/3)</f>
        <v>0.37814219054127668</v>
      </c>
      <c r="AE627" s="11">
        <f>'OddsRatio_working_3-way'!X627^(1/3)*SIN(('OddsRatio_working_3-way'!Y627+4*PI())/3)</f>
        <v>-0.54032557693985639</v>
      </c>
      <c r="AF627" s="11">
        <f>-'OddsRatio_working_3-way'!U627/(3*'OddsRatio_working_3-way'!X627^(1/3))*COS(('OddsRatio_working_3-way'!Y627)/3)</f>
        <v>0.53027761279722674</v>
      </c>
      <c r="AG627" s="11">
        <f>-'OddsRatio_working_3-way'!U627/(3*'OddsRatio_working_3-way'!X627^(1/3))*COS(('OddsRatio_working_3-way'!Y627+2*PI())/3)</f>
        <v>-0.40559373909157109</v>
      </c>
      <c r="AH627" s="11">
        <f>-'OddsRatio_working_3-way'!U627/(3*'OddsRatio_working_3-way'!X627^(1/3))*COS(('OddsRatio_working_3-way'!Y627+4*PI())/3)</f>
        <v>-0.12468387370565602</v>
      </c>
      <c r="AI627" s="11">
        <f>'OddsRatio_working_3-way'!U627/(3*'OddsRatio_working_3-way'!X627^(1/3))*SIN(('OddsRatio_working_3-way'!Y627)/3)</f>
        <v>-0.16218338639857982</v>
      </c>
      <c r="AJ627" s="11">
        <f>'OddsRatio_working_3-way'!U627/(3*'OddsRatio_working_3-way'!X627^(1/3))*SIN(('OddsRatio_working_3-way'!Y627+2*PI())/3)</f>
        <v>-0.37814219054127662</v>
      </c>
      <c r="AK627" s="11">
        <f>'OddsRatio_working_3-way'!U627/(3*'OddsRatio_working_3-way'!X627^(1/3))*SIN(('OddsRatio_working_3-way'!Y627+4*PI())/3)</f>
        <v>0.54032557693985628</v>
      </c>
      <c r="AL627" s="11">
        <f>'OddsRatio_working_3-way'!Z627+'OddsRatio_working_3-way'!AF627</f>
        <v>1.0605552255944537</v>
      </c>
      <c r="AM627" s="11">
        <f>'OddsRatio_working_3-way'!AA627+'OddsRatio_working_3-way'!AG627</f>
        <v>-0.8111874781831423</v>
      </c>
      <c r="AN627" s="11">
        <f>'OddsRatio_working_3-way'!AB627+'OddsRatio_working_3-way'!AH627</f>
        <v>-0.24936774741131207</v>
      </c>
      <c r="AO627" s="11">
        <f>'OddsRatio_working_3-way'!AC627+'OddsRatio_working_3-way'!AI627</f>
        <v>0</v>
      </c>
      <c r="AP627" s="11">
        <f>'OddsRatio_working_3-way'!AD627+'OddsRatio_working_3-way'!AJ627</f>
        <v>0</v>
      </c>
      <c r="AQ627" s="11">
        <f>'OddsRatio_working_3-way'!AE627+'OddsRatio_working_3-way'!AK627</f>
        <v>0</v>
      </c>
      <c r="AR627" s="10">
        <f>IF(A627="","",IF(('OddsRatio_working_3-way'!X627=0),IF(Q627&gt;0,-Q627^(1/3),(-Q627)^(1/3)),'OddsRatio_working_3-way'!AL627-'OddsRatio_working_3-way'!R627/3))</f>
        <v>1.0605552255944537</v>
      </c>
      <c r="AS627" s="11">
        <f>IF(('OddsRatio_working_3-way'!X627=0),IF(Q627&gt;0,-Q627^(1/3),(-Q627)^(1/3)),'OddsRatio_working_3-way'!AM627-'OddsRatio_working_3-way'!R627/3)</f>
        <v>-0.8111874781831423</v>
      </c>
      <c r="AT627" s="11">
        <f>IF(('OddsRatio_working_3-way'!X627=0),IF(Q627&gt;0,-Q627^(1/3),(-Q627)^(1/3)),'OddsRatio_working_3-way'!AN627-'OddsRatio_working_3-way'!R627/3)</f>
        <v>-0.24936774741131207</v>
      </c>
      <c r="AU627" s="11">
        <f>IF(('OddsRatio_working_3-way'!X627=0),0,'OddsRatio_working_3-way'!AO627)</f>
        <v>0</v>
      </c>
      <c r="AV627" s="11">
        <f>IF(('OddsRatio_working_3-way'!X627=0),0,'OddsRatio_working_3-way'!AP627)</f>
        <v>0</v>
      </c>
      <c r="AW627" s="11">
        <f>IF(('OddsRatio_working_3-way'!X627=0),0,'OddsRatio_working_3-way'!AQ627)</f>
        <v>0</v>
      </c>
    </row>
    <row r="628" spans="1:49" x14ac:dyDescent="0.2">
      <c r="A628" s="4">
        <f>IF('True_Odds_Calculator_3-way'!A629="","",'True_Odds_Calculator_3-way'!A629)</f>
        <v>2.25</v>
      </c>
      <c r="B628" s="4">
        <f>IF('True_Odds_Calculator_3-way'!B629="","",'True_Odds_Calculator_3-way'!B629)</f>
        <v>3.24</v>
      </c>
      <c r="C628" s="4">
        <f>IF('True_Odds_Calculator_3-way'!C629="","",'True_Odds_Calculator_3-way'!C629)</f>
        <v>3.5</v>
      </c>
      <c r="D628" s="9">
        <f t="shared" si="130"/>
        <v>0.42994633289239642</v>
      </c>
      <c r="E628" s="9">
        <f t="shared" si="131"/>
        <v>0.29621186035939479</v>
      </c>
      <c r="F628" s="9">
        <f t="shared" si="132"/>
        <v>0.27384180674820852</v>
      </c>
      <c r="G628" s="9">
        <f t="shared" si="133"/>
        <v>1.0606973447549271</v>
      </c>
      <c r="H628" s="9">
        <f t="shared" si="134"/>
        <v>2.325871680943659</v>
      </c>
      <c r="I628" s="9">
        <f t="shared" si="135"/>
        <v>3.3759620522510367</v>
      </c>
      <c r="J628" s="9">
        <f t="shared" si="136"/>
        <v>3.6517433618873172</v>
      </c>
      <c r="K628" s="11">
        <f t="shared" si="137"/>
        <v>0.44444444444444442</v>
      </c>
      <c r="L628" s="11">
        <f t="shared" si="138"/>
        <v>0.30864197530864196</v>
      </c>
      <c r="M628" s="11">
        <f t="shared" si="139"/>
        <v>0.2857142857142857</v>
      </c>
      <c r="N628" s="11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-0.27434842249657054</v>
      </c>
      <c r="O628" s="11">
        <f>0</f>
        <v>0</v>
      </c>
      <c r="P628" s="11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0.23476386439349403</v>
      </c>
      <c r="Q628" s="11">
        <f>2*'OddsRatio_working_3-way'!K628*'OddsRatio_working_3-way'!L628*'OddsRatio_working_3-way'!M628</f>
        <v>7.838526357044874E-2</v>
      </c>
      <c r="R628" s="11">
        <f t="shared" si="140"/>
        <v>0</v>
      </c>
      <c r="S628" s="11">
        <f t="shared" si="141"/>
        <v>-0.85571428571428609</v>
      </c>
      <c r="T628" s="11">
        <f t="shared" si="142"/>
        <v>-0.28571428571428575</v>
      </c>
      <c r="U628" s="11">
        <f>'OddsRatio_working_3-way'!S628-'OddsRatio_working_3-way'!R628^2/3</f>
        <v>-0.85571428571428609</v>
      </c>
      <c r="V628" s="11">
        <f>'OddsRatio_working_3-way'!S628*'OddsRatio_working_3-way'!R628/3-2*'OddsRatio_working_3-way'!R628^3/27-'OddsRatio_working_3-way'!T628</f>
        <v>0.28571428571428575</v>
      </c>
      <c r="W628" s="11">
        <f>'OddsRatio_working_3-way'!V628^2+4*'OddsRatio_working_3-way'!U628^3/27</f>
        <v>-1.1196112298887909E-2</v>
      </c>
      <c r="X628" s="11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0.15233906701837222</v>
      </c>
      <c r="Y628" s="11">
        <f>IF('OddsRatio_working_3-way'!W628&gt;=0,IF('OddsRatio_working_3-way'!V628+SQRT('OddsRatio_working_3-way'!W628)&gt;0,0,PI()),ACOS('OddsRatio_working_3-way'!V628/(2*'OddsRatio_working_3-way'!X628)))</f>
        <v>0.35467972854358631</v>
      </c>
      <c r="Z628" s="11">
        <f>'OddsRatio_working_3-way'!X628^(1/3)*COS('OddsRatio_working_3-way'!Y628/3)</f>
        <v>0.53034867237746341</v>
      </c>
      <c r="AA628" s="11">
        <f>'OddsRatio_working_3-way'!X628^(1/3)*COS(('OddsRatio_working_3-way'!Y628+2*PI())/3)</f>
        <v>-0.31972968156540404</v>
      </c>
      <c r="AB628" s="11">
        <f>'OddsRatio_working_3-way'!X628^(1/3)*COS(('OddsRatio_working_3-way'!Y628+4*PI())/3)</f>
        <v>-0.21061899081205923</v>
      </c>
      <c r="AC628" s="11">
        <f>'OddsRatio_working_3-way'!X628^(1/3)*SIN('OddsRatio_working_3-way'!Y628/3)</f>
        <v>6.2995086677909623E-2</v>
      </c>
      <c r="AD628" s="11">
        <f>'OddsRatio_working_3-way'!X628^(1/3)*SIN(('OddsRatio_working_3-way'!Y628+2*PI())/3)</f>
        <v>0.42779787980327888</v>
      </c>
      <c r="AE628" s="11">
        <f>'OddsRatio_working_3-way'!X628^(1/3)*SIN(('OddsRatio_working_3-way'!Y628+4*PI())/3)</f>
        <v>-0.49079296648118853</v>
      </c>
      <c r="AF628" s="11">
        <f>-'OddsRatio_working_3-way'!U628/(3*'OddsRatio_working_3-way'!X628^(1/3))*COS(('OddsRatio_working_3-way'!Y628)/3)</f>
        <v>0.53034867237746353</v>
      </c>
      <c r="AG628" s="11">
        <f>-'OddsRatio_working_3-way'!U628/(3*'OddsRatio_working_3-way'!X628^(1/3))*COS(('OddsRatio_working_3-way'!Y628+2*PI())/3)</f>
        <v>-0.3197296815654041</v>
      </c>
      <c r="AH628" s="11">
        <f>-'OddsRatio_working_3-way'!U628/(3*'OddsRatio_working_3-way'!X628^(1/3))*COS(('OddsRatio_working_3-way'!Y628+4*PI())/3)</f>
        <v>-0.21061899081205926</v>
      </c>
      <c r="AI628" s="11">
        <f>'OddsRatio_working_3-way'!U628/(3*'OddsRatio_working_3-way'!X628^(1/3))*SIN(('OddsRatio_working_3-way'!Y628)/3)</f>
        <v>-6.2995086677909637E-2</v>
      </c>
      <c r="AJ628" s="11">
        <f>'OddsRatio_working_3-way'!U628/(3*'OddsRatio_working_3-way'!X628^(1/3))*SIN(('OddsRatio_working_3-way'!Y628+2*PI())/3)</f>
        <v>-0.42779787980327894</v>
      </c>
      <c r="AK628" s="11">
        <f>'OddsRatio_working_3-way'!U628/(3*'OddsRatio_working_3-way'!X628^(1/3))*SIN(('OddsRatio_working_3-way'!Y628+4*PI())/3)</f>
        <v>0.49079296648118859</v>
      </c>
      <c r="AL628" s="11">
        <f>'OddsRatio_working_3-way'!Z628+'OddsRatio_working_3-way'!AF628</f>
        <v>1.0606973447549271</v>
      </c>
      <c r="AM628" s="11">
        <f>'OddsRatio_working_3-way'!AA628+'OddsRatio_working_3-way'!AG628</f>
        <v>-0.63945936313080809</v>
      </c>
      <c r="AN628" s="11">
        <f>'OddsRatio_working_3-way'!AB628+'OddsRatio_working_3-way'!AH628</f>
        <v>-0.42123798162411852</v>
      </c>
      <c r="AO628" s="11">
        <f>'OddsRatio_working_3-way'!AC628+'OddsRatio_working_3-way'!AI628</f>
        <v>0</v>
      </c>
      <c r="AP628" s="11">
        <f>'OddsRatio_working_3-way'!AD628+'OddsRatio_working_3-way'!AJ628</f>
        <v>0</v>
      </c>
      <c r="AQ628" s="11">
        <f>'OddsRatio_working_3-way'!AE628+'OddsRatio_working_3-way'!AK628</f>
        <v>0</v>
      </c>
      <c r="AR628" s="10">
        <f>IF(A628="","",IF(('OddsRatio_working_3-way'!X628=0),IF(Q628&gt;0,-Q628^(1/3),(-Q628)^(1/3)),'OddsRatio_working_3-way'!AL628-'OddsRatio_working_3-way'!R628/3))</f>
        <v>1.0606973447549271</v>
      </c>
      <c r="AS628" s="11">
        <f>IF(('OddsRatio_working_3-way'!X628=0),IF(Q628&gt;0,-Q628^(1/3),(-Q628)^(1/3)),'OddsRatio_working_3-way'!AM628-'OddsRatio_working_3-way'!R628/3)</f>
        <v>-0.63945936313080809</v>
      </c>
      <c r="AT628" s="11">
        <f>IF(('OddsRatio_working_3-way'!X628=0),IF(Q628&gt;0,-Q628^(1/3),(-Q628)^(1/3)),'OddsRatio_working_3-way'!AN628-'OddsRatio_working_3-way'!R628/3)</f>
        <v>-0.42123798162411852</v>
      </c>
      <c r="AU628" s="11">
        <f>IF(('OddsRatio_working_3-way'!X628=0),0,'OddsRatio_working_3-way'!AO628)</f>
        <v>0</v>
      </c>
      <c r="AV628" s="11">
        <f>IF(('OddsRatio_working_3-way'!X628=0),0,'OddsRatio_working_3-way'!AP628)</f>
        <v>0</v>
      </c>
      <c r="AW628" s="11">
        <f>IF(('OddsRatio_working_3-way'!X628=0),0,'OddsRatio_working_3-way'!AQ628)</f>
        <v>0</v>
      </c>
    </row>
    <row r="629" spans="1:49" x14ac:dyDescent="0.2">
      <c r="A629" s="4">
        <f>IF('True_Odds_Calculator_3-way'!A630="","",'True_Odds_Calculator_3-way'!A630)</f>
        <v>1.5</v>
      </c>
      <c r="B629" s="4">
        <f>IF('True_Odds_Calculator_3-way'!B630="","",'True_Odds_Calculator_3-way'!B630)</f>
        <v>4.3499999999999996</v>
      </c>
      <c r="C629" s="4">
        <f>IF('True_Odds_Calculator_3-way'!C630="","",'True_Odds_Calculator_3-way'!C630)</f>
        <v>6.88</v>
      </c>
      <c r="D629" s="9">
        <f t="shared" si="130"/>
        <v>0.64849117551161783</v>
      </c>
      <c r="E629" s="9">
        <f t="shared" si="131"/>
        <v>0.21590461806835023</v>
      </c>
      <c r="F629" s="9">
        <f t="shared" si="132"/>
        <v>0.13560420642003185</v>
      </c>
      <c r="G629" s="9">
        <f t="shared" si="133"/>
        <v>1.084082059284968</v>
      </c>
      <c r="H629" s="9">
        <f t="shared" si="134"/>
        <v>1.542041029642484</v>
      </c>
      <c r="I629" s="9">
        <f t="shared" si="135"/>
        <v>4.6316748986046417</v>
      </c>
      <c r="J629" s="9">
        <f t="shared" si="136"/>
        <v>7.3744025085956117</v>
      </c>
      <c r="K629" s="11">
        <f t="shared" si="137"/>
        <v>0.66666666666666663</v>
      </c>
      <c r="L629" s="11">
        <f t="shared" si="138"/>
        <v>0.22988505747126439</v>
      </c>
      <c r="M629" s="11">
        <f t="shared" si="139"/>
        <v>0.14534883720930233</v>
      </c>
      <c r="N629" s="11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-0.21939321037155823</v>
      </c>
      <c r="O629" s="11">
        <f>0</f>
        <v>0</v>
      </c>
      <c r="P629" s="11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0.21674240399180256</v>
      </c>
      <c r="Q629" s="11">
        <f>2*'OddsRatio_working_3-way'!K629*'OddsRatio_working_3-way'!L629*'OddsRatio_working_3-way'!M629</f>
        <v>4.4551367726989227E-2</v>
      </c>
      <c r="R629" s="11">
        <f t="shared" si="140"/>
        <v>0</v>
      </c>
      <c r="S629" s="11">
        <f t="shared" si="141"/>
        <v>-0.98791755508173495</v>
      </c>
      <c r="T629" s="11">
        <f t="shared" si="142"/>
        <v>-0.2030663011473248</v>
      </c>
      <c r="U629" s="11">
        <f>'OddsRatio_working_3-way'!S629-'OddsRatio_working_3-way'!R629^2/3</f>
        <v>-0.98791755508173495</v>
      </c>
      <c r="V629" s="11">
        <f>'OddsRatio_working_3-way'!S629*'OddsRatio_working_3-way'!R629/3-2*'OddsRatio_working_3-way'!R629^3/27-'OddsRatio_working_3-way'!T629</f>
        <v>0.2030663011473248</v>
      </c>
      <c r="W629" s="11">
        <f>'OddsRatio_working_3-way'!V629^2+4*'OddsRatio_working_3-way'!U629^3/27</f>
        <v>-0.10160687108787743</v>
      </c>
      <c r="X629" s="11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0.18897274522370511</v>
      </c>
      <c r="Y629" s="11">
        <f>IF('OddsRatio_working_3-way'!W629&gt;=0,IF('OddsRatio_working_3-way'!V629+SQRT('OddsRatio_working_3-way'!W629)&gt;0,0,PI()),ACOS('OddsRatio_working_3-way'!V629/(2*'OddsRatio_working_3-way'!X629)))</f>
        <v>1.0035758109217969</v>
      </c>
      <c r="Z629" s="11">
        <f>'OddsRatio_working_3-way'!X629^(1/3)*COS('OddsRatio_working_3-way'!Y629/3)</f>
        <v>0.54204102964248402</v>
      </c>
      <c r="AA629" s="11">
        <f>'OddsRatio_working_3-way'!X629^(1/3)*COS(('OddsRatio_working_3-way'!Y629+2*PI())/3)</f>
        <v>-0.43418616809582206</v>
      </c>
      <c r="AB629" s="11">
        <f>'OddsRatio_working_3-way'!X629^(1/3)*COS(('OddsRatio_working_3-way'!Y629+4*PI())/3)</f>
        <v>-0.10785486154666216</v>
      </c>
      <c r="AC629" s="11">
        <f>'OddsRatio_working_3-way'!X629^(1/3)*SIN('OddsRatio_working_3-way'!Y629/3)</f>
        <v>0.18840746768115998</v>
      </c>
      <c r="AD629" s="11">
        <f>'OddsRatio_working_3-way'!X629^(1/3)*SIN(('OddsRatio_working_3-way'!Y629+2*PI())/3)</f>
        <v>0.37521756772328529</v>
      </c>
      <c r="AE629" s="11">
        <f>'OddsRatio_working_3-way'!X629^(1/3)*SIN(('OddsRatio_working_3-way'!Y629+4*PI())/3)</f>
        <v>-0.56362503540444508</v>
      </c>
      <c r="AF629" s="11">
        <f>-'OddsRatio_working_3-way'!U629/(3*'OddsRatio_working_3-way'!X629^(1/3))*COS(('OddsRatio_working_3-way'!Y629)/3)</f>
        <v>0.54204102964248402</v>
      </c>
      <c r="AG629" s="11">
        <f>-'OddsRatio_working_3-way'!U629/(3*'OddsRatio_working_3-way'!X629^(1/3))*COS(('OddsRatio_working_3-way'!Y629+2*PI())/3)</f>
        <v>-0.43418616809582206</v>
      </c>
      <c r="AH629" s="11">
        <f>-'OddsRatio_working_3-way'!U629/(3*'OddsRatio_working_3-way'!X629^(1/3))*COS(('OddsRatio_working_3-way'!Y629+4*PI())/3)</f>
        <v>-0.10785486154666216</v>
      </c>
      <c r="AI629" s="11">
        <f>'OddsRatio_working_3-way'!U629/(3*'OddsRatio_working_3-way'!X629^(1/3))*SIN(('OddsRatio_working_3-way'!Y629)/3)</f>
        <v>-0.18840746768115998</v>
      </c>
      <c r="AJ629" s="11">
        <f>'OddsRatio_working_3-way'!U629/(3*'OddsRatio_working_3-way'!X629^(1/3))*SIN(('OddsRatio_working_3-way'!Y629+2*PI())/3)</f>
        <v>-0.37521756772328529</v>
      </c>
      <c r="AK629" s="11">
        <f>'OddsRatio_working_3-way'!U629/(3*'OddsRatio_working_3-way'!X629^(1/3))*SIN(('OddsRatio_working_3-way'!Y629+4*PI())/3)</f>
        <v>0.56362503540444508</v>
      </c>
      <c r="AL629" s="11">
        <f>'OddsRatio_working_3-way'!Z629+'OddsRatio_working_3-way'!AF629</f>
        <v>1.084082059284968</v>
      </c>
      <c r="AM629" s="11">
        <f>'OddsRatio_working_3-way'!AA629+'OddsRatio_working_3-way'!AG629</f>
        <v>-0.86837233619164411</v>
      </c>
      <c r="AN629" s="11">
        <f>'OddsRatio_working_3-way'!AB629+'OddsRatio_working_3-way'!AH629</f>
        <v>-0.21570972309332431</v>
      </c>
      <c r="AO629" s="11">
        <f>'OddsRatio_working_3-way'!AC629+'OddsRatio_working_3-way'!AI629</f>
        <v>0</v>
      </c>
      <c r="AP629" s="11">
        <f>'OddsRatio_working_3-way'!AD629+'OddsRatio_working_3-way'!AJ629</f>
        <v>0</v>
      </c>
      <c r="AQ629" s="11">
        <f>'OddsRatio_working_3-way'!AE629+'OddsRatio_working_3-way'!AK629</f>
        <v>0</v>
      </c>
      <c r="AR629" s="10">
        <f>IF(A629="","",IF(('OddsRatio_working_3-way'!X629=0),IF(Q629&gt;0,-Q629^(1/3),(-Q629)^(1/3)),'OddsRatio_working_3-way'!AL629-'OddsRatio_working_3-way'!R629/3))</f>
        <v>1.084082059284968</v>
      </c>
      <c r="AS629" s="11">
        <f>IF(('OddsRatio_working_3-way'!X629=0),IF(Q629&gt;0,-Q629^(1/3),(-Q629)^(1/3)),'OddsRatio_working_3-way'!AM629-'OddsRatio_working_3-way'!R629/3)</f>
        <v>-0.86837233619164411</v>
      </c>
      <c r="AT629" s="11">
        <f>IF(('OddsRatio_working_3-way'!X629=0),IF(Q629&gt;0,-Q629^(1/3),(-Q629)^(1/3)),'OddsRatio_working_3-way'!AN629-'OddsRatio_working_3-way'!R629/3)</f>
        <v>-0.21570972309332431</v>
      </c>
      <c r="AU629" s="11">
        <f>IF(('OddsRatio_working_3-way'!X629=0),0,'OddsRatio_working_3-way'!AO629)</f>
        <v>0</v>
      </c>
      <c r="AV629" s="11">
        <f>IF(('OddsRatio_working_3-way'!X629=0),0,'OddsRatio_working_3-way'!AP629)</f>
        <v>0</v>
      </c>
      <c r="AW629" s="11">
        <f>IF(('OddsRatio_working_3-way'!X629=0),0,'OddsRatio_working_3-way'!AQ629)</f>
        <v>0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 t="shared" ref="C2:C65" si="0">IF(A2="","",((1/A2)+(1/B2))-1)</f>
        <v>3.0006218905472615E-2</v>
      </c>
      <c r="D2" s="4">
        <f>IF(A2="","",(2*A2)/(2-($C2*A2)))</f>
        <v>1.3050623922085829</v>
      </c>
      <c r="E2" s="4">
        <f>IF(B2="","",(2*B2)/(2-($C2*B2)))</f>
        <v>4.2780179580977711</v>
      </c>
      <c r="G2" s="4">
        <f t="shared" ref="G2:G65" si="1">IF(A2="","",C2+1)</f>
        <v>1.0300062189054726</v>
      </c>
    </row>
    <row r="3" spans="1:7" x14ac:dyDescent="0.2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si="0"/>
        <v>2.8005464480874265E-2</v>
      </c>
      <c r="D3" s="4">
        <f t="shared" ref="D3:D66" si="2">IF(A3="","",(2*A3)/(2-($C3*A3)))</f>
        <v>1.2412038999576092</v>
      </c>
      <c r="E3" s="4">
        <f t="shared" ref="E3:E66" si="3">IF(B3="","",(2*B3)/(2-($C3*B3)))</f>
        <v>5.145869947275922</v>
      </c>
      <c r="G3" s="4">
        <f t="shared" si="1"/>
        <v>1.0280054644808743</v>
      </c>
    </row>
    <row r="4" spans="1:7" x14ac:dyDescent="0.2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3.0642595282562191E-2</v>
      </c>
      <c r="D4" s="4">
        <f t="shared" si="2"/>
        <v>1.2432385948316638</v>
      </c>
      <c r="E4" s="4">
        <f t="shared" si="3"/>
        <v>5.1111896765069842</v>
      </c>
      <c r="G4" s="4">
        <f t="shared" si="1"/>
        <v>1.0306425952825622</v>
      </c>
    </row>
    <row r="5" spans="1:7" x14ac:dyDescent="0.2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3.0272983608589321E-2</v>
      </c>
      <c r="D5" s="4">
        <f t="shared" si="2"/>
        <v>5.9637808371061647</v>
      </c>
      <c r="E5" s="4">
        <f t="shared" si="3"/>
        <v>1.2014593377138283</v>
      </c>
      <c r="G5" s="4">
        <f t="shared" si="1"/>
        <v>1.0302729836085893</v>
      </c>
    </row>
    <row r="6" spans="1:7" x14ac:dyDescent="0.2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2.7849947581931822E-2</v>
      </c>
      <c r="D6" s="4">
        <f t="shared" si="2"/>
        <v>3.2289351681507106</v>
      </c>
      <c r="E6" s="4">
        <f t="shared" si="3"/>
        <v>1.4486447225065207</v>
      </c>
      <c r="G6" s="4">
        <f t="shared" si="1"/>
        <v>1.0278499475819318</v>
      </c>
    </row>
    <row r="7" spans="1:7" x14ac:dyDescent="0.2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2.9163036235969386E-2</v>
      </c>
      <c r="D7" s="4">
        <f t="shared" si="2"/>
        <v>10.293326299129513</v>
      </c>
      <c r="E7" s="4">
        <f t="shared" si="3"/>
        <v>1.1076040986631093</v>
      </c>
      <c r="G7" s="4">
        <f t="shared" si="1"/>
        <v>1.0291630362359694</v>
      </c>
    </row>
    <row r="8" spans="1:7" x14ac:dyDescent="0.2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3.0642595282562191E-2</v>
      </c>
      <c r="D8" s="4">
        <f t="shared" si="2"/>
        <v>1.2432385948316638</v>
      </c>
      <c r="E8" s="4">
        <f t="shared" si="3"/>
        <v>5.1111896765069842</v>
      </c>
      <c r="G8" s="4">
        <f t="shared" si="1"/>
        <v>1.0306425952825622</v>
      </c>
    </row>
    <row r="9" spans="1:7" x14ac:dyDescent="0.2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2.9328204904060406E-2</v>
      </c>
      <c r="D9" s="4">
        <f t="shared" si="2"/>
        <v>3.5120116662829064</v>
      </c>
      <c r="E9" s="4">
        <f t="shared" si="3"/>
        <v>1.3980873231690552</v>
      </c>
      <c r="G9" s="4">
        <f t="shared" si="1"/>
        <v>1.0293282049040604</v>
      </c>
    </row>
    <row r="10" spans="1:7" x14ac:dyDescent="0.2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3.0163599182004175E-2</v>
      </c>
      <c r="D10" s="4">
        <f t="shared" si="2"/>
        <v>2.49013367281986</v>
      </c>
      <c r="E10" s="4">
        <f t="shared" si="3"/>
        <v>1.6710807347287484</v>
      </c>
      <c r="G10" s="4">
        <f t="shared" si="1"/>
        <v>1.0301635991820042</v>
      </c>
    </row>
    <row r="11" spans="1:7" x14ac:dyDescent="0.2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2.8676664035780064E-2</v>
      </c>
      <c r="D11" s="4">
        <f t="shared" si="2"/>
        <v>2.1651951011107946</v>
      </c>
      <c r="E11" s="4">
        <f t="shared" si="3"/>
        <v>1.858225372769494</v>
      </c>
      <c r="G11" s="4">
        <f t="shared" si="1"/>
        <v>1.0286766640357801</v>
      </c>
    </row>
    <row r="12" spans="1:7" x14ac:dyDescent="0.2">
      <c r="A12" s="4">
        <f>IF('True_Odds_Calculator_2-way'!A13="","",'True_Odds_Calculator_2-way'!A13)</f>
        <v>3.1749999999999998</v>
      </c>
      <c r="B12" s="4">
        <f>IF('True_Odds_Calculator_2-way'!B13="","",'True_Odds_Calculator_2-way'!B13)</f>
        <v>1.355</v>
      </c>
      <c r="C12" s="4">
        <f t="shared" si="0"/>
        <v>5.2968009995060683E-2</v>
      </c>
      <c r="D12" s="4">
        <f t="shared" si="2"/>
        <v>3.4664853703983485</v>
      </c>
      <c r="E12" s="4">
        <f t="shared" si="3"/>
        <v>1.4054352042795599</v>
      </c>
      <c r="G12" s="4">
        <f t="shared" si="1"/>
        <v>1.0529680099950607</v>
      </c>
    </row>
    <row r="13" spans="1:7" x14ac:dyDescent="0.2">
      <c r="A13" s="4">
        <f>IF('True_Odds_Calculator_2-way'!A14="","",'True_Odds_Calculator_2-way'!A14)</f>
        <v>2.2250000000000001</v>
      </c>
      <c r="B13" s="4">
        <f>IF('True_Odds_Calculator_2-way'!B14="","",'True_Odds_Calculator_2-way'!B14)</f>
        <v>1.5249999999999999</v>
      </c>
      <c r="C13" s="4">
        <f t="shared" si="0"/>
        <v>0.10517590716522385</v>
      </c>
      <c r="D13" s="4">
        <f t="shared" si="2"/>
        <v>2.5198421907635185</v>
      </c>
      <c r="E13" s="4">
        <f t="shared" si="3"/>
        <v>1.6579630477935561</v>
      </c>
      <c r="G13" s="4">
        <f t="shared" si="1"/>
        <v>1.1051759071652238</v>
      </c>
    </row>
    <row r="14" spans="1:7" x14ac:dyDescent="0.2">
      <c r="A14" s="4">
        <f>IF('True_Odds_Calculator_2-way'!A15="","",'True_Odds_Calculator_2-way'!A15)</f>
        <v>1.28</v>
      </c>
      <c r="B14" s="4">
        <f>IF('True_Odds_Calculator_2-way'!B15="","",'True_Odds_Calculator_2-way'!B15)</f>
        <v>7.3</v>
      </c>
      <c r="C14" s="4">
        <f t="shared" si="0"/>
        <v>-8.1763698630136994E-2</v>
      </c>
      <c r="D14" s="4">
        <f t="shared" si="2"/>
        <v>1.2163499088778964</v>
      </c>
      <c r="E14" s="4">
        <f t="shared" si="3"/>
        <v>5.6221419975932614</v>
      </c>
      <c r="G14" s="4">
        <f t="shared" si="1"/>
        <v>0.91823630136986301</v>
      </c>
    </row>
    <row r="15" spans="1:7" x14ac:dyDescent="0.2">
      <c r="A15" s="4">
        <f>IF('True_Odds_Calculator_2-way'!A16="","",'True_Odds_Calculator_2-way'!A16)</f>
        <v>1.944</v>
      </c>
      <c r="B15" s="4">
        <f>IF('True_Odds_Calculator_2-way'!B16="","",'True_Odds_Calculator_2-way'!B16)</f>
        <v>1.8560000000000001</v>
      </c>
      <c r="C15" s="4">
        <f t="shared" si="0"/>
        <v>5.319639562934575E-2</v>
      </c>
      <c r="D15" s="4">
        <f t="shared" si="2"/>
        <v>2.0499990909256196</v>
      </c>
      <c r="E15" s="4">
        <f t="shared" si="3"/>
        <v>1.9523817769389273</v>
      </c>
      <c r="G15" s="4">
        <f t="shared" si="1"/>
        <v>1.0531963956293457</v>
      </c>
    </row>
    <row r="16" spans="1:7" x14ac:dyDescent="0.2">
      <c r="A16" s="4">
        <f>IF('True_Odds_Calculator_2-way'!A17="","",'True_Odds_Calculator_2-way'!A17)</f>
        <v>1.3</v>
      </c>
      <c r="B16" s="4">
        <f>IF('True_Odds_Calculator_2-way'!B17="","",'True_Odds_Calculator_2-way'!B17)</f>
        <v>3.4</v>
      </c>
      <c r="C16" s="4">
        <f t="shared" si="0"/>
        <v>6.3348416289592757E-2</v>
      </c>
      <c r="D16" s="4">
        <f t="shared" si="2"/>
        <v>1.3558282208588956</v>
      </c>
      <c r="E16" s="4">
        <f t="shared" si="3"/>
        <v>3.8103448275862064</v>
      </c>
      <c r="G16" s="4">
        <f t="shared" si="1"/>
        <v>1.0633484162895928</v>
      </c>
    </row>
    <row r="17" spans="1:7" x14ac:dyDescent="0.2">
      <c r="A17" s="4">
        <f>IF('True_Odds_Calculator_2-way'!A18="","",'True_Odds_Calculator_2-way'!A18)</f>
        <v>2.165</v>
      </c>
      <c r="B17" s="4">
        <f>IF('True_Odds_Calculator_2-way'!B18="","",'True_Odds_Calculator_2-way'!B18)</f>
        <v>1.696</v>
      </c>
      <c r="C17" s="4">
        <f t="shared" si="0"/>
        <v>5.1516405943614174E-2</v>
      </c>
      <c r="D17" s="4">
        <f t="shared" si="2"/>
        <v>2.2928650822395125</v>
      </c>
      <c r="E17" s="4">
        <f t="shared" si="3"/>
        <v>1.7734759130997575</v>
      </c>
      <c r="G17" s="4">
        <f t="shared" si="1"/>
        <v>1.0515164059436142</v>
      </c>
    </row>
    <row r="18" spans="1:7" x14ac:dyDescent="0.2">
      <c r="A18" s="4">
        <f>IF('True_Odds_Calculator_2-way'!A19="","",'True_Odds_Calculator_2-way'!A19)</f>
        <v>1.845</v>
      </c>
      <c r="B18" s="4">
        <f>IF('True_Odds_Calculator_2-way'!B19="","",'True_Odds_Calculator_2-way'!B19)</f>
        <v>1.9550000000000001</v>
      </c>
      <c r="C18" s="4">
        <f t="shared" si="0"/>
        <v>5.3514371460850363E-2</v>
      </c>
      <c r="D18" s="4">
        <f t="shared" si="2"/>
        <v>1.9408120850960799</v>
      </c>
      <c r="E18" s="4">
        <f t="shared" si="3"/>
        <v>2.0629115163820164</v>
      </c>
      <c r="G18" s="4">
        <f t="shared" si="1"/>
        <v>1.0535143714608504</v>
      </c>
    </row>
    <row r="19" spans="1:7" x14ac:dyDescent="0.2">
      <c r="A19" s="4">
        <f>IF('True_Odds_Calculator_2-way'!A20="","",'True_Odds_Calculator_2-way'!A20)</f>
        <v>2.125</v>
      </c>
      <c r="B19" s="4">
        <f>IF('True_Odds_Calculator_2-way'!B20="","",'True_Odds_Calculator_2-way'!B20)</f>
        <v>1.7150000000000001</v>
      </c>
      <c r="C19" s="4">
        <f t="shared" si="0"/>
        <v>5.3678614302863803E-2</v>
      </c>
      <c r="D19" s="4">
        <f t="shared" si="2"/>
        <v>2.2535265700483089</v>
      </c>
      <c r="E19" s="4">
        <f t="shared" si="3"/>
        <v>1.7977493448435331</v>
      </c>
      <c r="G19" s="4">
        <f t="shared" si="1"/>
        <v>1.0536786143028638</v>
      </c>
    </row>
    <row r="20" spans="1:7" x14ac:dyDescent="0.2">
      <c r="A20" s="4">
        <f>IF('True_Odds_Calculator_2-way'!A21="","",'True_Odds_Calculator_2-way'!A21)</f>
        <v>1.38</v>
      </c>
      <c r="B20" s="4">
        <f>IF('True_Odds_Calculator_2-way'!B21="","",'True_Odds_Calculator_2-way'!B21)</f>
        <v>2.94</v>
      </c>
      <c r="C20" s="4">
        <f t="shared" si="0"/>
        <v>6.477373558118904E-2</v>
      </c>
      <c r="D20" s="4">
        <f t="shared" si="2"/>
        <v>1.4445631275368509</v>
      </c>
      <c r="E20" s="4">
        <f t="shared" si="3"/>
        <v>3.2493993272465165</v>
      </c>
      <c r="G20" s="4">
        <f t="shared" si="1"/>
        <v>1.064773735581189</v>
      </c>
    </row>
    <row r="21" spans="1:7" x14ac:dyDescent="0.2">
      <c r="A21" s="4">
        <f>IF('True_Odds_Calculator_2-way'!A22="","",'True_Odds_Calculator_2-way'!A22)</f>
        <v>1.704</v>
      </c>
      <c r="B21" s="4">
        <f>IF('True_Odds_Calculator_2-way'!B22="","",'True_Odds_Calculator_2-way'!B22)</f>
        <v>2.1440000000000001</v>
      </c>
      <c r="C21" s="4">
        <f t="shared" si="0"/>
        <v>5.327237054165801E-2</v>
      </c>
      <c r="D21" s="4">
        <f t="shared" si="2"/>
        <v>1.7850185274941761</v>
      </c>
      <c r="E21" s="4">
        <f t="shared" si="3"/>
        <v>2.2738552849090805</v>
      </c>
      <c r="G21" s="4">
        <f t="shared" si="1"/>
        <v>1.053272370541658</v>
      </c>
    </row>
    <row r="22" spans="1:7" x14ac:dyDescent="0.2">
      <c r="A22" s="4">
        <f>IF('True_Odds_Calculator_2-way'!A23="","",'True_Odds_Calculator_2-way'!A23)</f>
        <v>1.478</v>
      </c>
      <c r="B22" s="4">
        <f>IF('True_Odds_Calculator_2-way'!B23="","",'True_Odds_Calculator_2-way'!B23)</f>
        <v>2.8</v>
      </c>
      <c r="C22" s="4">
        <f t="shared" si="0"/>
        <v>3.3732843611057328E-2</v>
      </c>
      <c r="D22" s="4">
        <f t="shared" si="2"/>
        <v>1.515786389275511</v>
      </c>
      <c r="E22" s="4">
        <f t="shared" si="3"/>
        <v>2.9387871041045299</v>
      </c>
      <c r="G22" s="4">
        <f t="shared" si="1"/>
        <v>1.0337328436110573</v>
      </c>
    </row>
    <row r="23" spans="1:7" x14ac:dyDescent="0.2">
      <c r="A23" s="4">
        <f>IF('True_Odds_Calculator_2-way'!A24="","",'True_Odds_Calculator_2-way'!A24)</f>
        <v>2.15</v>
      </c>
      <c r="B23" s="4">
        <f>IF('True_Odds_Calculator_2-way'!B24="","",'True_Odds_Calculator_2-way'!B24)</f>
        <v>1.74</v>
      </c>
      <c r="C23" s="4">
        <f t="shared" si="0"/>
        <v>3.9828922747928264E-2</v>
      </c>
      <c r="D23" s="4">
        <f t="shared" si="2"/>
        <v>2.2461723206244368</v>
      </c>
      <c r="E23" s="4">
        <f t="shared" si="3"/>
        <v>1.8024572392194651</v>
      </c>
      <c r="G23" s="4">
        <f t="shared" si="1"/>
        <v>1.0398289227479283</v>
      </c>
    </row>
    <row r="24" spans="1:7" x14ac:dyDescent="0.2">
      <c r="A24" s="4">
        <f>IF('True_Odds_Calculator_2-way'!A25="","",'True_Odds_Calculator_2-way'!A25)</f>
        <v>1.7090000000000001</v>
      </c>
      <c r="B24" s="4">
        <f>IF('True_Odds_Calculator_2-way'!B25="","",'True_Odds_Calculator_2-way'!B25)</f>
        <v>2.2200000000000002</v>
      </c>
      <c r="C24" s="4">
        <f t="shared" si="0"/>
        <v>3.5587957764669165E-2</v>
      </c>
      <c r="D24" s="4">
        <f t="shared" si="2"/>
        <v>1.7626005231150899</v>
      </c>
      <c r="E24" s="4">
        <f t="shared" si="3"/>
        <v>2.3113025361104849</v>
      </c>
      <c r="G24" s="4">
        <f t="shared" si="1"/>
        <v>1.0355879577646692</v>
      </c>
    </row>
    <row r="25" spans="1:7" x14ac:dyDescent="0.2">
      <c r="A25" s="4">
        <f>IF('True_Odds_Calculator_2-way'!A26="","",'True_Odds_Calculator_2-way'!A26)</f>
        <v>1.8260000000000001</v>
      </c>
      <c r="B25" s="4">
        <f>IF('True_Odds_Calculator_2-way'!B26="","",'True_Odds_Calculator_2-way'!B26)</f>
        <v>2.0099999999999998</v>
      </c>
      <c r="C25" s="4">
        <f t="shared" si="0"/>
        <v>4.5157563769324227E-2</v>
      </c>
      <c r="D25" s="4">
        <f t="shared" si="2"/>
        <v>1.9045212310534319</v>
      </c>
      <c r="E25" s="4">
        <f t="shared" si="3"/>
        <v>2.1055572447264401</v>
      </c>
      <c r="G25" s="4">
        <f t="shared" si="1"/>
        <v>1.0451575637693242</v>
      </c>
    </row>
    <row r="26" spans="1:7" x14ac:dyDescent="0.2">
      <c r="A26" s="4">
        <f>IF('True_Odds_Calculator_2-way'!A27="","",'True_Odds_Calculator_2-way'!A27)</f>
        <v>1.7629999999999999</v>
      </c>
      <c r="B26" s="4">
        <f>IF('True_Odds_Calculator_2-way'!B27="","",'True_Odds_Calculator_2-way'!B27)</f>
        <v>2.15</v>
      </c>
      <c r="C26" s="4">
        <f t="shared" si="0"/>
        <v>3.2331253545093697E-2</v>
      </c>
      <c r="D26" s="4">
        <f t="shared" si="2"/>
        <v>1.8147195059186825</v>
      </c>
      <c r="E26" s="4">
        <f t="shared" si="3"/>
        <v>2.2274162981680354</v>
      </c>
      <c r="G26" s="4">
        <f t="shared" si="1"/>
        <v>1.0323312535450937</v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2.91</v>
      </c>
      <c r="B185" s="4">
        <f>IF('True_Odds_Calculator_3-way'!B186="","",'True_Odds_Calculator_3-way'!B186)</f>
        <v>3.88</v>
      </c>
      <c r="C185" s="4">
        <f>IF('True_Odds_Calculator_3-way'!C186="","",'True_Odds_Calculator_3-way'!C186)</f>
        <v>2.3199999999999998</v>
      </c>
      <c r="D185" s="4">
        <f t="shared" si="10"/>
        <v>3.2409053205356253E-2</v>
      </c>
      <c r="E185" s="4">
        <f t="shared" si="11"/>
        <v>3.0044502462469596</v>
      </c>
      <c r="F185" s="4">
        <f t="shared" si="12"/>
        <v>4.0497480604654896</v>
      </c>
      <c r="G185" s="4">
        <f t="shared" si="13"/>
        <v>2.3796409436977162</v>
      </c>
      <c r="I185" s="4">
        <f t="shared" si="14"/>
        <v>1.0324090532053563</v>
      </c>
    </row>
    <row r="186" spans="1:9" x14ac:dyDescent="0.2">
      <c r="A186" s="4">
        <f>IF('True_Odds_Calculator_3-way'!A187="","",'True_Odds_Calculator_3-way'!A187)</f>
        <v>2.65</v>
      </c>
      <c r="B186" s="4">
        <f>IF('True_Odds_Calculator_3-way'!B187="","",'True_Odds_Calculator_3-way'!B187)</f>
        <v>3.02</v>
      </c>
      <c r="C186" s="4">
        <f>IF('True_Odds_Calculator_3-way'!C187="","",'True_Odds_Calculator_3-way'!C187)</f>
        <v>3.03</v>
      </c>
      <c r="D186" s="4">
        <f t="shared" si="10"/>
        <v>3.8517321680937355E-2</v>
      </c>
      <c r="E186" s="4">
        <f t="shared" si="11"/>
        <v>2.7433383400351232</v>
      </c>
      <c r="F186" s="4">
        <f t="shared" si="12"/>
        <v>3.1418213055005748</v>
      </c>
      <c r="G186" s="4">
        <f t="shared" si="13"/>
        <v>3.1526457866287267</v>
      </c>
      <c r="I186" s="4">
        <f t="shared" si="14"/>
        <v>1.0385173216809374</v>
      </c>
    </row>
    <row r="187" spans="1:9" x14ac:dyDescent="0.2">
      <c r="A187" s="4">
        <f>IF('True_Odds_Calculator_3-way'!A188="","",'True_Odds_Calculator_3-way'!A188)</f>
        <v>2.31</v>
      </c>
      <c r="B187" s="4">
        <f>IF('True_Odds_Calculator_3-way'!B188="","",'True_Odds_Calculator_3-way'!B188)</f>
        <v>3.14</v>
      </c>
      <c r="C187" s="4">
        <f>IF('True_Odds_Calculator_3-way'!C188="","",'True_Odds_Calculator_3-way'!C188)</f>
        <v>3.48</v>
      </c>
      <c r="D187" s="4">
        <f t="shared" si="10"/>
        <v>3.8728092319131102E-2</v>
      </c>
      <c r="E187" s="4">
        <f t="shared" si="11"/>
        <v>2.3810030124482324</v>
      </c>
      <c r="F187" s="4">
        <f t="shared" si="12"/>
        <v>3.272658533499011</v>
      </c>
      <c r="G187" s="4">
        <f t="shared" si="13"/>
        <v>3.6436913284130705</v>
      </c>
      <c r="I187" s="4">
        <f t="shared" si="14"/>
        <v>1.0387280923191311</v>
      </c>
    </row>
    <row r="188" spans="1:9" x14ac:dyDescent="0.2">
      <c r="A188" s="4">
        <f>IF('True_Odds_Calculator_3-way'!A189="","",'True_Odds_Calculator_3-way'!A189)</f>
        <v>2.4500000000000002</v>
      </c>
      <c r="B188" s="4">
        <f>IF('True_Odds_Calculator_3-way'!B189="","",'True_Odds_Calculator_3-way'!B189)</f>
        <v>3.04</v>
      </c>
      <c r="C188" s="4">
        <f>IF('True_Odds_Calculator_3-way'!C189="","",'True_Odds_Calculator_3-way'!C189)</f>
        <v>3.3</v>
      </c>
      <c r="D188" s="4">
        <f t="shared" si="10"/>
        <v>4.0140936757478096E-2</v>
      </c>
      <c r="E188" s="4">
        <f t="shared" si="11"/>
        <v>2.5330374380784213</v>
      </c>
      <c r="F188" s="4">
        <f t="shared" si="12"/>
        <v>3.1688985920819657</v>
      </c>
      <c r="G188" s="4">
        <f t="shared" si="13"/>
        <v>3.452442713064324</v>
      </c>
      <c r="I188" s="4">
        <f t="shared" si="14"/>
        <v>1.0401409367574781</v>
      </c>
    </row>
    <row r="189" spans="1:9" x14ac:dyDescent="0.2">
      <c r="A189" s="4">
        <f>IF('True_Odds_Calculator_3-way'!A190="","",'True_Odds_Calculator_3-way'!A190)</f>
        <v>3.12</v>
      </c>
      <c r="B189" s="4">
        <f>IF('True_Odds_Calculator_3-way'!B190="","",'True_Odds_Calculator_3-way'!B190)</f>
        <v>2.82</v>
      </c>
      <c r="C189" s="4">
        <f>IF('True_Odds_Calculator_3-way'!C190="","",'True_Odds_Calculator_3-way'!C190)</f>
        <v>2.74</v>
      </c>
      <c r="D189" s="4">
        <f t="shared" si="10"/>
        <v>4.0086253240469771E-2</v>
      </c>
      <c r="E189" s="4">
        <f t="shared" si="11"/>
        <v>3.255730436135456</v>
      </c>
      <c r="F189" s="4">
        <f t="shared" si="12"/>
        <v>2.9304214389488239</v>
      </c>
      <c r="G189" s="4">
        <f t="shared" si="13"/>
        <v>2.8441295890457505</v>
      </c>
      <c r="I189" s="4">
        <f t="shared" si="14"/>
        <v>1.0400862532404698</v>
      </c>
    </row>
    <row r="190" spans="1:9" x14ac:dyDescent="0.2">
      <c r="A190" s="4">
        <f>IF('True_Odds_Calculator_3-way'!A191="","",'True_Odds_Calculator_3-way'!A191)</f>
        <v>1.78</v>
      </c>
      <c r="B190" s="4">
        <f>IF('True_Odds_Calculator_3-way'!B191="","",'True_Odds_Calculator_3-way'!B191)</f>
        <v>3.59</v>
      </c>
      <c r="C190" s="4">
        <f>IF('True_Odds_Calculator_3-way'!C191="","",'True_Odds_Calculator_3-way'!C191)</f>
        <v>5.03</v>
      </c>
      <c r="D190" s="4">
        <f t="shared" si="10"/>
        <v>3.9156441900069172E-2</v>
      </c>
      <c r="E190" s="4">
        <f t="shared" si="11"/>
        <v>1.8223380560332549</v>
      </c>
      <c r="F190" s="4">
        <f t="shared" si="12"/>
        <v>3.7664870711626453</v>
      </c>
      <c r="G190" s="4">
        <f t="shared" si="13"/>
        <v>5.3834348871924247</v>
      </c>
      <c r="I190" s="4">
        <f t="shared" si="14"/>
        <v>1.0391564419000692</v>
      </c>
    </row>
    <row r="191" spans="1:9" x14ac:dyDescent="0.2">
      <c r="A191" s="4">
        <f>IF('True_Odds_Calculator_3-way'!A192="","",'True_Odds_Calculator_3-way'!A192)</f>
        <v>2.4500000000000002</v>
      </c>
      <c r="B191" s="4">
        <f>IF('True_Odds_Calculator_3-way'!B192="","",'True_Odds_Calculator_3-way'!B192)</f>
        <v>3.23</v>
      </c>
      <c r="C191" s="4">
        <f>IF('True_Odds_Calculator_3-way'!C192="","",'True_Odds_Calculator_3-way'!C192)</f>
        <v>3.11</v>
      </c>
      <c r="D191" s="4">
        <f t="shared" si="10"/>
        <v>3.9304196886065235E-2</v>
      </c>
      <c r="E191" s="4">
        <f t="shared" si="11"/>
        <v>2.5312491161295623</v>
      </c>
      <c r="F191" s="4">
        <f t="shared" si="12"/>
        <v>3.3727253686815031</v>
      </c>
      <c r="G191" s="4">
        <f t="shared" si="13"/>
        <v>3.2421005230493667</v>
      </c>
      <c r="I191" s="4">
        <f t="shared" si="14"/>
        <v>1.0393041968860652</v>
      </c>
    </row>
    <row r="192" spans="1:9" x14ac:dyDescent="0.2">
      <c r="A192" s="4">
        <f>IF('True_Odds_Calculator_3-way'!A193="","",'True_Odds_Calculator_3-way'!A193)</f>
        <v>2.37</v>
      </c>
      <c r="B192" s="4">
        <f>IF('True_Odds_Calculator_3-way'!B193="","",'True_Odds_Calculator_3-way'!B193)</f>
        <v>3.2</v>
      </c>
      <c r="C192" s="4">
        <f>IF('True_Odds_Calculator_3-way'!C193="","",'True_Odds_Calculator_3-way'!C193)</f>
        <v>3.29</v>
      </c>
      <c r="D192" s="4">
        <f t="shared" si="10"/>
        <v>3.8392296051197095E-2</v>
      </c>
      <c r="E192" s="4">
        <f t="shared" si="11"/>
        <v>2.4441302603077246</v>
      </c>
      <c r="F192" s="4">
        <f t="shared" si="12"/>
        <v>3.3366414132859288</v>
      </c>
      <c r="G192" s="4">
        <f t="shared" si="13"/>
        <v>3.4346092467397082</v>
      </c>
      <c r="I192" s="4">
        <f t="shared" si="14"/>
        <v>1.0383922960511971</v>
      </c>
    </row>
    <row r="193" spans="1:9" x14ac:dyDescent="0.2">
      <c r="A193" s="4">
        <f>IF('True_Odds_Calculator_3-way'!A194="","",'True_Odds_Calculator_3-way'!A194)</f>
        <v>2.17</v>
      </c>
      <c r="B193" s="4">
        <f>IF('True_Odds_Calculator_3-way'!B194="","",'True_Odds_Calculator_3-way'!B194)</f>
        <v>3.01</v>
      </c>
      <c r="C193" s="4">
        <f>IF('True_Odds_Calculator_3-way'!C194="","",'True_Odds_Calculator_3-way'!C194)</f>
        <v>4.0599999999999996</v>
      </c>
      <c r="D193" s="4">
        <f t="shared" si="10"/>
        <v>3.9360825428031987E-2</v>
      </c>
      <c r="E193" s="4">
        <f t="shared" si="11"/>
        <v>2.2335926085915769</v>
      </c>
      <c r="F193" s="4">
        <f t="shared" si="12"/>
        <v>3.1337584781257597</v>
      </c>
      <c r="G193" s="4">
        <f t="shared" si="13"/>
        <v>4.2884378681345385</v>
      </c>
      <c r="I193" s="4">
        <f t="shared" si="14"/>
        <v>1.039360825428032</v>
      </c>
    </row>
    <row r="194" spans="1:9" x14ac:dyDescent="0.2">
      <c r="A194" s="4">
        <f>IF('True_Odds_Calculator_3-way'!A195="","",'True_Odds_Calculator_3-way'!A195)</f>
        <v>2.82</v>
      </c>
      <c r="B194" s="4">
        <f>IF('True_Odds_Calculator_3-way'!B195="","",'True_Odds_Calculator_3-way'!B195)</f>
        <v>2.99</v>
      </c>
      <c r="C194" s="4">
        <f>IF('True_Odds_Calculator_3-way'!C195="","",'True_Odds_Calculator_3-way'!C195)</f>
        <v>2.85</v>
      </c>
      <c r="D194" s="4">
        <f t="shared" si="10"/>
        <v>3.9935282595587429E-2</v>
      </c>
      <c r="E194" s="4">
        <f t="shared" si="11"/>
        <v>2.929989355748444</v>
      </c>
      <c r="F194" s="4">
        <f t="shared" si="12"/>
        <v>3.1139416180409509</v>
      </c>
      <c r="G194" s="4">
        <f t="shared" si="13"/>
        <v>2.9623886359685949</v>
      </c>
      <c r="I194" s="4">
        <f t="shared" si="14"/>
        <v>1.0399352825955874</v>
      </c>
    </row>
    <row r="195" spans="1:9" x14ac:dyDescent="0.2">
      <c r="A195" s="4">
        <f>IF('True_Odds_Calculator_3-way'!A196="","",'True_Odds_Calculator_3-way'!A196)</f>
        <v>3.22</v>
      </c>
      <c r="B195" s="4">
        <f>IF('True_Odds_Calculator_3-way'!B196="","",'True_Odds_Calculator_3-way'!B196)</f>
        <v>3.46</v>
      </c>
      <c r="C195" s="4">
        <f>IF('True_Odds_Calculator_3-way'!C196="","",'True_Odds_Calculator_3-way'!C196)</f>
        <v>2.27</v>
      </c>
      <c r="D195" s="4">
        <f t="shared" ref="D195:D258" si="15">IF(A195="","",((1/A195)+(1/B195)+(1/C195))-1)</f>
        <v>4.0104981612876012E-2</v>
      </c>
      <c r="E195" s="4">
        <f t="shared" ref="E195:E258" si="16">IF(A195="","",(3*A195)/(3-($D195*A195)))</f>
        <v>3.3648430810201235</v>
      </c>
      <c r="F195" s="4">
        <f t="shared" ref="F195:F258" si="17">IF(B195="","",(3*B195)/(3-($D195*B195)))</f>
        <v>3.6278018414908648</v>
      </c>
      <c r="G195" s="4">
        <f t="shared" ref="G195:G258" si="18">IF(C195="","",(3*C195)/(3-($D195*C195)))</f>
        <v>2.3410414854688115</v>
      </c>
      <c r="I195" s="4">
        <f t="shared" ref="I195:I258" si="19">IF(A195="","",D195+1)</f>
        <v>1.040104981612876</v>
      </c>
    </row>
    <row r="196" spans="1:9" x14ac:dyDescent="0.2">
      <c r="A196" s="4">
        <f>IF('True_Odds_Calculator_3-way'!A197="","",'True_Odds_Calculator_3-way'!A197)</f>
        <v>2.57</v>
      </c>
      <c r="B196" s="4">
        <f>IF('True_Odds_Calculator_3-way'!B197="","",'True_Odds_Calculator_3-way'!B197)</f>
        <v>3.27</v>
      </c>
      <c r="C196" s="4">
        <f>IF('True_Odds_Calculator_3-way'!C197="","",'True_Odds_Calculator_3-way'!C197)</f>
        <v>2.9</v>
      </c>
      <c r="D196" s="4">
        <f t="shared" si="15"/>
        <v>3.974304212617219E-2</v>
      </c>
      <c r="E196" s="4">
        <f t="shared" si="16"/>
        <v>2.660583666692018</v>
      </c>
      <c r="F196" s="4">
        <f t="shared" si="17"/>
        <v>3.4180705278673948</v>
      </c>
      <c r="G196" s="4">
        <f t="shared" si="18"/>
        <v>3.0158643012385791</v>
      </c>
      <c r="I196" s="4">
        <f t="shared" si="19"/>
        <v>1.0397430421261722</v>
      </c>
    </row>
    <row r="197" spans="1:9" x14ac:dyDescent="0.2">
      <c r="A197" s="4">
        <f>IF('True_Odds_Calculator_3-way'!A198="","",'True_Odds_Calculator_3-way'!A198)</f>
        <v>3.19</v>
      </c>
      <c r="B197" s="4">
        <f>IF('True_Odds_Calculator_3-way'!B198="","",'True_Odds_Calculator_3-way'!B198)</f>
        <v>3.72</v>
      </c>
      <c r="C197" s="4">
        <f>IF('True_Odds_Calculator_3-way'!C198="","",'True_Odds_Calculator_3-way'!C198)</f>
        <v>2.19</v>
      </c>
      <c r="D197" s="4">
        <f t="shared" si="15"/>
        <v>3.8917832691736765E-2</v>
      </c>
      <c r="E197" s="4">
        <f t="shared" si="16"/>
        <v>3.3277093611197617</v>
      </c>
      <c r="F197" s="4">
        <f t="shared" si="17"/>
        <v>3.9086227568685894</v>
      </c>
      <c r="G197" s="4">
        <f t="shared" si="18"/>
        <v>2.2540372382057274</v>
      </c>
      <c r="I197" s="4">
        <f t="shared" si="19"/>
        <v>1.0389178326917368</v>
      </c>
    </row>
    <row r="198" spans="1:9" x14ac:dyDescent="0.2">
      <c r="A198" s="4">
        <f>IF('True_Odds_Calculator_3-way'!A199="","",'True_Odds_Calculator_3-way'!A199)</f>
        <v>3.52</v>
      </c>
      <c r="B198" s="4">
        <f>IF('True_Odds_Calculator_3-way'!B199="","",'True_Odds_Calculator_3-way'!B199)</f>
        <v>3.79</v>
      </c>
      <c r="C198" s="4">
        <f>IF('True_Odds_Calculator_3-way'!C199="","",'True_Odds_Calculator_3-way'!C199)</f>
        <v>2.06</v>
      </c>
      <c r="D198" s="4">
        <f t="shared" si="15"/>
        <v>3.3380045038855943E-2</v>
      </c>
      <c r="E198" s="4">
        <f t="shared" si="16"/>
        <v>3.6634837080437075</v>
      </c>
      <c r="F198" s="4">
        <f t="shared" si="17"/>
        <v>3.9568613312723104</v>
      </c>
      <c r="G198" s="4">
        <f t="shared" si="18"/>
        <v>2.1083248382664048</v>
      </c>
      <c r="I198" s="4">
        <f t="shared" si="19"/>
        <v>1.0333800450388559</v>
      </c>
    </row>
    <row r="199" spans="1:9" x14ac:dyDescent="0.2">
      <c r="A199" s="4">
        <f>IF('True_Odds_Calculator_3-way'!A200="","",'True_Odds_Calculator_3-way'!A200)</f>
        <v>5.19</v>
      </c>
      <c r="B199" s="4">
        <f>IF('True_Odds_Calculator_3-way'!B200="","",'True_Odds_Calculator_3-way'!B200)</f>
        <v>4.22</v>
      </c>
      <c r="C199" s="4">
        <f>IF('True_Odds_Calculator_3-way'!C200="","",'True_Odds_Calculator_3-way'!C200)</f>
        <v>1.65</v>
      </c>
      <c r="D199" s="4">
        <f t="shared" si="15"/>
        <v>3.5705658065463997E-2</v>
      </c>
      <c r="E199" s="4">
        <f t="shared" si="16"/>
        <v>5.5316973039497057</v>
      </c>
      <c r="F199" s="4">
        <f t="shared" si="17"/>
        <v>4.4431620763297959</v>
      </c>
      <c r="G199" s="4">
        <f t="shared" si="18"/>
        <v>1.6830519628403724</v>
      </c>
      <c r="I199" s="4">
        <f t="shared" si="19"/>
        <v>1.035705658065464</v>
      </c>
    </row>
    <row r="200" spans="1:9" x14ac:dyDescent="0.2">
      <c r="A200" s="4">
        <f>IF('True_Odds_Calculator_3-way'!A201="","",'True_Odds_Calculator_3-way'!A201)</f>
        <v>1.59</v>
      </c>
      <c r="B200" s="4">
        <f>IF('True_Odds_Calculator_3-way'!B201="","",'True_Odds_Calculator_3-way'!B201)</f>
        <v>4.5199999999999996</v>
      </c>
      <c r="C200" s="4">
        <f>IF('True_Odds_Calculator_3-way'!C201="","",'True_Odds_Calculator_3-way'!C201)</f>
        <v>5.41</v>
      </c>
      <c r="D200" s="4">
        <f t="shared" si="15"/>
        <v>3.5012639212143704E-2</v>
      </c>
      <c r="E200" s="4">
        <f t="shared" si="16"/>
        <v>1.6200630214985114</v>
      </c>
      <c r="F200" s="4">
        <f t="shared" si="17"/>
        <v>4.7717195456069517</v>
      </c>
      <c r="G200" s="4">
        <f t="shared" si="18"/>
        <v>5.7746054673359524</v>
      </c>
      <c r="I200" s="4">
        <f t="shared" si="19"/>
        <v>1.0350126392121437</v>
      </c>
    </row>
    <row r="201" spans="1:9" x14ac:dyDescent="0.2">
      <c r="A201" s="4">
        <f>IF('True_Odds_Calculator_3-way'!A202="","",'True_Odds_Calculator_3-way'!A202)</f>
        <v>4.5199999999999996</v>
      </c>
      <c r="B201" s="4">
        <f>IF('True_Odds_Calculator_3-way'!B202="","",'True_Odds_Calculator_3-way'!B202)</f>
        <v>4.16</v>
      </c>
      <c r="C201" s="4">
        <f>IF('True_Odds_Calculator_3-way'!C202="","",'True_Odds_Calculator_3-way'!C202)</f>
        <v>1.72</v>
      </c>
      <c r="D201" s="4">
        <f t="shared" si="15"/>
        <v>4.3018902274922111E-2</v>
      </c>
      <c r="E201" s="4">
        <f t="shared" si="16"/>
        <v>4.8332690388668018</v>
      </c>
      <c r="F201" s="4">
        <f t="shared" si="17"/>
        <v>4.4238982625493897</v>
      </c>
      <c r="G201" s="4">
        <f t="shared" si="18"/>
        <v>1.7634951451793208</v>
      </c>
      <c r="I201" s="4">
        <f t="shared" si="19"/>
        <v>1.0430189022749221</v>
      </c>
    </row>
    <row r="202" spans="1:9" x14ac:dyDescent="0.2">
      <c r="A202" s="4">
        <f>IF('True_Odds_Calculator_3-way'!A203="","",'True_Odds_Calculator_3-way'!A203)</f>
        <v>3.79</v>
      </c>
      <c r="B202" s="4">
        <f>IF('True_Odds_Calculator_3-way'!B203="","",'True_Odds_Calculator_3-way'!B203)</f>
        <v>3.73</v>
      </c>
      <c r="C202" s="4">
        <f>IF('True_Odds_Calculator_3-way'!C203="","",'True_Odds_Calculator_3-way'!C203)</f>
        <v>1.98</v>
      </c>
      <c r="D202" s="4">
        <f t="shared" si="15"/>
        <v>3.6999262539876732E-2</v>
      </c>
      <c r="E202" s="4">
        <f t="shared" si="16"/>
        <v>3.9758403254912777</v>
      </c>
      <c r="F202" s="4">
        <f t="shared" si="17"/>
        <v>3.9098631529239283</v>
      </c>
      <c r="G202" s="4">
        <f t="shared" si="18"/>
        <v>2.0295608890758854</v>
      </c>
      <c r="I202" s="4">
        <f t="shared" si="19"/>
        <v>1.0369992625398767</v>
      </c>
    </row>
    <row r="203" spans="1:9" x14ac:dyDescent="0.2">
      <c r="A203" s="4">
        <f>IF('True_Odds_Calculator_3-way'!A204="","",'True_Odds_Calculator_3-way'!A204)</f>
        <v>1.97</v>
      </c>
      <c r="B203" s="4">
        <f>IF('True_Odds_Calculator_3-way'!B204="","",'True_Odds_Calculator_3-way'!B204)</f>
        <v>3.64</v>
      </c>
      <c r="C203" s="4">
        <f>IF('True_Odds_Calculator_3-way'!C204="","",'True_Odds_Calculator_3-way'!C204)</f>
        <v>3.92</v>
      </c>
      <c r="D203" s="4">
        <f t="shared" si="15"/>
        <v>3.7441528739570629E-2</v>
      </c>
      <c r="E203" s="4">
        <f t="shared" si="16"/>
        <v>2.0196564941805724</v>
      </c>
      <c r="F203" s="4">
        <f t="shared" si="17"/>
        <v>3.8132315031931641</v>
      </c>
      <c r="G203" s="4">
        <f t="shared" si="18"/>
        <v>4.1216457373082687</v>
      </c>
      <c r="I203" s="4">
        <f t="shared" si="19"/>
        <v>1.0374415287395706</v>
      </c>
    </row>
    <row r="204" spans="1:9" x14ac:dyDescent="0.2">
      <c r="A204" s="4">
        <f>IF('True_Odds_Calculator_3-way'!A205="","",'True_Odds_Calculator_3-way'!A205)</f>
        <v>2.74</v>
      </c>
      <c r="B204" s="4">
        <f>IF('True_Odds_Calculator_3-way'!B205="","",'True_Odds_Calculator_3-way'!B205)</f>
        <v>3.72</v>
      </c>
      <c r="C204" s="4">
        <f>IF('True_Odds_Calculator_3-way'!C205="","",'True_Odds_Calculator_3-way'!C205)</f>
        <v>2.46</v>
      </c>
      <c r="D204" s="4">
        <f t="shared" si="15"/>
        <v>4.0284772991360684E-2</v>
      </c>
      <c r="E204" s="4">
        <f t="shared" si="16"/>
        <v>2.8446649700674889</v>
      </c>
      <c r="F204" s="4">
        <f t="shared" si="17"/>
        <v>3.9155962431695692</v>
      </c>
      <c r="G204" s="4">
        <f t="shared" si="18"/>
        <v>2.5440385320922196</v>
      </c>
      <c r="I204" s="4">
        <f t="shared" si="19"/>
        <v>1.0402847729913607</v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>
        <f>IF('True_Odds_Calculator_3-way'!A207="","",'True_Odds_Calculator_3-way'!A207)</f>
        <v>2.5099999999999998</v>
      </c>
      <c r="B206" s="4">
        <f>IF('True_Odds_Calculator_3-way'!B207="","",'True_Odds_Calculator_3-way'!B207)</f>
        <v>3.37</v>
      </c>
      <c r="C206" s="4">
        <f>IF('True_Odds_Calculator_3-way'!C207="","",'True_Odds_Calculator_3-way'!C207)</f>
        <v>2.9</v>
      </c>
      <c r="D206" s="4">
        <f t="shared" si="15"/>
        <v>3.9969865753398892E-2</v>
      </c>
      <c r="E206" s="4">
        <f t="shared" si="16"/>
        <v>2.5968421791814884</v>
      </c>
      <c r="F206" s="4">
        <f t="shared" si="17"/>
        <v>3.5284244311014339</v>
      </c>
      <c r="G206" s="4">
        <f t="shared" si="18"/>
        <v>3.0165521447898653</v>
      </c>
      <c r="I206" s="4">
        <f t="shared" si="19"/>
        <v>1.0399698657533989</v>
      </c>
    </row>
    <row r="207" spans="1:9" x14ac:dyDescent="0.2">
      <c r="A207" s="4">
        <f>IF('True_Odds_Calculator_3-way'!A208="","",'True_Odds_Calculator_3-way'!A208)</f>
        <v>3.49</v>
      </c>
      <c r="B207" s="4">
        <f>IF('True_Odds_Calculator_3-way'!B208="","",'True_Odds_Calculator_3-way'!B208)</f>
        <v>4.55</v>
      </c>
      <c r="C207" s="4">
        <f>IF('True_Odds_Calculator_3-way'!C208="","",'True_Odds_Calculator_3-way'!C208)</f>
        <v>1.88</v>
      </c>
      <c r="D207" s="4">
        <f t="shared" si="15"/>
        <v>3.8228064686639307E-2</v>
      </c>
      <c r="E207" s="4">
        <f t="shared" si="16"/>
        <v>3.6524308381958801</v>
      </c>
      <c r="F207" s="4">
        <f t="shared" si="17"/>
        <v>4.8300421305594314</v>
      </c>
      <c r="G207" s="4">
        <f t="shared" si="18"/>
        <v>1.9261431748881543</v>
      </c>
      <c r="I207" s="4">
        <f t="shared" si="19"/>
        <v>1.0382280646866393</v>
      </c>
    </row>
    <row r="208" spans="1:9" x14ac:dyDescent="0.2">
      <c r="A208" s="4">
        <f>IF('True_Odds_Calculator_3-way'!A209="","",'True_Odds_Calculator_3-way'!A209)</f>
        <v>4.3600000000000003</v>
      </c>
      <c r="B208" s="4">
        <f>IF('True_Odds_Calculator_3-way'!B209="","",'True_Odds_Calculator_3-way'!B209)</f>
        <v>4.1100000000000003</v>
      </c>
      <c r="C208" s="4">
        <f>IF('True_Odds_Calculator_3-way'!C209="","",'True_Odds_Calculator_3-way'!C209)</f>
        <v>1.76</v>
      </c>
      <c r="D208" s="4">
        <f t="shared" si="15"/>
        <v>4.0848618780045864E-2</v>
      </c>
      <c r="E208" s="4">
        <f t="shared" si="16"/>
        <v>4.6351748458395301</v>
      </c>
      <c r="F208" s="4">
        <f t="shared" si="17"/>
        <v>4.3536411096083958</v>
      </c>
      <c r="G208" s="4">
        <f t="shared" si="18"/>
        <v>1.8032131428679463</v>
      </c>
      <c r="I208" s="4">
        <f t="shared" si="19"/>
        <v>1.0408486187800459</v>
      </c>
    </row>
    <row r="209" spans="1:9" x14ac:dyDescent="0.2">
      <c r="A209" s="4">
        <f>IF('True_Odds_Calculator_3-way'!A210="","",'True_Odds_Calculator_3-way'!A210)</f>
        <v>3.21</v>
      </c>
      <c r="B209" s="4">
        <f>IF('True_Odds_Calculator_3-way'!B210="","",'True_Odds_Calculator_3-way'!B210)</f>
        <v>3.67</v>
      </c>
      <c r="C209" s="4">
        <f>IF('True_Odds_Calculator_3-way'!C210="","",'True_Odds_Calculator_3-way'!C210)</f>
        <v>2.19</v>
      </c>
      <c r="D209" s="4">
        <f t="shared" si="15"/>
        <v>4.0627048349686445E-2</v>
      </c>
      <c r="E209" s="4">
        <f t="shared" si="16"/>
        <v>3.3558834122819579</v>
      </c>
      <c r="F209" s="4">
        <f t="shared" si="17"/>
        <v>3.8619400521906182</v>
      </c>
      <c r="G209" s="4">
        <f t="shared" si="18"/>
        <v>2.2569356218197547</v>
      </c>
      <c r="I209" s="4">
        <f t="shared" si="19"/>
        <v>1.0406270483496864</v>
      </c>
    </row>
    <row r="210" spans="1:9" x14ac:dyDescent="0.2">
      <c r="A210" s="4">
        <f>IF('True_Odds_Calculator_3-way'!A211="","",'True_Odds_Calculator_3-way'!A211)</f>
        <v>2.95</v>
      </c>
      <c r="B210" s="4">
        <f>IF('True_Odds_Calculator_3-way'!B211="","",'True_Odds_Calculator_3-way'!B211)</f>
        <v>3.61</v>
      </c>
      <c r="C210" s="4">
        <f>IF('True_Odds_Calculator_3-way'!C211="","",'True_Odds_Calculator_3-way'!C211)</f>
        <v>2.36</v>
      </c>
      <c r="D210" s="4">
        <f t="shared" si="15"/>
        <v>3.9720174656087126E-2</v>
      </c>
      <c r="E210" s="4">
        <f t="shared" si="16"/>
        <v>3.0699048717209574</v>
      </c>
      <c r="F210" s="4">
        <f t="shared" si="17"/>
        <v>3.7912068351726593</v>
      </c>
      <c r="G210" s="4">
        <f t="shared" si="18"/>
        <v>2.4361203248312937</v>
      </c>
      <c r="I210" s="4">
        <f t="shared" si="19"/>
        <v>1.0397201746560871</v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>
        <f>IF('True_Odds_Calculator_3-way'!A213="","",'True_Odds_Calculator_3-way'!A213)</f>
        <v>1.93</v>
      </c>
      <c r="B212" s="4">
        <f>IF('True_Odds_Calculator_3-way'!B213="","",'True_Odds_Calculator_3-way'!B213)</f>
        <v>4.04</v>
      </c>
      <c r="C212" s="4">
        <f>IF('True_Odds_Calculator_3-way'!C213="","",'True_Odds_Calculator_3-way'!C213)</f>
        <v>3.79</v>
      </c>
      <c r="D212" s="4">
        <f t="shared" si="15"/>
        <v>2.9511710245217593E-2</v>
      </c>
      <c r="E212" s="4">
        <f t="shared" si="16"/>
        <v>1.9673518810062995</v>
      </c>
      <c r="F212" s="4">
        <f t="shared" si="17"/>
        <v>4.2072045599114816</v>
      </c>
      <c r="G212" s="4">
        <f t="shared" si="18"/>
        <v>3.9367752943583803</v>
      </c>
      <c r="I212" s="4">
        <f t="shared" si="19"/>
        <v>1.0295117102452176</v>
      </c>
    </row>
    <row r="213" spans="1:9" x14ac:dyDescent="0.2">
      <c r="A213" s="4">
        <f>IF('True_Odds_Calculator_3-way'!A214="","",'True_Odds_Calculator_3-way'!A214)</f>
        <v>2.34</v>
      </c>
      <c r="B213" s="4">
        <f>IF('True_Odds_Calculator_3-way'!B214="","",'True_Odds_Calculator_3-way'!B214)</f>
        <v>3.55</v>
      </c>
      <c r="C213" s="4">
        <f>IF('True_Odds_Calculator_3-way'!C214="","",'True_Odds_Calculator_3-way'!C214)</f>
        <v>3.11</v>
      </c>
      <c r="D213" s="4">
        <f t="shared" si="15"/>
        <v>3.0583976555626613E-2</v>
      </c>
      <c r="E213" s="4">
        <f t="shared" si="16"/>
        <v>2.3971860765566078</v>
      </c>
      <c r="F213" s="4">
        <f t="shared" si="17"/>
        <v>3.6833025458046671</v>
      </c>
      <c r="G213" s="4">
        <f t="shared" si="18"/>
        <v>3.2118323955994965</v>
      </c>
      <c r="I213" s="4">
        <f t="shared" si="19"/>
        <v>1.0305839765556266</v>
      </c>
    </row>
    <row r="214" spans="1:9" x14ac:dyDescent="0.2">
      <c r="A214" s="4">
        <f>IF('True_Odds_Calculator_3-way'!A215="","",'True_Odds_Calculator_3-way'!A215)</f>
        <v>1.88</v>
      </c>
      <c r="B214" s="4">
        <f>IF('True_Odds_Calculator_3-way'!B215="","",'True_Odds_Calculator_3-way'!B215)</f>
        <v>3.81</v>
      </c>
      <c r="C214" s="4">
        <f>IF('True_Odds_Calculator_3-way'!C215="","",'True_Odds_Calculator_3-way'!C215)</f>
        <v>4.29</v>
      </c>
      <c r="D214" s="4">
        <f t="shared" si="15"/>
        <v>2.7482318318304166E-2</v>
      </c>
      <c r="E214" s="4">
        <f t="shared" si="16"/>
        <v>1.9129452263044617</v>
      </c>
      <c r="F214" s="4">
        <f t="shared" si="17"/>
        <v>3.9477878398253576</v>
      </c>
      <c r="G214" s="4">
        <f t="shared" si="18"/>
        <v>4.4654925868701625</v>
      </c>
      <c r="I214" s="4">
        <f t="shared" si="19"/>
        <v>1.0274823183183042</v>
      </c>
    </row>
    <row r="215" spans="1:9" x14ac:dyDescent="0.2">
      <c r="A215" s="4">
        <f>IF('True_Odds_Calculator_3-way'!A216="","",'True_Odds_Calculator_3-way'!A216)</f>
        <v>6.4</v>
      </c>
      <c r="B215" s="4">
        <f>IF('True_Odds_Calculator_3-way'!B216="","",'True_Odds_Calculator_3-way'!B216)</f>
        <v>4.2699999999999996</v>
      </c>
      <c r="C215" s="4">
        <f>IF('True_Odds_Calculator_3-way'!C216="","",'True_Odds_Calculator_3-way'!C216)</f>
        <v>1.56</v>
      </c>
      <c r="D215" s="4">
        <f t="shared" si="15"/>
        <v>3.1467678496367002E-2</v>
      </c>
      <c r="E215" s="4">
        <f t="shared" si="16"/>
        <v>6.8605563327697352</v>
      </c>
      <c r="F215" s="4">
        <f t="shared" si="17"/>
        <v>4.47021650807676</v>
      </c>
      <c r="G215" s="4">
        <f t="shared" si="18"/>
        <v>1.5859512257063522</v>
      </c>
      <c r="I215" s="4">
        <f t="shared" si="19"/>
        <v>1.031467678496367</v>
      </c>
    </row>
    <row r="216" spans="1:9" x14ac:dyDescent="0.2">
      <c r="A216" s="4">
        <f>IF('True_Odds_Calculator_3-way'!A217="","",'True_Odds_Calculator_3-way'!A217)</f>
        <v>2.2599999999999998</v>
      </c>
      <c r="B216" s="4">
        <f>IF('True_Odds_Calculator_3-way'!B217="","",'True_Odds_Calculator_3-way'!B217)</f>
        <v>3.87</v>
      </c>
      <c r="C216" s="4">
        <f>IF('True_Odds_Calculator_3-way'!C217="","",'True_Odds_Calculator_3-way'!C217)</f>
        <v>3.03</v>
      </c>
      <c r="D216" s="4">
        <f t="shared" si="15"/>
        <v>3.0908812223062299E-2</v>
      </c>
      <c r="E216" s="4">
        <f t="shared" si="16"/>
        <v>2.3138778083974398</v>
      </c>
      <c r="F216" s="4">
        <f t="shared" si="17"/>
        <v>4.030714115583196</v>
      </c>
      <c r="G216" s="4">
        <f t="shared" si="18"/>
        <v>3.1276383007901893</v>
      </c>
      <c r="I216" s="4">
        <f t="shared" si="19"/>
        <v>1.0309088122230623</v>
      </c>
    </row>
    <row r="217" spans="1:9" x14ac:dyDescent="0.2">
      <c r="A217" s="4">
        <f>IF('True_Odds_Calculator_3-way'!A218="","",'True_Odds_Calculator_3-way'!A218)</f>
        <v>3.25</v>
      </c>
      <c r="B217" s="4">
        <f>IF('True_Odds_Calculator_3-way'!B218="","",'True_Odds_Calculator_3-way'!B218)</f>
        <v>3.51</v>
      </c>
      <c r="C217" s="4">
        <f>IF('True_Odds_Calculator_3-way'!C218="","",'True_Odds_Calculator_3-way'!C218)</f>
        <v>2.2799999999999998</v>
      </c>
      <c r="D217" s="4">
        <f t="shared" si="15"/>
        <v>3.1189083820662766E-2</v>
      </c>
      <c r="E217" s="4">
        <f t="shared" si="16"/>
        <v>3.363651647612643</v>
      </c>
      <c r="F217" s="4">
        <f t="shared" si="17"/>
        <v>3.6429351784413693</v>
      </c>
      <c r="G217" s="4">
        <f t="shared" si="18"/>
        <v>2.3353566009104703</v>
      </c>
      <c r="I217" s="4">
        <f t="shared" si="19"/>
        <v>1.0311890838206628</v>
      </c>
    </row>
    <row r="218" spans="1:9" x14ac:dyDescent="0.2">
      <c r="A218" s="4">
        <f>IF('True_Odds_Calculator_3-way'!A219="","",'True_Odds_Calculator_3-way'!A219)</f>
        <v>1.08</v>
      </c>
      <c r="B218" s="4">
        <f>IF('True_Odds_Calculator_3-way'!B219="","",'True_Odds_Calculator_3-way'!B219)</f>
        <v>13.1</v>
      </c>
      <c r="C218" s="4">
        <f>IF('True_Odds_Calculator_3-way'!C219="","",'True_Odds_Calculator_3-way'!C219)</f>
        <v>30.22</v>
      </c>
      <c r="D218" s="4">
        <f t="shared" si="15"/>
        <v>3.5352472220023357E-2</v>
      </c>
      <c r="E218" s="4">
        <f t="shared" si="16"/>
        <v>1.0939222278616847</v>
      </c>
      <c r="F218" s="4">
        <f t="shared" si="17"/>
        <v>15.491453875080653</v>
      </c>
      <c r="G218" s="4">
        <f t="shared" si="18"/>
        <v>46.934009929393355</v>
      </c>
      <c r="I218" s="4">
        <f t="shared" si="19"/>
        <v>1.0353524722200234</v>
      </c>
    </row>
    <row r="219" spans="1:9" x14ac:dyDescent="0.2">
      <c r="A219" s="4">
        <f>IF('True_Odds_Calculator_3-way'!A220="","",'True_Odds_Calculator_3-way'!A220)</f>
        <v>7.79</v>
      </c>
      <c r="B219" s="4">
        <f>IF('True_Odds_Calculator_3-way'!B220="","",'True_Odds_Calculator_3-way'!B220)</f>
        <v>5.07</v>
      </c>
      <c r="C219" s="4">
        <f>IF('True_Odds_Calculator_3-way'!C220="","",'True_Odds_Calculator_3-way'!C220)</f>
        <v>1.41</v>
      </c>
      <c r="D219" s="4">
        <f t="shared" si="15"/>
        <v>3.4828221682827731E-2</v>
      </c>
      <c r="E219" s="4">
        <f t="shared" si="16"/>
        <v>8.5645550861240451</v>
      </c>
      <c r="F219" s="4">
        <f t="shared" si="17"/>
        <v>5.3870820016385181</v>
      </c>
      <c r="G219" s="4">
        <f t="shared" si="18"/>
        <v>1.4334647634208229</v>
      </c>
      <c r="I219" s="4">
        <f t="shared" si="19"/>
        <v>1.0348282216828277</v>
      </c>
    </row>
    <row r="220" spans="1:9" x14ac:dyDescent="0.2">
      <c r="A220" s="4">
        <f>IF('True_Odds_Calculator_3-way'!A221="","",'True_Odds_Calculator_3-way'!A221)</f>
        <v>2.1800000000000002</v>
      </c>
      <c r="B220" s="4">
        <f>IF('True_Odds_Calculator_3-way'!B221="","",'True_Odds_Calculator_3-way'!B221)</f>
        <v>3.54</v>
      </c>
      <c r="C220" s="4">
        <f>IF('True_Odds_Calculator_3-way'!C221="","",'True_Odds_Calculator_3-way'!C221)</f>
        <v>3.46</v>
      </c>
      <c r="D220" s="4">
        <f t="shared" si="15"/>
        <v>3.0218813076952289E-2</v>
      </c>
      <c r="E220" s="4">
        <f t="shared" si="16"/>
        <v>2.228945421810574</v>
      </c>
      <c r="F220" s="4">
        <f t="shared" si="17"/>
        <v>3.6708975986631911</v>
      </c>
      <c r="G220" s="4">
        <f t="shared" si="18"/>
        <v>3.5849437665609649</v>
      </c>
      <c r="I220" s="4">
        <f t="shared" si="19"/>
        <v>1.0302188130769523</v>
      </c>
    </row>
    <row r="221" spans="1:9" x14ac:dyDescent="0.2">
      <c r="A221" s="4">
        <f>IF('True_Odds_Calculator_3-way'!A222="","",'True_Odds_Calculator_3-way'!A222)</f>
        <v>3.12</v>
      </c>
      <c r="B221" s="4">
        <f>IF('True_Odds_Calculator_3-way'!B222="","",'True_Odds_Calculator_3-way'!B222)</f>
        <v>3.62</v>
      </c>
      <c r="C221" s="4">
        <f>IF('True_Odds_Calculator_3-way'!C222="","",'True_Odds_Calculator_3-way'!C222)</f>
        <v>2.31</v>
      </c>
      <c r="D221" s="4">
        <f t="shared" si="15"/>
        <v>2.9656347335905275E-2</v>
      </c>
      <c r="E221" s="4">
        <f t="shared" si="16"/>
        <v>3.2192913183736804</v>
      </c>
      <c r="F221" s="4">
        <f t="shared" si="17"/>
        <v>3.7543506615353972</v>
      </c>
      <c r="G221" s="4">
        <f t="shared" si="18"/>
        <v>2.3639824552883124</v>
      </c>
      <c r="I221" s="4">
        <f t="shared" si="19"/>
        <v>1.0296563473359053</v>
      </c>
    </row>
    <row r="222" spans="1:9" x14ac:dyDescent="0.2">
      <c r="A222" s="4">
        <f>IF('True_Odds_Calculator_3-way'!A223="","",'True_Odds_Calculator_3-way'!A223)</f>
        <v>2.4300000000000002</v>
      </c>
      <c r="B222" s="4">
        <f>IF('True_Odds_Calculator_3-way'!B223="","",'True_Odds_Calculator_3-way'!B223)</f>
        <v>3.67</v>
      </c>
      <c r="C222" s="4">
        <f>IF('True_Odds_Calculator_3-way'!C223="","",'True_Odds_Calculator_3-way'!C223)</f>
        <v>2.86</v>
      </c>
      <c r="D222" s="4">
        <f t="shared" si="15"/>
        <v>3.3652547427903023E-2</v>
      </c>
      <c r="E222" s="4">
        <f t="shared" si="16"/>
        <v>2.4980944664339515</v>
      </c>
      <c r="F222" s="4">
        <f t="shared" si="17"/>
        <v>3.8275746776084874</v>
      </c>
      <c r="G222" s="4">
        <f t="shared" si="18"/>
        <v>2.9547960481566893</v>
      </c>
      <c r="I222" s="4">
        <f t="shared" si="19"/>
        <v>1.033652547427903</v>
      </c>
    </row>
    <row r="223" spans="1:9" x14ac:dyDescent="0.2">
      <c r="A223" s="4">
        <f>IF('True_Odds_Calculator_3-way'!A224="","",'True_Odds_Calculator_3-way'!A224)</f>
        <v>3.74</v>
      </c>
      <c r="B223" s="4">
        <f>IF('True_Odds_Calculator_3-way'!B224="","",'True_Odds_Calculator_3-way'!B224)</f>
        <v>3.47</v>
      </c>
      <c r="C223" s="4">
        <f>IF('True_Odds_Calculator_3-way'!C224="","",'True_Odds_Calculator_3-way'!C224)</f>
        <v>2.1</v>
      </c>
      <c r="D223" s="4">
        <f t="shared" si="15"/>
        <v>3.175459337520703E-2</v>
      </c>
      <c r="E223" s="4">
        <f t="shared" si="16"/>
        <v>3.8941596278835831</v>
      </c>
      <c r="F223" s="4">
        <f t="shared" si="17"/>
        <v>3.6023110089713959</v>
      </c>
      <c r="G223" s="4">
        <f t="shared" si="18"/>
        <v>2.1477404369761675</v>
      </c>
      <c r="I223" s="4">
        <f t="shared" si="19"/>
        <v>1.031754593375207</v>
      </c>
    </row>
    <row r="224" spans="1:9" x14ac:dyDescent="0.2">
      <c r="A224" s="4">
        <f>IF('True_Odds_Calculator_3-way'!A225="","",'True_Odds_Calculator_3-way'!A225)</f>
        <v>1.65</v>
      </c>
      <c r="B224" s="4">
        <f>IF('True_Odds_Calculator_3-way'!B225="","",'True_Odds_Calculator_3-way'!B225)</f>
        <v>4.3499999999999996</v>
      </c>
      <c r="C224" s="4">
        <f>IF('True_Odds_Calculator_3-way'!C225="","",'True_Odds_Calculator_3-way'!C225)</f>
        <v>5.09</v>
      </c>
      <c r="D224" s="4">
        <f t="shared" si="15"/>
        <v>3.2409317755839107E-2</v>
      </c>
      <c r="E224" s="4">
        <f t="shared" si="16"/>
        <v>1.6799452333846432</v>
      </c>
      <c r="F224" s="4">
        <f t="shared" si="17"/>
        <v>4.5645019724944023</v>
      </c>
      <c r="G224" s="4">
        <f t="shared" si="18"/>
        <v>5.3861739024668935</v>
      </c>
      <c r="I224" s="4">
        <f t="shared" si="19"/>
        <v>1.0324093177558391</v>
      </c>
    </row>
    <row r="225" spans="1:9" x14ac:dyDescent="0.2">
      <c r="A225" s="4">
        <f>IF('True_Odds_Calculator_3-way'!A226="","",'True_Odds_Calculator_3-way'!A226)</f>
        <v>5.95</v>
      </c>
      <c r="B225" s="4">
        <f>IF('True_Odds_Calculator_3-way'!B226="","",'True_Odds_Calculator_3-way'!B226)</f>
        <v>4.3</v>
      </c>
      <c r="C225" s="4">
        <f>IF('True_Odds_Calculator_3-way'!C226="","",'True_Odds_Calculator_3-way'!C226)</f>
        <v>1.58</v>
      </c>
      <c r="D225" s="4">
        <f t="shared" si="15"/>
        <v>3.3536758830703173E-2</v>
      </c>
      <c r="E225" s="4">
        <f t="shared" si="16"/>
        <v>6.373961306191954</v>
      </c>
      <c r="F225" s="4">
        <f t="shared" si="17"/>
        <v>4.517135801365499</v>
      </c>
      <c r="G225" s="4">
        <f t="shared" si="18"/>
        <v>1.6084088313817237</v>
      </c>
      <c r="I225" s="4">
        <f t="shared" si="19"/>
        <v>1.0335367588307032</v>
      </c>
    </row>
    <row r="226" spans="1:9" x14ac:dyDescent="0.2">
      <c r="A226" s="4">
        <f>IF('True_Odds_Calculator_3-way'!A227="","",'True_Odds_Calculator_3-way'!A227)</f>
        <v>3.52</v>
      </c>
      <c r="B226" s="4">
        <f>IF('True_Odds_Calculator_3-way'!B227="","",'True_Odds_Calculator_3-way'!B227)</f>
        <v>3.55</v>
      </c>
      <c r="C226" s="4">
        <f>IF('True_Odds_Calculator_3-way'!C227="","",'True_Odds_Calculator_3-way'!C227)</f>
        <v>2.14</v>
      </c>
      <c r="D226" s="4">
        <f t="shared" si="15"/>
        <v>3.3070769562147717E-2</v>
      </c>
      <c r="E226" s="4">
        <f t="shared" si="16"/>
        <v>3.6621006233726394</v>
      </c>
      <c r="F226" s="4">
        <f t="shared" si="17"/>
        <v>3.6945828597534125</v>
      </c>
      <c r="G226" s="4">
        <f t="shared" si="18"/>
        <v>2.1917033387936282</v>
      </c>
      <c r="I226" s="4">
        <f t="shared" si="19"/>
        <v>1.0330707695621477</v>
      </c>
    </row>
    <row r="227" spans="1:9" x14ac:dyDescent="0.2">
      <c r="A227" s="4">
        <f>IF('True_Odds_Calculator_3-way'!A228="","",'True_Odds_Calculator_3-way'!A228)</f>
        <v>1.27</v>
      </c>
      <c r="B227" s="4">
        <f>IF('True_Odds_Calculator_3-way'!B228="","",'True_Odds_Calculator_3-way'!B228)</f>
        <v>6.07</v>
      </c>
      <c r="C227" s="4">
        <f>IF('True_Odds_Calculator_3-way'!C228="","",'True_Odds_Calculator_3-way'!C228)</f>
        <v>12.19</v>
      </c>
      <c r="D227" s="4">
        <f t="shared" si="15"/>
        <v>3.4180675073038902E-2</v>
      </c>
      <c r="E227" s="4">
        <f t="shared" si="16"/>
        <v>1.2886464814893699</v>
      </c>
      <c r="F227" s="4">
        <f t="shared" si="17"/>
        <v>6.5209840809415436</v>
      </c>
      <c r="G227" s="4">
        <f t="shared" si="18"/>
        <v>14.156105811533807</v>
      </c>
      <c r="I227" s="4">
        <f t="shared" si="19"/>
        <v>1.0341806750730389</v>
      </c>
    </row>
    <row r="228" spans="1:9" x14ac:dyDescent="0.2">
      <c r="A228" s="4">
        <f>IF('True_Odds_Calculator_3-way'!A229="","",'True_Odds_Calculator_3-way'!A229)</f>
        <v>3.37</v>
      </c>
      <c r="B228" s="4">
        <f>IF('True_Odds_Calculator_3-way'!B229="","",'True_Odds_Calculator_3-way'!B229)</f>
        <v>2.59</v>
      </c>
      <c r="C228" s="4">
        <f>IF('True_Odds_Calculator_3-way'!C229="","",'True_Odds_Calculator_3-way'!C229)</f>
        <v>2.8</v>
      </c>
      <c r="D228" s="4">
        <f t="shared" si="15"/>
        <v>3.9979148287753619E-2</v>
      </c>
      <c r="E228" s="4">
        <f t="shared" si="16"/>
        <v>3.5284629533556569</v>
      </c>
      <c r="F228" s="4">
        <f t="shared" si="17"/>
        <v>2.6825904999974388</v>
      </c>
      <c r="G228" s="4">
        <f t="shared" si="18"/>
        <v>2.9085284578131243</v>
      </c>
      <c r="I228" s="4">
        <f t="shared" si="19"/>
        <v>1.0399791482877536</v>
      </c>
    </row>
    <row r="229" spans="1:9" x14ac:dyDescent="0.2">
      <c r="A229" s="4">
        <f>IF('True_Odds_Calculator_3-way'!A230="","",'True_Odds_Calculator_3-way'!A230)</f>
        <v>1.1599999999999999</v>
      </c>
      <c r="B229" s="4">
        <f>IF('True_Odds_Calculator_3-way'!B230="","",'True_Odds_Calculator_3-way'!B230)</f>
        <v>7.34</v>
      </c>
      <c r="C229" s="4">
        <f>IF('True_Odds_Calculator_3-way'!C230="","",'True_Odds_Calculator_3-way'!C230)</f>
        <v>23.64</v>
      </c>
      <c r="D229" s="4">
        <f t="shared" si="15"/>
        <v>4.0609931966754331E-2</v>
      </c>
      <c r="E229" s="4">
        <f t="shared" si="16"/>
        <v>1.1785054907500312</v>
      </c>
      <c r="F229" s="4">
        <f t="shared" si="17"/>
        <v>8.1497508219915851</v>
      </c>
      <c r="G229" s="4">
        <f t="shared" si="18"/>
        <v>34.765026124380071</v>
      </c>
      <c r="I229" s="4">
        <f t="shared" si="19"/>
        <v>1.0406099319667543</v>
      </c>
    </row>
    <row r="230" spans="1:9" x14ac:dyDescent="0.2">
      <c r="A230" s="4">
        <f>IF('True_Odds_Calculator_3-way'!A231="","",'True_Odds_Calculator_3-way'!A231)</f>
        <v>1.64</v>
      </c>
      <c r="B230" s="4">
        <f>IF('True_Odds_Calculator_3-way'!B231="","",'True_Odds_Calculator_3-way'!B231)</f>
        <v>3.98</v>
      </c>
      <c r="C230" s="4">
        <f>IF('True_Odds_Calculator_3-way'!C231="","",'True_Odds_Calculator_3-way'!C231)</f>
        <v>5.59</v>
      </c>
      <c r="D230" s="4">
        <f t="shared" si="15"/>
        <v>3.990325553330587E-2</v>
      </c>
      <c r="E230" s="4">
        <f t="shared" si="16"/>
        <v>1.6765723805461554</v>
      </c>
      <c r="F230" s="4">
        <f t="shared" si="17"/>
        <v>4.2024717923642809</v>
      </c>
      <c r="G230" s="4">
        <f t="shared" si="18"/>
        <v>6.0390196256707602</v>
      </c>
      <c r="I230" s="4">
        <f t="shared" si="19"/>
        <v>1.0399032555333059</v>
      </c>
    </row>
    <row r="231" spans="1:9" x14ac:dyDescent="0.2">
      <c r="A231" s="4">
        <f>IF('True_Odds_Calculator_3-way'!A232="","",'True_Odds_Calculator_3-way'!A232)</f>
        <v>2.78</v>
      </c>
      <c r="B231" s="4">
        <f>IF('True_Odds_Calculator_3-way'!B232="","",'True_Odds_Calculator_3-way'!B232)</f>
        <v>3.68</v>
      </c>
      <c r="C231" s="4">
        <f>IF('True_Odds_Calculator_3-way'!C232="","",'True_Odds_Calculator_3-way'!C232)</f>
        <v>2.4500000000000002</v>
      </c>
      <c r="D231" s="4">
        <f t="shared" si="15"/>
        <v>3.9614625956732485E-2</v>
      </c>
      <c r="E231" s="4">
        <f t="shared" si="16"/>
        <v>2.8859416282736419</v>
      </c>
      <c r="F231" s="4">
        <f t="shared" si="17"/>
        <v>3.8679593911136174</v>
      </c>
      <c r="G231" s="4">
        <f t="shared" si="18"/>
        <v>2.5319122858293479</v>
      </c>
      <c r="I231" s="4">
        <f t="shared" si="19"/>
        <v>1.0396146259567325</v>
      </c>
    </row>
    <row r="232" spans="1:9" x14ac:dyDescent="0.2">
      <c r="A232" s="4">
        <f>IF('True_Odds_Calculator_3-way'!A233="","",'True_Odds_Calculator_3-way'!A233)</f>
        <v>7.77</v>
      </c>
      <c r="B232" s="4">
        <f>IF('True_Odds_Calculator_3-way'!B233="","",'True_Odds_Calculator_3-way'!B233)</f>
        <v>5.48</v>
      </c>
      <c r="C232" s="4">
        <f>IF('True_Odds_Calculator_3-way'!C233="","",'True_Odds_Calculator_3-way'!C233)</f>
        <v>1.38</v>
      </c>
      <c r="D232" s="4">
        <f t="shared" si="15"/>
        <v>3.5819561684366619E-2</v>
      </c>
      <c r="E232" s="4">
        <f t="shared" si="16"/>
        <v>8.5645567524329493</v>
      </c>
      <c r="F232" s="4">
        <f t="shared" si="17"/>
        <v>5.8636617285113619</v>
      </c>
      <c r="G232" s="4">
        <f t="shared" si="18"/>
        <v>1.4031191926570734</v>
      </c>
      <c r="I232" s="4">
        <f t="shared" si="19"/>
        <v>1.0358195616843666</v>
      </c>
    </row>
    <row r="233" spans="1:9" x14ac:dyDescent="0.2">
      <c r="A233" s="4">
        <f>IF('True_Odds_Calculator_3-way'!A234="","",'True_Odds_Calculator_3-way'!A234)</f>
        <v>2.0499999999999998</v>
      </c>
      <c r="B233" s="4">
        <f>IF('True_Odds_Calculator_3-way'!B234="","",'True_Odds_Calculator_3-way'!B234)</f>
        <v>3.79</v>
      </c>
      <c r="C233" s="4">
        <f>IF('True_Odds_Calculator_3-way'!C234="","",'True_Odds_Calculator_3-way'!C234)</f>
        <v>3.55</v>
      </c>
      <c r="D233" s="4">
        <f t="shared" si="15"/>
        <v>3.3347261637914238E-2</v>
      </c>
      <c r="E233" s="4">
        <f t="shared" si="16"/>
        <v>2.0978032627496512</v>
      </c>
      <c r="F233" s="4">
        <f t="shared" si="17"/>
        <v>3.9566902448150594</v>
      </c>
      <c r="G233" s="4">
        <f t="shared" si="18"/>
        <v>3.6958413219153829</v>
      </c>
      <c r="I233" s="4">
        <f t="shared" si="19"/>
        <v>1.0333472616379142</v>
      </c>
    </row>
    <row r="234" spans="1:9" x14ac:dyDescent="0.2">
      <c r="A234" s="4">
        <f>IF('True_Odds_Calculator_3-way'!A235="","",'True_Odds_Calculator_3-way'!A235)</f>
        <v>1.18</v>
      </c>
      <c r="B234" s="4">
        <f>IF('True_Odds_Calculator_3-way'!B235="","",'True_Odds_Calculator_3-way'!B235)</f>
        <v>7.81</v>
      </c>
      <c r="C234" s="4">
        <f>IF('True_Odds_Calculator_3-way'!C235="","",'True_Odds_Calculator_3-way'!C235)</f>
        <v>16.62</v>
      </c>
      <c r="D234" s="4">
        <f t="shared" si="15"/>
        <v>3.5667071950858054E-2</v>
      </c>
      <c r="E234" s="4">
        <f t="shared" si="16"/>
        <v>1.1967898222216995</v>
      </c>
      <c r="F234" s="4">
        <f t="shared" si="17"/>
        <v>8.6094121322055575</v>
      </c>
      <c r="G234" s="4">
        <f t="shared" si="18"/>
        <v>20.712747284172178</v>
      </c>
      <c r="I234" s="4">
        <f t="shared" si="19"/>
        <v>1.0356670719508581</v>
      </c>
    </row>
    <row r="235" spans="1:9" x14ac:dyDescent="0.2">
      <c r="A235" s="4">
        <f>IF('True_Odds_Calculator_3-way'!A236="","",'True_Odds_Calculator_3-way'!A236)</f>
        <v>5.01</v>
      </c>
      <c r="B235" s="4">
        <f>IF('True_Odds_Calculator_3-way'!B236="","",'True_Odds_Calculator_3-way'!B236)</f>
        <v>4.09</v>
      </c>
      <c r="C235" s="4">
        <f>IF('True_Odds_Calculator_3-way'!C236="","",'True_Odds_Calculator_3-way'!C236)</f>
        <v>1.69</v>
      </c>
      <c r="D235" s="4">
        <f t="shared" si="15"/>
        <v>3.5815552240667126E-2</v>
      </c>
      <c r="E235" s="4">
        <f t="shared" si="16"/>
        <v>5.3287213324195744</v>
      </c>
      <c r="F235" s="4">
        <f t="shared" si="17"/>
        <v>4.2999607912461464</v>
      </c>
      <c r="G235" s="4">
        <f t="shared" si="18"/>
        <v>1.7247997220633056</v>
      </c>
      <c r="I235" s="4">
        <f t="shared" si="19"/>
        <v>1.0358155522406671</v>
      </c>
    </row>
    <row r="236" spans="1:9" x14ac:dyDescent="0.2">
      <c r="A236" s="4">
        <f>IF('True_Odds_Calculator_3-way'!A237="","",'True_Odds_Calculator_3-way'!A237)</f>
        <v>2.39</v>
      </c>
      <c r="B236" s="4">
        <f>IF('True_Odds_Calculator_3-way'!B237="","",'True_Odds_Calculator_3-way'!B237)</f>
        <v>3.58</v>
      </c>
      <c r="C236" s="4">
        <f>IF('True_Odds_Calculator_3-way'!C237="","",'True_Odds_Calculator_3-way'!C237)</f>
        <v>2.97</v>
      </c>
      <c r="D236" s="4">
        <f t="shared" si="15"/>
        <v>3.4439987479888412E-2</v>
      </c>
      <c r="E236" s="4">
        <f t="shared" si="16"/>
        <v>2.4574248320918413</v>
      </c>
      <c r="F236" s="4">
        <f t="shared" si="17"/>
        <v>3.7334382841992793</v>
      </c>
      <c r="G236" s="4">
        <f t="shared" si="18"/>
        <v>3.0748384228166401</v>
      </c>
      <c r="I236" s="4">
        <f t="shared" si="19"/>
        <v>1.0344399874798884</v>
      </c>
    </row>
    <row r="237" spans="1:9" x14ac:dyDescent="0.2">
      <c r="A237" s="4">
        <f>IF('True_Odds_Calculator_3-way'!A238="","",'True_Odds_Calculator_3-way'!A238)</f>
        <v>2.34</v>
      </c>
      <c r="B237" s="4">
        <f>IF('True_Odds_Calculator_3-way'!B238="","",'True_Odds_Calculator_3-way'!B238)</f>
        <v>3.62</v>
      </c>
      <c r="C237" s="4">
        <f>IF('True_Odds_Calculator_3-way'!C238="","",'True_Odds_Calculator_3-way'!C238)</f>
        <v>3.04</v>
      </c>
      <c r="D237" s="4">
        <f t="shared" si="15"/>
        <v>3.2540889694131936E-2</v>
      </c>
      <c r="E237" s="4">
        <f t="shared" si="16"/>
        <v>2.4009404150217772</v>
      </c>
      <c r="F237" s="4">
        <f t="shared" si="17"/>
        <v>3.7679524467644274</v>
      </c>
      <c r="G237" s="4">
        <f t="shared" si="18"/>
        <v>3.1436615096536111</v>
      </c>
      <c r="I237" s="4">
        <f t="shared" si="19"/>
        <v>1.0325408896941319</v>
      </c>
    </row>
    <row r="238" spans="1:9" x14ac:dyDescent="0.2">
      <c r="A238" s="4">
        <f>IF('True_Odds_Calculator_3-way'!A239="","",'True_Odds_Calculator_3-way'!A239)</f>
        <v>1.56</v>
      </c>
      <c r="B238" s="4">
        <f>IF('True_Odds_Calculator_3-way'!B239="","",'True_Odds_Calculator_3-way'!B239)</f>
        <v>4.42</v>
      </c>
      <c r="C238" s="4">
        <f>IF('True_Odds_Calculator_3-way'!C239="","",'True_Odds_Calculator_3-way'!C239)</f>
        <v>6.01</v>
      </c>
      <c r="D238" s="4">
        <f t="shared" si="15"/>
        <v>3.3659335998574402E-2</v>
      </c>
      <c r="E238" s="4">
        <f t="shared" si="16"/>
        <v>1.5877908729742327</v>
      </c>
      <c r="F238" s="4">
        <f t="shared" si="17"/>
        <v>4.6506314241474014</v>
      </c>
      <c r="G238" s="4">
        <f t="shared" si="18"/>
        <v>6.4445624514793405</v>
      </c>
      <c r="I238" s="4">
        <f t="shared" si="19"/>
        <v>1.0336593359985744</v>
      </c>
    </row>
    <row r="239" spans="1:9" x14ac:dyDescent="0.2">
      <c r="A239" s="4">
        <f>IF('True_Odds_Calculator_3-way'!A240="","",'True_Odds_Calculator_3-way'!A240)</f>
        <v>6.35</v>
      </c>
      <c r="B239" s="4">
        <f>IF('True_Odds_Calculator_3-way'!B240="","",'True_Odds_Calculator_3-way'!B240)</f>
        <v>4.22</v>
      </c>
      <c r="C239" s="4">
        <f>IF('True_Odds_Calculator_3-way'!C240="","",'True_Odds_Calculator_3-way'!C240)</f>
        <v>1.56</v>
      </c>
      <c r="D239" s="4">
        <f t="shared" si="15"/>
        <v>3.54727806308206E-2</v>
      </c>
      <c r="E239" s="4">
        <f t="shared" si="16"/>
        <v>6.8654887139015628</v>
      </c>
      <c r="F239" s="4">
        <f t="shared" si="17"/>
        <v>4.4416301400525304</v>
      </c>
      <c r="G239" s="4">
        <f t="shared" si="18"/>
        <v>1.5893162832925178</v>
      </c>
      <c r="I239" s="4">
        <f t="shared" si="19"/>
        <v>1.0354727806308206</v>
      </c>
    </row>
    <row r="240" spans="1:9" x14ac:dyDescent="0.2">
      <c r="A240" s="4">
        <f>IF('True_Odds_Calculator_3-way'!A241="","",'True_Odds_Calculator_3-way'!A241)</f>
        <v>2.0499999999999998</v>
      </c>
      <c r="B240" s="4">
        <f>IF('True_Odds_Calculator_3-way'!B241="","",'True_Odds_Calculator_3-way'!B241)</f>
        <v>3.58</v>
      </c>
      <c r="C240" s="4">
        <f>IF('True_Odds_Calculator_3-way'!C241="","",'True_Odds_Calculator_3-way'!C241)</f>
        <v>3.77</v>
      </c>
      <c r="D240" s="4">
        <f t="shared" si="15"/>
        <v>3.2386476377248563E-2</v>
      </c>
      <c r="E240" s="4">
        <f t="shared" si="16"/>
        <v>2.0963948079658068</v>
      </c>
      <c r="F240" s="4">
        <f t="shared" si="17"/>
        <v>3.7239216076857966</v>
      </c>
      <c r="G240" s="4">
        <f t="shared" si="18"/>
        <v>3.9299448461786497</v>
      </c>
      <c r="I240" s="4">
        <f t="shared" si="19"/>
        <v>1.0323864763772486</v>
      </c>
    </row>
    <row r="241" spans="1:9" x14ac:dyDescent="0.2">
      <c r="A241" s="4">
        <f>IF('True_Odds_Calculator_3-way'!A242="","",'True_Odds_Calculator_3-way'!A242)</f>
        <v>4.8600000000000003</v>
      </c>
      <c r="B241" s="4">
        <f>IF('True_Odds_Calculator_3-way'!B242="","",'True_Odds_Calculator_3-way'!B242)</f>
        <v>4.0599999999999996</v>
      </c>
      <c r="C241" s="4">
        <f>IF('True_Odds_Calculator_3-way'!C242="","",'True_Odds_Calculator_3-way'!C242)</f>
        <v>1.72</v>
      </c>
      <c r="D241" s="4">
        <f t="shared" si="15"/>
        <v>3.3462084428849126E-2</v>
      </c>
      <c r="E241" s="4">
        <f t="shared" si="16"/>
        <v>5.1385536817692916</v>
      </c>
      <c r="F241" s="4">
        <f t="shared" si="17"/>
        <v>4.252579572459255</v>
      </c>
      <c r="G241" s="4">
        <f t="shared" si="18"/>
        <v>1.75364352548587</v>
      </c>
      <c r="I241" s="4">
        <f t="shared" si="19"/>
        <v>1.0334620844288491</v>
      </c>
    </row>
    <row r="242" spans="1:9" x14ac:dyDescent="0.2">
      <c r="A242" s="4">
        <f>IF('True_Odds_Calculator_3-way'!A243="","",'True_Odds_Calculator_3-way'!A243)</f>
        <v>2.86</v>
      </c>
      <c r="B242" s="4">
        <f>IF('True_Odds_Calculator_3-way'!B243="","",'True_Odds_Calculator_3-way'!B243)</f>
        <v>3.26</v>
      </c>
      <c r="C242" s="4">
        <f>IF('True_Odds_Calculator_3-way'!C243="","",'True_Odds_Calculator_3-way'!C243)</f>
        <v>2.61</v>
      </c>
      <c r="D242" s="4">
        <f t="shared" si="15"/>
        <v>3.95405783601257E-2</v>
      </c>
      <c r="E242" s="4">
        <f t="shared" si="16"/>
        <v>2.9720317823172149</v>
      </c>
      <c r="F242" s="4">
        <f t="shared" si="17"/>
        <v>3.4063626432674452</v>
      </c>
      <c r="G242" s="4">
        <f t="shared" si="18"/>
        <v>2.7029834501578685</v>
      </c>
      <c r="I242" s="4">
        <f t="shared" si="19"/>
        <v>1.0395405783601257</v>
      </c>
    </row>
    <row r="243" spans="1:9" x14ac:dyDescent="0.2">
      <c r="A243" s="4">
        <f>IF('True_Odds_Calculator_3-way'!A244="","",'True_Odds_Calculator_3-way'!A244)</f>
        <v>2.34</v>
      </c>
      <c r="B243" s="4">
        <f>IF('True_Odds_Calculator_3-way'!B244="","",'True_Odds_Calculator_3-way'!B244)</f>
        <v>3.03</v>
      </c>
      <c r="C243" s="4">
        <f>IF('True_Odds_Calculator_3-way'!C244="","",'True_Odds_Calculator_3-way'!C244)</f>
        <v>3.54</v>
      </c>
      <c r="D243" s="4">
        <f t="shared" si="15"/>
        <v>3.9869306356972167E-2</v>
      </c>
      <c r="E243" s="4">
        <f t="shared" si="16"/>
        <v>2.4151050801740772</v>
      </c>
      <c r="F243" s="4">
        <f t="shared" si="17"/>
        <v>3.1571313639334466</v>
      </c>
      <c r="G243" s="4">
        <f t="shared" si="18"/>
        <v>3.7147639742617491</v>
      </c>
      <c r="I243" s="4">
        <f t="shared" si="19"/>
        <v>1.0398693063569722</v>
      </c>
    </row>
    <row r="244" spans="1:9" x14ac:dyDescent="0.2">
      <c r="A244" s="4">
        <f>IF('True_Odds_Calculator_3-way'!A245="","",'True_Odds_Calculator_3-way'!A245)</f>
        <v>3.19</v>
      </c>
      <c r="B244" s="4">
        <f>IF('True_Odds_Calculator_3-way'!B245="","",'True_Odds_Calculator_3-way'!B245)</f>
        <v>3.28</v>
      </c>
      <c r="C244" s="4">
        <f>IF('True_Odds_Calculator_3-way'!C245="","",'True_Odds_Calculator_3-way'!C245)</f>
        <v>2.38</v>
      </c>
      <c r="D244" s="4">
        <f t="shared" si="15"/>
        <v>3.8525739831829942E-2</v>
      </c>
      <c r="E244" s="4">
        <f t="shared" si="16"/>
        <v>3.3262626906649633</v>
      </c>
      <c r="F244" s="4">
        <f t="shared" si="17"/>
        <v>3.4242337794153017</v>
      </c>
      <c r="G244" s="4">
        <f t="shared" si="18"/>
        <v>2.4550350874932989</v>
      </c>
      <c r="I244" s="4">
        <f t="shared" si="19"/>
        <v>1.0385257398318299</v>
      </c>
    </row>
    <row r="245" spans="1:9" x14ac:dyDescent="0.2">
      <c r="A245" s="4">
        <f>IF('True_Odds_Calculator_3-way'!A246="","",'True_Odds_Calculator_3-way'!A246)</f>
        <v>1.93</v>
      </c>
      <c r="B245" s="4">
        <f>IF('True_Odds_Calculator_3-way'!B246="","",'True_Odds_Calculator_3-way'!B246)</f>
        <v>3.48</v>
      </c>
      <c r="C245" s="4">
        <f>IF('True_Odds_Calculator_3-way'!C246="","",'True_Odds_Calculator_3-way'!C246)</f>
        <v>4.33</v>
      </c>
      <c r="D245" s="4">
        <f t="shared" si="15"/>
        <v>3.6437919082077386E-2</v>
      </c>
      <c r="E245" s="4">
        <f t="shared" si="16"/>
        <v>1.9763285563433948</v>
      </c>
      <c r="F245" s="4">
        <f t="shared" si="17"/>
        <v>3.6335842904080846</v>
      </c>
      <c r="G245" s="4">
        <f t="shared" si="18"/>
        <v>4.5703649208004906</v>
      </c>
      <c r="I245" s="4">
        <f t="shared" si="19"/>
        <v>1.0364379190820774</v>
      </c>
    </row>
    <row r="246" spans="1:9" x14ac:dyDescent="0.2">
      <c r="A246" s="4">
        <f>IF('True_Odds_Calculator_3-way'!A247="","",'True_Odds_Calculator_3-way'!A247)</f>
        <v>2.7</v>
      </c>
      <c r="B246" s="4">
        <f>IF('True_Odds_Calculator_3-way'!B247="","",'True_Odds_Calculator_3-way'!B247)</f>
        <v>3.04</v>
      </c>
      <c r="C246" s="4">
        <f>IF('True_Odds_Calculator_3-way'!C247="","",'True_Odds_Calculator_3-way'!C247)</f>
        <v>2.93</v>
      </c>
      <c r="D246" s="4">
        <f t="shared" si="15"/>
        <v>4.0614667119068137E-2</v>
      </c>
      <c r="E246" s="4">
        <f t="shared" si="16"/>
        <v>2.802438080795997</v>
      </c>
      <c r="F246" s="4">
        <f t="shared" si="17"/>
        <v>3.1704851065026567</v>
      </c>
      <c r="G246" s="4">
        <f t="shared" si="18"/>
        <v>3.0510249821966546</v>
      </c>
      <c r="I246" s="4">
        <f t="shared" si="19"/>
        <v>1.0406146671190681</v>
      </c>
    </row>
    <row r="247" spans="1:9" x14ac:dyDescent="0.2">
      <c r="A247" s="4">
        <f>IF('True_Odds_Calculator_3-way'!A248="","",'True_Odds_Calculator_3-way'!A248)</f>
        <v>2.29</v>
      </c>
      <c r="B247" s="4">
        <f>IF('True_Odds_Calculator_3-way'!B248="","",'True_Odds_Calculator_3-way'!B248)</f>
        <v>3.17</v>
      </c>
      <c r="C247" s="4">
        <f>IF('True_Odds_Calculator_3-way'!C248="","",'True_Odds_Calculator_3-way'!C248)</f>
        <v>3.48</v>
      </c>
      <c r="D247" s="4">
        <f t="shared" si="15"/>
        <v>3.9494957795715324E-2</v>
      </c>
      <c r="E247" s="4">
        <f t="shared" si="16"/>
        <v>2.3611845619275336</v>
      </c>
      <c r="F247" s="4">
        <f t="shared" si="17"/>
        <v>3.3080550805539479</v>
      </c>
      <c r="G247" s="4">
        <f t="shared" si="18"/>
        <v>3.6470882520465184</v>
      </c>
      <c r="I247" s="4">
        <f t="shared" si="19"/>
        <v>1.0394949577957153</v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>
        <f>IF('True_Odds_Calculator_3-way'!A250="","",'True_Odds_Calculator_3-way'!A250)</f>
        <v>2.2200000000000002</v>
      </c>
      <c r="B249" s="4">
        <f>IF('True_Odds_Calculator_3-way'!B250="","",'True_Odds_Calculator_3-way'!B250)</f>
        <v>3.35</v>
      </c>
      <c r="C249" s="4">
        <f>IF('True_Odds_Calculator_3-way'!C250="","",'True_Odds_Calculator_3-way'!C250)</f>
        <v>3.44</v>
      </c>
      <c r="D249" s="4">
        <f t="shared" si="15"/>
        <v>3.9655587555622152E-2</v>
      </c>
      <c r="E249" s="4">
        <f t="shared" si="16"/>
        <v>2.287115719058761</v>
      </c>
      <c r="F249" s="4">
        <f t="shared" si="17"/>
        <v>3.5052183333120199</v>
      </c>
      <c r="G249" s="4">
        <f t="shared" si="18"/>
        <v>3.6038744431004557</v>
      </c>
      <c r="I249" s="4">
        <f t="shared" si="19"/>
        <v>1.0396555875556222</v>
      </c>
    </row>
    <row r="250" spans="1:9" x14ac:dyDescent="0.2">
      <c r="A250" s="4">
        <f>IF('True_Odds_Calculator_3-way'!A251="","",'True_Odds_Calculator_3-way'!A251)</f>
        <v>2.54</v>
      </c>
      <c r="B250" s="4">
        <f>IF('True_Odds_Calculator_3-way'!B251="","",'True_Odds_Calculator_3-way'!B251)</f>
        <v>3.11</v>
      </c>
      <c r="C250" s="4">
        <f>IF('True_Odds_Calculator_3-way'!C251="","",'True_Odds_Calculator_3-way'!C251)</f>
        <v>3.09</v>
      </c>
      <c r="D250" s="4">
        <f t="shared" si="15"/>
        <v>3.8868791230959099E-2</v>
      </c>
      <c r="E250" s="4">
        <f t="shared" si="16"/>
        <v>2.6264330485773333</v>
      </c>
      <c r="F250" s="4">
        <f t="shared" si="17"/>
        <v>3.2405756929467682</v>
      </c>
      <c r="G250" s="4">
        <f t="shared" si="18"/>
        <v>3.2188668682305495</v>
      </c>
      <c r="I250" s="4">
        <f t="shared" si="19"/>
        <v>1.0388687912309591</v>
      </c>
    </row>
    <row r="251" spans="1:9" x14ac:dyDescent="0.2">
      <c r="A251" s="4">
        <f>IF('True_Odds_Calculator_3-way'!A252="","",'True_Odds_Calculator_3-way'!A252)</f>
        <v>1.89</v>
      </c>
      <c r="B251" s="4">
        <f>IF('True_Odds_Calculator_3-way'!B252="","",'True_Odds_Calculator_3-way'!B252)</f>
        <v>3.45</v>
      </c>
      <c r="C251" s="4">
        <f>IF('True_Odds_Calculator_3-way'!C252="","",'True_Odds_Calculator_3-way'!C252)</f>
        <v>4.57</v>
      </c>
      <c r="D251" s="4">
        <f t="shared" si="15"/>
        <v>3.7773982308279885E-2</v>
      </c>
      <c r="E251" s="4">
        <f t="shared" si="16"/>
        <v>1.9360739301013983</v>
      </c>
      <c r="F251" s="4">
        <f t="shared" si="17"/>
        <v>3.6066742151960258</v>
      </c>
      <c r="G251" s="4">
        <f t="shared" si="18"/>
        <v>4.8490243348773348</v>
      </c>
      <c r="I251" s="4">
        <f t="shared" si="19"/>
        <v>1.0377739823082799</v>
      </c>
    </row>
    <row r="252" spans="1:9" x14ac:dyDescent="0.2">
      <c r="A252" s="4">
        <f>IF('True_Odds_Calculator_3-way'!A253="","",'True_Odds_Calculator_3-way'!A253)</f>
        <v>6.53</v>
      </c>
      <c r="B252" s="4">
        <f>IF('True_Odds_Calculator_3-way'!B253="","",'True_Odds_Calculator_3-way'!B253)</f>
        <v>4.6500000000000004</v>
      </c>
      <c r="C252" s="4">
        <f>IF('True_Odds_Calculator_3-way'!C253="","",'True_Odds_Calculator_3-way'!C253)</f>
        <v>1.5</v>
      </c>
      <c r="D252" s="4">
        <f t="shared" si="15"/>
        <v>3.4859786922228242E-2</v>
      </c>
      <c r="E252" s="4">
        <f t="shared" si="16"/>
        <v>7.0661676298336111</v>
      </c>
      <c r="F252" s="4">
        <f t="shared" si="17"/>
        <v>4.9156031621833103</v>
      </c>
      <c r="G252" s="4">
        <f t="shared" si="18"/>
        <v>1.526608625702818</v>
      </c>
      <c r="I252" s="4">
        <f t="shared" si="19"/>
        <v>1.0348597869222282</v>
      </c>
    </row>
    <row r="253" spans="1:9" x14ac:dyDescent="0.2">
      <c r="A253" s="4">
        <f>IF('True_Odds_Calculator_3-way'!A254="","",'True_Odds_Calculator_3-way'!A254)</f>
        <v>2.37</v>
      </c>
      <c r="B253" s="4">
        <f>IF('True_Odds_Calculator_3-way'!B254="","",'True_Odds_Calculator_3-way'!B254)</f>
        <v>3.76</v>
      </c>
      <c r="C253" s="4">
        <f>IF('True_Odds_Calculator_3-way'!C254="","",'True_Odds_Calculator_3-way'!C254)</f>
        <v>2.89</v>
      </c>
      <c r="D253" s="4">
        <f t="shared" si="15"/>
        <v>3.3919136324227495E-2</v>
      </c>
      <c r="E253" s="4">
        <f t="shared" si="16"/>
        <v>2.4352553900519918</v>
      </c>
      <c r="F253" s="4">
        <f t="shared" si="17"/>
        <v>3.9269421005035583</v>
      </c>
      <c r="G253" s="4">
        <f t="shared" si="18"/>
        <v>2.9876218422936858</v>
      </c>
      <c r="I253" s="4">
        <f t="shared" si="19"/>
        <v>1.0339191363242275</v>
      </c>
    </row>
    <row r="254" spans="1:9" x14ac:dyDescent="0.2">
      <c r="A254" s="4">
        <f>IF('True_Odds_Calculator_3-way'!A255="","",'True_Odds_Calculator_3-way'!A255)</f>
        <v>2.86</v>
      </c>
      <c r="B254" s="4">
        <f>IF('True_Odds_Calculator_3-way'!B255="","",'True_Odds_Calculator_3-way'!B255)</f>
        <v>4.07</v>
      </c>
      <c r="C254" s="4">
        <f>IF('True_Odds_Calculator_3-way'!C255="","",'True_Odds_Calculator_3-way'!C255)</f>
        <v>2.29</v>
      </c>
      <c r="D254" s="4">
        <f t="shared" si="15"/>
        <v>3.2031818058019024E-2</v>
      </c>
      <c r="E254" s="4">
        <f t="shared" si="16"/>
        <v>2.9500868002717229</v>
      </c>
      <c r="F254" s="4">
        <f t="shared" si="17"/>
        <v>4.2549032002050833</v>
      </c>
      <c r="G254" s="4">
        <f t="shared" si="18"/>
        <v>2.3473960744958475</v>
      </c>
      <c r="I254" s="4">
        <f t="shared" si="19"/>
        <v>1.032031818058019</v>
      </c>
    </row>
    <row r="255" spans="1:9" x14ac:dyDescent="0.2">
      <c r="A255" s="4">
        <f>IF('True_Odds_Calculator_3-way'!A256="","",'True_Odds_Calculator_3-way'!A256)</f>
        <v>1.34</v>
      </c>
      <c r="B255" s="4">
        <f>IF('True_Odds_Calculator_3-way'!B256="","",'True_Odds_Calculator_3-way'!B256)</f>
        <v>5.77</v>
      </c>
      <c r="C255" s="4">
        <f>IF('True_Odds_Calculator_3-way'!C256="","",'True_Odds_Calculator_3-way'!C256)</f>
        <v>8.41</v>
      </c>
      <c r="D255" s="4">
        <f t="shared" si="15"/>
        <v>3.8484946228985351E-2</v>
      </c>
      <c r="E255" s="4">
        <f t="shared" si="16"/>
        <v>1.3634374108987786</v>
      </c>
      <c r="F255" s="4">
        <f t="shared" si="17"/>
        <v>6.2312319230423485</v>
      </c>
      <c r="G255" s="4">
        <f t="shared" si="18"/>
        <v>9.4270477203382104</v>
      </c>
      <c r="I255" s="4">
        <f t="shared" si="19"/>
        <v>1.0384849462289854</v>
      </c>
    </row>
    <row r="256" spans="1:9" x14ac:dyDescent="0.2">
      <c r="A256" s="4">
        <f>IF('True_Odds_Calculator_3-way'!A257="","",'True_Odds_Calculator_3-way'!A257)</f>
        <v>2.85</v>
      </c>
      <c r="B256" s="4">
        <f>IF('True_Odds_Calculator_3-way'!B257="","",'True_Odds_Calculator_3-way'!B257)</f>
        <v>3.87</v>
      </c>
      <c r="C256" s="4">
        <f>IF('True_Odds_Calculator_3-way'!C257="","",'True_Odds_Calculator_3-way'!C257)</f>
        <v>2.36</v>
      </c>
      <c r="D256" s="4">
        <f t="shared" si="15"/>
        <v>3.3003939358315693E-2</v>
      </c>
      <c r="E256" s="4">
        <f t="shared" si="16"/>
        <v>2.9422505663039007</v>
      </c>
      <c r="F256" s="4">
        <f t="shared" si="17"/>
        <v>4.0420924151039497</v>
      </c>
      <c r="G256" s="4">
        <f t="shared" si="18"/>
        <v>2.422906152205035</v>
      </c>
      <c r="I256" s="4">
        <f t="shared" si="19"/>
        <v>1.0330039393583157</v>
      </c>
    </row>
    <row r="257" spans="1:9" x14ac:dyDescent="0.2">
      <c r="A257" s="4">
        <f>IF('True_Odds_Calculator_3-way'!A258="","",'True_Odds_Calculator_3-way'!A258)</f>
        <v>7.45</v>
      </c>
      <c r="B257" s="4">
        <f>IF('True_Odds_Calculator_3-way'!B258="","",'True_Odds_Calculator_3-way'!B258)</f>
        <v>4.6100000000000003</v>
      </c>
      <c r="C257" s="4">
        <f>IF('True_Odds_Calculator_3-way'!C258="","",'True_Odds_Calculator_3-way'!C258)</f>
        <v>1.45</v>
      </c>
      <c r="D257" s="4">
        <f t="shared" si="15"/>
        <v>4.0803100029568551E-2</v>
      </c>
      <c r="E257" s="4">
        <f t="shared" si="16"/>
        <v>8.2900073661912632</v>
      </c>
      <c r="F257" s="4">
        <f t="shared" si="17"/>
        <v>4.9183865957872337</v>
      </c>
      <c r="G257" s="4">
        <f t="shared" si="18"/>
        <v>1.4791714778563985</v>
      </c>
      <c r="I257" s="4">
        <f t="shared" si="19"/>
        <v>1.0408031000295686</v>
      </c>
    </row>
    <row r="258" spans="1:9" x14ac:dyDescent="0.2">
      <c r="A258" s="4">
        <f>IF('True_Odds_Calculator_3-way'!A259="","",'True_Odds_Calculator_3-way'!A259)</f>
        <v>2.68</v>
      </c>
      <c r="B258" s="4">
        <f>IF('True_Odds_Calculator_3-way'!B259="","",'True_Odds_Calculator_3-way'!B259)</f>
        <v>3.34</v>
      </c>
      <c r="C258" s="4">
        <f>IF('True_Odds_Calculator_3-way'!C259="","",'True_Odds_Calculator_3-way'!C259)</f>
        <v>2.73</v>
      </c>
      <c r="D258" s="4">
        <f t="shared" si="15"/>
        <v>3.883589226336559E-2</v>
      </c>
      <c r="E258" s="4">
        <f t="shared" si="16"/>
        <v>2.7763199712060818</v>
      </c>
      <c r="F258" s="4">
        <f t="shared" si="17"/>
        <v>3.4909387426086327</v>
      </c>
      <c r="G258" s="4">
        <f t="shared" si="18"/>
        <v>2.830014588928226</v>
      </c>
      <c r="I258" s="4">
        <f t="shared" si="19"/>
        <v>1.0388358922633656</v>
      </c>
    </row>
    <row r="259" spans="1:9" x14ac:dyDescent="0.2">
      <c r="A259" s="4">
        <f>IF('True_Odds_Calculator_3-way'!A260="","",'True_Odds_Calculator_3-way'!A260)</f>
        <v>2.12</v>
      </c>
      <c r="B259" s="4">
        <f>IF('True_Odds_Calculator_3-way'!B260="","",'True_Odds_Calculator_3-way'!B260)</f>
        <v>3.47</v>
      </c>
      <c r="C259" s="4">
        <f>IF('True_Odds_Calculator_3-way'!C260="","",'True_Odds_Calculator_3-way'!C260)</f>
        <v>3.57</v>
      </c>
      <c r="D259" s="4">
        <f t="shared" ref="D259:D322" si="20">IF(A259="","",((1/A259)+(1/B259)+(1/C259))-1)</f>
        <v>3.9994596065820121E-2</v>
      </c>
      <c r="E259" s="4">
        <f t="shared" ref="E259:E322" si="21">IF(A259="","",(3*A259)/(3-($D259*A259)))</f>
        <v>2.1816599225305837</v>
      </c>
      <c r="F259" s="4">
        <f t="shared" ref="F259:F322" si="22">IF(B259="","",(3*B259)/(3-($D259*B259)))</f>
        <v>3.6383097216844931</v>
      </c>
      <c r="G259" s="4">
        <f t="shared" ref="G259:G322" si="23">IF(C259="","",(3*C259)/(3-($D259*C259)))</f>
        <v>3.7483997220018903</v>
      </c>
      <c r="I259" s="4">
        <f t="shared" ref="I259:I322" si="24">IF(A259="","",D259+1)</f>
        <v>1.0399945960658201</v>
      </c>
    </row>
    <row r="260" spans="1:9" x14ac:dyDescent="0.2">
      <c r="A260" s="4">
        <f>IF('True_Odds_Calculator_3-way'!A261="","",'True_Odds_Calculator_3-way'!A261)</f>
        <v>2.97</v>
      </c>
      <c r="B260" s="4">
        <f>IF('True_Odds_Calculator_3-way'!B261="","",'True_Odds_Calculator_3-way'!B261)</f>
        <v>3.29</v>
      </c>
      <c r="C260" s="4">
        <f>IF('True_Odds_Calculator_3-way'!C261="","",'True_Odds_Calculator_3-way'!C261)</f>
        <v>2.5</v>
      </c>
      <c r="D260" s="4">
        <f t="shared" si="20"/>
        <v>4.0651704481491802E-2</v>
      </c>
      <c r="E260" s="4">
        <f t="shared" si="21"/>
        <v>3.094540356685155</v>
      </c>
      <c r="F260" s="4">
        <f t="shared" si="22"/>
        <v>3.4435166890252074</v>
      </c>
      <c r="G260" s="4">
        <f t="shared" si="23"/>
        <v>2.5876606810883152</v>
      </c>
      <c r="I260" s="4">
        <f t="shared" si="24"/>
        <v>1.0406517044814918</v>
      </c>
    </row>
    <row r="261" spans="1:9" x14ac:dyDescent="0.2">
      <c r="A261" s="4">
        <f>IF('True_Odds_Calculator_3-way'!A262="","",'True_Odds_Calculator_3-way'!A262)</f>
        <v>6.48</v>
      </c>
      <c r="B261" s="4">
        <f>IF('True_Odds_Calculator_3-way'!B262="","",'True_Odds_Calculator_3-way'!B262)</f>
        <v>4.93</v>
      </c>
      <c r="C261" s="4">
        <f>IF('True_Odds_Calculator_3-way'!C262="","",'True_Odds_Calculator_3-way'!C262)</f>
        <v>1.47</v>
      </c>
      <c r="D261" s="4">
        <f t="shared" si="20"/>
        <v>3.7432853090150431E-2</v>
      </c>
      <c r="E261" s="4">
        <f t="shared" si="21"/>
        <v>7.0500299048090289</v>
      </c>
      <c r="F261" s="4">
        <f t="shared" si="22"/>
        <v>5.2531454300823865</v>
      </c>
      <c r="G261" s="4">
        <f t="shared" si="23"/>
        <v>1.4974666806290577</v>
      </c>
      <c r="I261" s="4">
        <f t="shared" si="24"/>
        <v>1.0374328530901504</v>
      </c>
    </row>
    <row r="262" spans="1:9" x14ac:dyDescent="0.2">
      <c r="A262" s="4">
        <f>IF('True_Odds_Calculator_3-way'!A263="","",'True_Odds_Calculator_3-way'!A263)</f>
        <v>2.17</v>
      </c>
      <c r="B262" s="4">
        <f>IF('True_Odds_Calculator_3-way'!B263="","",'True_Odds_Calculator_3-way'!B263)</f>
        <v>4.16</v>
      </c>
      <c r="C262" s="4">
        <f>IF('True_Odds_Calculator_3-way'!C263="","",'True_Odds_Calculator_3-way'!C263)</f>
        <v>3.01</v>
      </c>
      <c r="D262" s="4">
        <f t="shared" si="20"/>
        <v>3.344002209343544E-2</v>
      </c>
      <c r="E262" s="4">
        <f t="shared" si="21"/>
        <v>2.2237896526674961</v>
      </c>
      <c r="F262" s="4">
        <f t="shared" si="22"/>
        <v>4.362279621321778</v>
      </c>
      <c r="G262" s="4">
        <f t="shared" si="23"/>
        <v>3.1144959769948937</v>
      </c>
      <c r="I262" s="4">
        <f t="shared" si="24"/>
        <v>1.0334400220934354</v>
      </c>
    </row>
    <row r="263" spans="1:9" x14ac:dyDescent="0.2">
      <c r="A263" s="4">
        <f>IF('True_Odds_Calculator_3-way'!A264="","",'True_Odds_Calculator_3-way'!A264)</f>
        <v>1.56</v>
      </c>
      <c r="B263" s="4">
        <f>IF('True_Odds_Calculator_3-way'!B264="","",'True_Odds_Calculator_3-way'!B264)</f>
        <v>4.55</v>
      </c>
      <c r="C263" s="4">
        <f>IF('True_Odds_Calculator_3-way'!C264="","",'True_Odds_Calculator_3-way'!C264)</f>
        <v>5.68</v>
      </c>
      <c r="D263" s="4">
        <f t="shared" si="20"/>
        <v>3.6862198834029858E-2</v>
      </c>
      <c r="E263" s="4">
        <f t="shared" si="21"/>
        <v>1.5904870009983452</v>
      </c>
      <c r="F263" s="4">
        <f t="shared" si="22"/>
        <v>4.8194438688823498</v>
      </c>
      <c r="G263" s="4">
        <f t="shared" si="23"/>
        <v>6.1061640239420356</v>
      </c>
      <c r="I263" s="4">
        <f t="shared" si="24"/>
        <v>1.0368621988340299</v>
      </c>
    </row>
    <row r="264" spans="1:9" x14ac:dyDescent="0.2">
      <c r="A264" s="4">
        <f>IF('True_Odds_Calculator_3-way'!A265="","",'True_Odds_Calculator_3-way'!A265)</f>
        <v>1.56</v>
      </c>
      <c r="B264" s="4">
        <f>IF('True_Odds_Calculator_3-way'!B265="","",'True_Odds_Calculator_3-way'!B265)</f>
        <v>4.6900000000000004</v>
      </c>
      <c r="C264" s="4">
        <f>IF('True_Odds_Calculator_3-way'!C265="","",'True_Odds_Calculator_3-way'!C265)</f>
        <v>5.52</v>
      </c>
      <c r="D264" s="4">
        <f t="shared" si="20"/>
        <v>3.5404677520186834E-2</v>
      </c>
      <c r="E264" s="4">
        <f t="shared" si="21"/>
        <v>1.5892589442163472</v>
      </c>
      <c r="F264" s="4">
        <f t="shared" si="22"/>
        <v>4.9647981652639297</v>
      </c>
      <c r="G264" s="4">
        <f t="shared" si="23"/>
        <v>5.9046565267634472</v>
      </c>
      <c r="I264" s="4">
        <f t="shared" si="24"/>
        <v>1.0354046775201868</v>
      </c>
    </row>
    <row r="265" spans="1:9" x14ac:dyDescent="0.2">
      <c r="A265" s="4">
        <f>IF('True_Odds_Calculator_3-way'!A266="","",'True_Odds_Calculator_3-way'!A266)</f>
        <v>1.92</v>
      </c>
      <c r="B265" s="4">
        <f>IF('True_Odds_Calculator_3-way'!B266="","",'True_Odds_Calculator_3-way'!B266)</f>
        <v>4.22</v>
      </c>
      <c r="C265" s="4">
        <f>IF('True_Odds_Calculator_3-way'!C266="","",'True_Odds_Calculator_3-way'!C266)</f>
        <v>3.65</v>
      </c>
      <c r="D265" s="4">
        <f t="shared" si="20"/>
        <v>3.1772760717609039E-2</v>
      </c>
      <c r="E265" s="4">
        <f t="shared" si="21"/>
        <v>1.9598527569199122</v>
      </c>
      <c r="F265" s="4">
        <f t="shared" si="22"/>
        <v>4.4174312748825448</v>
      </c>
      <c r="G265" s="4">
        <f t="shared" si="23"/>
        <v>3.796771250400127</v>
      </c>
      <c r="I265" s="4">
        <f t="shared" si="24"/>
        <v>1.031772760717609</v>
      </c>
    </row>
    <row r="266" spans="1:9" x14ac:dyDescent="0.2">
      <c r="A266" s="4">
        <f>IF('True_Odds_Calculator_3-way'!A267="","",'True_Odds_Calculator_3-way'!A267)</f>
        <v>1.0900000000000001</v>
      </c>
      <c r="B266" s="4">
        <f>IF('True_Odds_Calculator_3-way'!B267="","",'True_Odds_Calculator_3-way'!B267)</f>
        <v>11.24</v>
      </c>
      <c r="C266" s="4">
        <f>IF('True_Odds_Calculator_3-way'!C267="","",'True_Odds_Calculator_3-way'!C267)</f>
        <v>29.14</v>
      </c>
      <c r="D266" s="4">
        <f t="shared" si="20"/>
        <v>4.0716254101575089E-2</v>
      </c>
      <c r="E266" s="4">
        <f t="shared" si="21"/>
        <v>1.1063671220362661</v>
      </c>
      <c r="F266" s="4">
        <f t="shared" si="22"/>
        <v>13.263323001404897</v>
      </c>
      <c r="G266" s="4">
        <f t="shared" si="23"/>
        <v>48.204374492317761</v>
      </c>
      <c r="I266" s="4">
        <f t="shared" si="24"/>
        <v>1.0407162541015751</v>
      </c>
    </row>
    <row r="267" spans="1:9" x14ac:dyDescent="0.2">
      <c r="A267" s="4">
        <f>IF('True_Odds_Calculator_3-way'!A268="","",'True_Odds_Calculator_3-way'!A268)</f>
        <v>3.32</v>
      </c>
      <c r="B267" s="4">
        <f>IF('True_Odds_Calculator_3-way'!B268="","",'True_Odds_Calculator_3-way'!B268)</f>
        <v>3.54</v>
      </c>
      <c r="C267" s="4">
        <f>IF('True_Odds_Calculator_3-way'!C268="","",'True_Odds_Calculator_3-way'!C268)</f>
        <v>2.19</v>
      </c>
      <c r="D267" s="4">
        <f t="shared" si="20"/>
        <v>4.0311699549533175E-2</v>
      </c>
      <c r="E267" s="4">
        <f t="shared" si="21"/>
        <v>3.4750265433772243</v>
      </c>
      <c r="F267" s="4">
        <f t="shared" si="22"/>
        <v>3.7168000203322951</v>
      </c>
      <c r="G267" s="4">
        <f t="shared" si="23"/>
        <v>2.2564003119503351</v>
      </c>
      <c r="I267" s="4">
        <f t="shared" si="24"/>
        <v>1.0403116995495332</v>
      </c>
    </row>
    <row r="268" spans="1:9" x14ac:dyDescent="0.2">
      <c r="A268" s="4">
        <f>IF('True_Odds_Calculator_3-way'!A269="","",'True_Odds_Calculator_3-way'!A269)</f>
        <v>1.78</v>
      </c>
      <c r="B268" s="4">
        <f>IF('True_Odds_Calculator_3-way'!B269="","",'True_Odds_Calculator_3-way'!B269)</f>
        <v>3.48</v>
      </c>
      <c r="C268" s="4">
        <f>IF('True_Odds_Calculator_3-way'!C269="","",'True_Odds_Calculator_3-way'!C269)</f>
        <v>5.09</v>
      </c>
      <c r="D268" s="4">
        <f t="shared" si="20"/>
        <v>4.5617728872037855E-2</v>
      </c>
      <c r="E268" s="4">
        <f t="shared" si="21"/>
        <v>1.8295187029740996</v>
      </c>
      <c r="F268" s="4">
        <f t="shared" si="22"/>
        <v>3.6744386747786599</v>
      </c>
      <c r="G268" s="4">
        <f t="shared" si="23"/>
        <v>5.5170056441287256</v>
      </c>
      <c r="I268" s="4">
        <f t="shared" si="24"/>
        <v>1.0456177288720379</v>
      </c>
    </row>
    <row r="269" spans="1:9" x14ac:dyDescent="0.2">
      <c r="A269" s="4">
        <f>IF('True_Odds_Calculator_3-way'!A270="","",'True_Odds_Calculator_3-way'!A270)</f>
        <v>2.35</v>
      </c>
      <c r="B269" s="4">
        <f>IF('True_Odds_Calculator_3-way'!B270="","",'True_Odds_Calculator_3-way'!B270)</f>
        <v>2.66</v>
      </c>
      <c r="C269" s="4">
        <f>IF('True_Odds_Calculator_3-way'!C270="","",'True_Odds_Calculator_3-way'!C270)</f>
        <v>4.1900000000000004</v>
      </c>
      <c r="D269" s="4">
        <f t="shared" si="20"/>
        <v>4.0135249004550788E-2</v>
      </c>
      <c r="E269" s="4">
        <f t="shared" si="21"/>
        <v>2.4262805083466139</v>
      </c>
      <c r="F269" s="4">
        <f t="shared" si="22"/>
        <v>2.7581532622702176</v>
      </c>
      <c r="G269" s="4">
        <f t="shared" si="23"/>
        <v>4.4388205938495489</v>
      </c>
      <c r="I269" s="4">
        <f t="shared" si="24"/>
        <v>1.0401352490045508</v>
      </c>
    </row>
    <row r="270" spans="1:9" x14ac:dyDescent="0.2">
      <c r="A270" s="4">
        <f>IF('True_Odds_Calculator_3-way'!A271="","",'True_Odds_Calculator_3-way'!A271)</f>
        <v>1.8</v>
      </c>
      <c r="B270" s="4">
        <f>IF('True_Odds_Calculator_3-way'!B271="","",'True_Odds_Calculator_3-way'!B271)</f>
        <v>3.69</v>
      </c>
      <c r="C270" s="4">
        <f>IF('True_Odds_Calculator_3-way'!C271="","",'True_Odds_Calculator_3-way'!C271)</f>
        <v>4.6900000000000004</v>
      </c>
      <c r="D270" s="4">
        <f t="shared" si="20"/>
        <v>3.9777881787346647E-2</v>
      </c>
      <c r="E270" s="4">
        <f t="shared" si="21"/>
        <v>1.8440104989859742</v>
      </c>
      <c r="F270" s="4">
        <f t="shared" si="22"/>
        <v>3.8798275243618101</v>
      </c>
      <c r="G270" s="4">
        <f t="shared" si="23"/>
        <v>5.0009921399398936</v>
      </c>
      <c r="I270" s="4">
        <f t="shared" si="24"/>
        <v>1.0397778817873466</v>
      </c>
    </row>
    <row r="271" spans="1:9" x14ac:dyDescent="0.2">
      <c r="A271" s="4">
        <f>IF('True_Odds_Calculator_3-way'!A272="","",'True_Odds_Calculator_3-way'!A272)</f>
        <v>3.84</v>
      </c>
      <c r="B271" s="4">
        <f>IF('True_Odds_Calculator_3-way'!B272="","",'True_Odds_Calculator_3-way'!B272)</f>
        <v>3.07</v>
      </c>
      <c r="C271" s="4">
        <f>IF('True_Odds_Calculator_3-way'!C272="","",'True_Odds_Calculator_3-way'!C272)</f>
        <v>2.2000000000000002</v>
      </c>
      <c r="D271" s="4">
        <f t="shared" si="20"/>
        <v>4.0695020234922552E-2</v>
      </c>
      <c r="E271" s="4">
        <f t="shared" si="21"/>
        <v>4.0510159028998425</v>
      </c>
      <c r="F271" s="4">
        <f t="shared" si="22"/>
        <v>3.2034044010842964</v>
      </c>
      <c r="G271" s="4">
        <f t="shared" si="23"/>
        <v>2.2676742358709872</v>
      </c>
      <c r="I271" s="4">
        <f t="shared" si="24"/>
        <v>1.0406950202349226</v>
      </c>
    </row>
    <row r="272" spans="1:9" x14ac:dyDescent="0.2">
      <c r="A272" s="4">
        <f>IF('True_Odds_Calculator_3-way'!A273="","",'True_Odds_Calculator_3-way'!A273)</f>
        <v>2.08</v>
      </c>
      <c r="B272" s="4">
        <f>IF('True_Odds_Calculator_3-way'!B273="","",'True_Odds_Calculator_3-way'!B273)</f>
        <v>3.36</v>
      </c>
      <c r="C272" s="4">
        <f>IF('True_Odds_Calculator_3-way'!C273="","",'True_Odds_Calculator_3-way'!C273)</f>
        <v>3.84</v>
      </c>
      <c r="D272" s="4">
        <f t="shared" si="20"/>
        <v>3.8804945054945028E-2</v>
      </c>
      <c r="E272" s="4">
        <f t="shared" si="21"/>
        <v>2.1375091754343036</v>
      </c>
      <c r="F272" s="4">
        <f t="shared" si="22"/>
        <v>3.5126658624849214</v>
      </c>
      <c r="G272" s="4">
        <f t="shared" si="23"/>
        <v>4.0407030527289542</v>
      </c>
      <c r="I272" s="4">
        <f t="shared" si="24"/>
        <v>1.038804945054945</v>
      </c>
    </row>
    <row r="273" spans="1:9" x14ac:dyDescent="0.2">
      <c r="A273" s="4">
        <f>IF('True_Odds_Calculator_3-way'!A274="","",'True_Odds_Calculator_3-way'!A274)</f>
        <v>1.43</v>
      </c>
      <c r="B273" s="4">
        <f>IF('True_Odds_Calculator_3-way'!B274="","",'True_Odds_Calculator_3-way'!B274)</f>
        <v>4.3</v>
      </c>
      <c r="C273" s="4">
        <f>IF('True_Odds_Calculator_3-way'!C274="","",'True_Odds_Calculator_3-way'!C274)</f>
        <v>7.6</v>
      </c>
      <c r="D273" s="4">
        <f t="shared" si="20"/>
        <v>6.3437786204004087E-2</v>
      </c>
      <c r="E273" s="4">
        <f t="shared" si="21"/>
        <v>1.4745896414845481</v>
      </c>
      <c r="F273" s="4">
        <f t="shared" si="22"/>
        <v>4.7300957509261314</v>
      </c>
      <c r="G273" s="4">
        <f t="shared" si="23"/>
        <v>9.0552627499612459</v>
      </c>
      <c r="I273" s="4">
        <f t="shared" si="24"/>
        <v>1.0634377862040041</v>
      </c>
    </row>
    <row r="274" spans="1:9" x14ac:dyDescent="0.2">
      <c r="A274" s="4">
        <f>IF('True_Odds_Calculator_3-way'!A275="","",'True_Odds_Calculator_3-way'!A275)</f>
        <v>1.87</v>
      </c>
      <c r="B274" s="4">
        <f>IF('True_Odds_Calculator_3-way'!B275="","",'True_Odds_Calculator_3-way'!B275)</f>
        <v>3.62</v>
      </c>
      <c r="C274" s="4">
        <f>IF('True_Odds_Calculator_3-way'!C275="","",'True_Odds_Calculator_3-way'!C275)</f>
        <v>4.4000000000000004</v>
      </c>
      <c r="D274" s="4">
        <f t="shared" si="20"/>
        <v>3.8275179484149158E-2</v>
      </c>
      <c r="E274" s="4">
        <f t="shared" si="21"/>
        <v>1.9157052703072381</v>
      </c>
      <c r="F274" s="4">
        <f t="shared" si="22"/>
        <v>3.7952867741875194</v>
      </c>
      <c r="G274" s="4">
        <f t="shared" si="23"/>
        <v>4.6616931411257001</v>
      </c>
      <c r="I274" s="4">
        <f t="shared" si="24"/>
        <v>1.0382751794841492</v>
      </c>
    </row>
    <row r="275" spans="1:9" x14ac:dyDescent="0.2">
      <c r="A275" s="4">
        <f>IF('True_Odds_Calculator_3-way'!A276="","",'True_Odds_Calculator_3-way'!A276)</f>
        <v>1.85</v>
      </c>
      <c r="B275" s="4">
        <f>IF('True_Odds_Calculator_3-way'!B276="","",'True_Odds_Calculator_3-way'!B276)</f>
        <v>4.09</v>
      </c>
      <c r="C275" s="4">
        <f>IF('True_Odds_Calculator_3-way'!C276="","",'True_Odds_Calculator_3-way'!C276)</f>
        <v>3.96</v>
      </c>
      <c r="D275" s="4">
        <f t="shared" si="20"/>
        <v>3.7564570571905431E-2</v>
      </c>
      <c r="E275" s="4">
        <f t="shared" si="21"/>
        <v>1.8938711822354968</v>
      </c>
      <c r="F275" s="4">
        <f t="shared" si="22"/>
        <v>4.3107674689388853</v>
      </c>
      <c r="G275" s="4">
        <f t="shared" si="23"/>
        <v>4.1666019280669166</v>
      </c>
      <c r="I275" s="4">
        <f t="shared" si="24"/>
        <v>1.0375645705719054</v>
      </c>
    </row>
    <row r="276" spans="1:9" x14ac:dyDescent="0.2">
      <c r="A276" s="4">
        <f>IF('True_Odds_Calculator_3-way'!A277="","",'True_Odds_Calculator_3-way'!A277)</f>
        <v>2.89</v>
      </c>
      <c r="B276" s="4">
        <f>IF('True_Odds_Calculator_3-way'!B277="","",'True_Odds_Calculator_3-way'!B277)</f>
        <v>2.8</v>
      </c>
      <c r="C276" s="4">
        <f>IF('True_Odds_Calculator_3-way'!C277="","",'True_Odds_Calculator_3-way'!C277)</f>
        <v>2.98</v>
      </c>
      <c r="D276" s="4">
        <f t="shared" si="20"/>
        <v>3.8734088187189597E-2</v>
      </c>
      <c r="E276" s="4">
        <f t="shared" si="21"/>
        <v>3.0020167682243644</v>
      </c>
      <c r="F276" s="4">
        <f t="shared" si="22"/>
        <v>2.9050218130184202</v>
      </c>
      <c r="G276" s="4">
        <f t="shared" si="23"/>
        <v>3.0992461644180693</v>
      </c>
      <c r="I276" s="4">
        <f t="shared" si="24"/>
        <v>1.0387340881871896</v>
      </c>
    </row>
    <row r="277" spans="1:9" x14ac:dyDescent="0.2">
      <c r="A277" s="4">
        <f>IF('True_Odds_Calculator_3-way'!A278="","",'True_Odds_Calculator_3-way'!A278)</f>
        <v>3.94</v>
      </c>
      <c r="B277" s="4">
        <f>IF('True_Odds_Calculator_3-way'!B278="","",'True_Odds_Calculator_3-way'!B278)</f>
        <v>3.31</v>
      </c>
      <c r="C277" s="4">
        <f>IF('True_Odds_Calculator_3-way'!C278="","",'True_Odds_Calculator_3-way'!C278)</f>
        <v>2.0699999999999998</v>
      </c>
      <c r="D277" s="4">
        <f t="shared" si="20"/>
        <v>3.901369766397611E-2</v>
      </c>
      <c r="E277" s="4">
        <f t="shared" si="21"/>
        <v>4.1527801037622094</v>
      </c>
      <c r="F277" s="4">
        <f t="shared" si="22"/>
        <v>3.458888235249399</v>
      </c>
      <c r="G277" s="4">
        <f t="shared" si="23"/>
        <v>2.1272648014112998</v>
      </c>
      <c r="I277" s="4">
        <f t="shared" si="24"/>
        <v>1.0390136976639761</v>
      </c>
    </row>
    <row r="278" spans="1:9" x14ac:dyDescent="0.2">
      <c r="A278" s="4">
        <f>IF('True_Odds_Calculator_3-way'!A279="","",'True_Odds_Calculator_3-way'!A279)</f>
        <v>3.54</v>
      </c>
      <c r="B278" s="4">
        <f>IF('True_Odds_Calculator_3-way'!B279="","",'True_Odds_Calculator_3-way'!B279)</f>
        <v>3.62</v>
      </c>
      <c r="C278" s="4">
        <f>IF('True_Odds_Calculator_3-way'!C279="","",'True_Odds_Calculator_3-way'!C279)</f>
        <v>2.08</v>
      </c>
      <c r="D278" s="4">
        <f t="shared" si="20"/>
        <v>3.9498200398097261E-2</v>
      </c>
      <c r="E278" s="4">
        <f t="shared" si="21"/>
        <v>3.7130577362984662</v>
      </c>
      <c r="F278" s="4">
        <f t="shared" si="22"/>
        <v>3.8011680872893874</v>
      </c>
      <c r="G278" s="4">
        <f t="shared" si="23"/>
        <v>2.1385655124960739</v>
      </c>
      <c r="I278" s="4">
        <f t="shared" si="24"/>
        <v>1.0394982003980973</v>
      </c>
    </row>
    <row r="279" spans="1:9" x14ac:dyDescent="0.2">
      <c r="A279" s="4">
        <f>IF('True_Odds_Calculator_3-way'!A280="","",'True_Odds_Calculator_3-way'!A280)</f>
        <v>1.27</v>
      </c>
      <c r="B279" s="4">
        <f>IF('True_Odds_Calculator_3-way'!B280="","",'True_Odds_Calculator_3-way'!B280)</f>
        <v>6</v>
      </c>
      <c r="C279" s="4">
        <f>IF('True_Odds_Calculator_3-way'!C280="","",'True_Odds_Calculator_3-way'!C280)</f>
        <v>11.37</v>
      </c>
      <c r="D279" s="4">
        <f t="shared" si="20"/>
        <v>4.201898905117063E-2</v>
      </c>
      <c r="E279" s="4">
        <f t="shared" si="21"/>
        <v>1.2929999328423361</v>
      </c>
      <c r="F279" s="4">
        <f t="shared" si="22"/>
        <v>6.5504899292324428</v>
      </c>
      <c r="G279" s="4">
        <f t="shared" si="23"/>
        <v>13.523671271365014</v>
      </c>
      <c r="I279" s="4">
        <f t="shared" si="24"/>
        <v>1.0420189890511706</v>
      </c>
    </row>
    <row r="280" spans="1:9" x14ac:dyDescent="0.2">
      <c r="A280" s="4">
        <f>IF('True_Odds_Calculator_3-way'!A281="","",'True_Odds_Calculator_3-way'!A281)</f>
        <v>1.39</v>
      </c>
      <c r="B280" s="4">
        <f>IF('True_Odds_Calculator_3-way'!B281="","",'True_Odds_Calculator_3-way'!B281)</f>
        <v>4.88</v>
      </c>
      <c r="C280" s="4">
        <f>IF('True_Odds_Calculator_3-way'!C281="","",'True_Odds_Calculator_3-way'!C281)</f>
        <v>8.4499999999999993</v>
      </c>
      <c r="D280" s="4">
        <f t="shared" si="20"/>
        <v>4.2685688484812134E-2</v>
      </c>
      <c r="E280" s="4">
        <f t="shared" si="21"/>
        <v>1.418045685459191</v>
      </c>
      <c r="F280" s="4">
        <f t="shared" si="22"/>
        <v>5.2441280591793067</v>
      </c>
      <c r="G280" s="4">
        <f t="shared" si="23"/>
        <v>9.6047978711876372</v>
      </c>
      <c r="I280" s="4">
        <f t="shared" si="24"/>
        <v>1.0426856884848121</v>
      </c>
    </row>
    <row r="281" spans="1:9" x14ac:dyDescent="0.2">
      <c r="A281" s="4">
        <f>IF('True_Odds_Calculator_3-way'!A282="","",'True_Odds_Calculator_3-way'!A282)</f>
        <v>1.4</v>
      </c>
      <c r="B281" s="4">
        <f>IF('True_Odds_Calculator_3-way'!B282="","",'True_Odds_Calculator_3-way'!B282)</f>
        <v>5.04</v>
      </c>
      <c r="C281" s="4">
        <f>IF('True_Odds_Calculator_3-way'!C282="","",'True_Odds_Calculator_3-way'!C282)</f>
        <v>7.77</v>
      </c>
      <c r="D281" s="4">
        <f t="shared" si="20"/>
        <v>4.1398541398541377E-2</v>
      </c>
      <c r="E281" s="4">
        <f t="shared" si="21"/>
        <v>1.4275798713892005</v>
      </c>
      <c r="F281" s="4">
        <f t="shared" si="22"/>
        <v>5.4167312161115424</v>
      </c>
      <c r="G281" s="4">
        <f t="shared" si="23"/>
        <v>8.7031736154324815</v>
      </c>
      <c r="I281" s="4">
        <f t="shared" si="24"/>
        <v>1.0413985413985414</v>
      </c>
    </row>
    <row r="282" spans="1:9" x14ac:dyDescent="0.2">
      <c r="A282" s="4">
        <f>IF('True_Odds_Calculator_3-way'!A283="","",'True_Odds_Calculator_3-way'!A283)</f>
        <v>4.26</v>
      </c>
      <c r="B282" s="4">
        <f>IF('True_Odds_Calculator_3-way'!B283="","",'True_Odds_Calculator_3-way'!B283)</f>
        <v>3.9</v>
      </c>
      <c r="C282" s="4">
        <f>IF('True_Odds_Calculator_3-way'!C283="","",'True_Odds_Calculator_3-way'!C283)</f>
        <v>1.75</v>
      </c>
      <c r="D282" s="4">
        <f t="shared" si="20"/>
        <v>6.2580611876386527E-2</v>
      </c>
      <c r="E282" s="4">
        <f t="shared" si="21"/>
        <v>4.6754844415855912</v>
      </c>
      <c r="F282" s="4">
        <f t="shared" si="22"/>
        <v>4.2453822004818571</v>
      </c>
      <c r="G282" s="4">
        <f t="shared" si="23"/>
        <v>1.8163048570982352</v>
      </c>
      <c r="I282" s="4">
        <f t="shared" si="24"/>
        <v>1.0625806118763865</v>
      </c>
    </row>
    <row r="283" spans="1:9" x14ac:dyDescent="0.2">
      <c r="A283" s="4">
        <f>IF('True_Odds_Calculator_3-way'!A284="","",'True_Odds_Calculator_3-way'!A284)</f>
        <v>2.2799999999999998</v>
      </c>
      <c r="B283" s="4">
        <f>IF('True_Odds_Calculator_3-way'!B284="","",'True_Odds_Calculator_3-way'!B284)</f>
        <v>3.74</v>
      </c>
      <c r="C283" s="4">
        <f>IF('True_Odds_Calculator_3-way'!C284="","",'True_Odds_Calculator_3-way'!C284)</f>
        <v>2.99</v>
      </c>
      <c r="D283" s="4">
        <f t="shared" si="20"/>
        <v>4.0424330907572248E-2</v>
      </c>
      <c r="E283" s="4">
        <f t="shared" si="21"/>
        <v>2.352267518828846</v>
      </c>
      <c r="F283" s="4">
        <f t="shared" si="22"/>
        <v>3.9384824453290799</v>
      </c>
      <c r="G283" s="4">
        <f t="shared" si="23"/>
        <v>3.1155231280870526</v>
      </c>
      <c r="I283" s="4">
        <f t="shared" si="24"/>
        <v>1.0404243309075722</v>
      </c>
    </row>
    <row r="284" spans="1:9" x14ac:dyDescent="0.2">
      <c r="A284" s="4">
        <f>IF('True_Odds_Calculator_3-way'!A285="","",'True_Odds_Calculator_3-way'!A285)</f>
        <v>8.3000000000000007</v>
      </c>
      <c r="B284" s="4">
        <f>IF('True_Odds_Calculator_3-way'!B285="","",'True_Odds_Calculator_3-way'!B285)</f>
        <v>4.43</v>
      </c>
      <c r="C284" s="4">
        <f>IF('True_Odds_Calculator_3-way'!C285="","",'True_Odds_Calculator_3-way'!C285)</f>
        <v>1.44</v>
      </c>
      <c r="D284" s="4">
        <f t="shared" si="20"/>
        <v>4.0660006466800347E-2</v>
      </c>
      <c r="E284" s="4">
        <f t="shared" si="21"/>
        <v>9.3520355895520506</v>
      </c>
      <c r="F284" s="4">
        <f t="shared" si="22"/>
        <v>4.7129729081783429</v>
      </c>
      <c r="G284" s="4">
        <f t="shared" si="23"/>
        <v>1.4686636186717184</v>
      </c>
      <c r="I284" s="4">
        <f t="shared" si="24"/>
        <v>1.0406600064668003</v>
      </c>
    </row>
    <row r="285" spans="1:9" x14ac:dyDescent="0.2">
      <c r="A285" s="4">
        <f>IF('True_Odds_Calculator_3-way'!A286="","",'True_Odds_Calculator_3-way'!A286)</f>
        <v>1.45</v>
      </c>
      <c r="B285" s="4">
        <f>IF('True_Odds_Calculator_3-way'!B286="","",'True_Odds_Calculator_3-way'!B286)</f>
        <v>4.76</v>
      </c>
      <c r="C285" s="4">
        <f>IF('True_Odds_Calculator_3-way'!C286="","",'True_Odds_Calculator_3-way'!C286)</f>
        <v>7.08</v>
      </c>
      <c r="D285" s="4">
        <f t="shared" si="20"/>
        <v>4.0982143880345934E-2</v>
      </c>
      <c r="E285" s="4">
        <f t="shared" si="21"/>
        <v>1.4793020689454746</v>
      </c>
      <c r="F285" s="4">
        <f t="shared" si="22"/>
        <v>5.0910452239527491</v>
      </c>
      <c r="G285" s="4">
        <f t="shared" si="23"/>
        <v>7.8380825691212737</v>
      </c>
      <c r="I285" s="4">
        <f t="shared" si="24"/>
        <v>1.0409821438803459</v>
      </c>
    </row>
    <row r="286" spans="1:9" x14ac:dyDescent="0.2">
      <c r="A286" s="4">
        <f>IF('True_Odds_Calculator_3-way'!A287="","",'True_Odds_Calculator_3-way'!A287)</f>
        <v>5.8</v>
      </c>
      <c r="B286" s="4">
        <f>IF('True_Odds_Calculator_3-way'!B287="","",'True_Odds_Calculator_3-way'!B287)</f>
        <v>4.26</v>
      </c>
      <c r="C286" s="4">
        <f>IF('True_Odds_Calculator_3-way'!C287="","",'True_Odds_Calculator_3-way'!C287)</f>
        <v>1.57</v>
      </c>
      <c r="D286" s="4">
        <f t="shared" si="20"/>
        <v>4.4098252300242669E-2</v>
      </c>
      <c r="E286" s="4">
        <f t="shared" si="21"/>
        <v>6.3405760936604416</v>
      </c>
      <c r="F286" s="4">
        <f t="shared" si="22"/>
        <v>4.5445793709308573</v>
      </c>
      <c r="G286" s="4">
        <f t="shared" si="23"/>
        <v>1.6070885262056613</v>
      </c>
      <c r="I286" s="4">
        <f t="shared" si="24"/>
        <v>1.0440982523002427</v>
      </c>
    </row>
    <row r="287" spans="1:9" x14ac:dyDescent="0.2">
      <c r="A287" s="4">
        <f>IF('True_Odds_Calculator_3-way'!A288="","",'True_Odds_Calculator_3-way'!A288)</f>
        <v>2.77</v>
      </c>
      <c r="B287" s="4">
        <f>IF('True_Odds_Calculator_3-way'!B288="","",'True_Odds_Calculator_3-way'!B288)</f>
        <v>3.2</v>
      </c>
      <c r="C287" s="4">
        <f>IF('True_Odds_Calculator_3-way'!C288="","",'True_Odds_Calculator_3-way'!C288)</f>
        <v>2.73</v>
      </c>
      <c r="D287" s="4">
        <f t="shared" si="20"/>
        <v>3.9811196625276102E-2</v>
      </c>
      <c r="E287" s="4">
        <f t="shared" si="21"/>
        <v>2.8757081706914187</v>
      </c>
      <c r="F287" s="4">
        <f t="shared" si="22"/>
        <v>3.3419153594452315</v>
      </c>
      <c r="G287" s="4">
        <f t="shared" si="23"/>
        <v>2.8326207185560519</v>
      </c>
      <c r="I287" s="4">
        <f t="shared" si="24"/>
        <v>1.0398111966252761</v>
      </c>
    </row>
    <row r="288" spans="1:9" x14ac:dyDescent="0.2">
      <c r="A288" s="4">
        <f>IF('True_Odds_Calculator_3-way'!A289="","",'True_Odds_Calculator_3-way'!A289)</f>
        <v>2.38</v>
      </c>
      <c r="B288" s="4">
        <f>IF('True_Odds_Calculator_3-way'!B289="","",'True_Odds_Calculator_3-way'!B289)</f>
        <v>3.31</v>
      </c>
      <c r="C288" s="4">
        <f>IF('True_Odds_Calculator_3-way'!C289="","",'True_Odds_Calculator_3-way'!C289)</f>
        <v>3.15</v>
      </c>
      <c r="D288" s="4">
        <f t="shared" si="20"/>
        <v>3.9743188312585831E-2</v>
      </c>
      <c r="E288" s="4">
        <f t="shared" si="21"/>
        <v>2.4574834608479046</v>
      </c>
      <c r="F288" s="4">
        <f t="shared" si="22"/>
        <v>3.4617998704473467</v>
      </c>
      <c r="G288" s="4">
        <f t="shared" si="23"/>
        <v>3.2871749538684076</v>
      </c>
      <c r="I288" s="4">
        <f t="shared" si="24"/>
        <v>1.0397431883125858</v>
      </c>
    </row>
    <row r="289" spans="1:9" x14ac:dyDescent="0.2">
      <c r="A289" s="4">
        <f>IF('True_Odds_Calculator_3-way'!A290="","",'True_Odds_Calculator_3-way'!A290)</f>
        <v>2.65</v>
      </c>
      <c r="B289" s="4">
        <f>IF('True_Odds_Calculator_3-way'!B290="","",'True_Odds_Calculator_3-way'!B290)</f>
        <v>3.45</v>
      </c>
      <c r="C289" s="4">
        <f>IF('True_Odds_Calculator_3-way'!C290="","",'True_Odds_Calculator_3-way'!C290)</f>
        <v>2.68</v>
      </c>
      <c r="D289" s="4">
        <f t="shared" si="20"/>
        <v>4.0347891388014867E-2</v>
      </c>
      <c r="E289" s="4">
        <f t="shared" si="21"/>
        <v>2.7479382715126319</v>
      </c>
      <c r="F289" s="4">
        <f t="shared" si="22"/>
        <v>3.617869412424819</v>
      </c>
      <c r="G289" s="4">
        <f t="shared" si="23"/>
        <v>2.7802102205462411</v>
      </c>
      <c r="I289" s="4">
        <f t="shared" si="24"/>
        <v>1.0403478913880149</v>
      </c>
    </row>
    <row r="290" spans="1:9" x14ac:dyDescent="0.2">
      <c r="A290" s="4">
        <f>IF('True_Odds_Calculator_3-way'!A291="","",'True_Odds_Calculator_3-way'!A291)</f>
        <v>2.0499999999999998</v>
      </c>
      <c r="B290" s="4">
        <f>IF('True_Odds_Calculator_3-way'!B291="","",'True_Odds_Calculator_3-way'!B291)</f>
        <v>3.54</v>
      </c>
      <c r="C290" s="4">
        <f>IF('True_Odds_Calculator_3-way'!C291="","",'True_Odds_Calculator_3-way'!C291)</f>
        <v>3.72</v>
      </c>
      <c r="D290" s="4">
        <f t="shared" si="20"/>
        <v>3.910795805607048E-2</v>
      </c>
      <c r="E290" s="4">
        <f t="shared" si="21"/>
        <v>2.1062879577557094</v>
      </c>
      <c r="F290" s="4">
        <f t="shared" si="22"/>
        <v>3.7112652046719314</v>
      </c>
      <c r="G290" s="4">
        <f t="shared" si="23"/>
        <v>3.9095911995226702</v>
      </c>
      <c r="I290" s="4">
        <f t="shared" si="24"/>
        <v>1.0391079580560705</v>
      </c>
    </row>
    <row r="291" spans="1:9" x14ac:dyDescent="0.2">
      <c r="A291" s="4">
        <f>IF('True_Odds_Calculator_3-way'!A292="","",'True_Odds_Calculator_3-way'!A292)</f>
        <v>8.59</v>
      </c>
      <c r="B291" s="4">
        <f>IF('True_Odds_Calculator_3-way'!B292="","",'True_Odds_Calculator_3-way'!B292)</f>
        <v>4.87</v>
      </c>
      <c r="C291" s="4">
        <f>IF('True_Odds_Calculator_3-way'!C292="","",'True_Odds_Calculator_3-way'!C292)</f>
        <v>1.39</v>
      </c>
      <c r="D291" s="4">
        <f t="shared" si="20"/>
        <v>4.1177704856550701E-2</v>
      </c>
      <c r="E291" s="4">
        <f t="shared" si="21"/>
        <v>9.7381855916717956</v>
      </c>
      <c r="F291" s="4">
        <f t="shared" si="22"/>
        <v>5.2188551047276626</v>
      </c>
      <c r="G291" s="4">
        <f t="shared" si="23"/>
        <v>1.4170356273396651</v>
      </c>
      <c r="I291" s="4">
        <f t="shared" si="24"/>
        <v>1.0411777048565507</v>
      </c>
    </row>
    <row r="292" spans="1:9" x14ac:dyDescent="0.2">
      <c r="A292" s="4">
        <f>IF('True_Odds_Calculator_3-way'!A293="","",'True_Odds_Calculator_3-way'!A293)</f>
        <v>2.37</v>
      </c>
      <c r="B292" s="4">
        <f>IF('True_Odds_Calculator_3-way'!B293="","",'True_Odds_Calculator_3-way'!B293)</f>
        <v>3.42</v>
      </c>
      <c r="C292" s="4">
        <f>IF('True_Odds_Calculator_3-way'!C293="","",'True_Odds_Calculator_3-way'!C293)</f>
        <v>3.06</v>
      </c>
      <c r="D292" s="4">
        <f t="shared" si="20"/>
        <v>4.1135974709670675E-2</v>
      </c>
      <c r="E292" s="4">
        <f t="shared" si="21"/>
        <v>2.4496058708707107</v>
      </c>
      <c r="F292" s="4">
        <f t="shared" si="22"/>
        <v>3.5882720582490895</v>
      </c>
      <c r="G292" s="4">
        <f t="shared" si="23"/>
        <v>3.1940167730629612</v>
      </c>
      <c r="I292" s="4">
        <f t="shared" si="24"/>
        <v>1.0411359747096707</v>
      </c>
    </row>
    <row r="293" spans="1:9" x14ac:dyDescent="0.2">
      <c r="A293" s="4">
        <f>IF('True_Odds_Calculator_3-way'!A294="","",'True_Odds_Calculator_3-way'!A294)</f>
        <v>2.48</v>
      </c>
      <c r="B293" s="4">
        <f>IF('True_Odds_Calculator_3-way'!B294="","",'True_Odds_Calculator_3-way'!B294)</f>
        <v>3.03</v>
      </c>
      <c r="C293" s="4">
        <f>IF('True_Odds_Calculator_3-way'!C294="","",'True_Odds_Calculator_3-way'!C294)</f>
        <v>3.33</v>
      </c>
      <c r="D293" s="4">
        <f t="shared" si="20"/>
        <v>3.3559110052243213E-2</v>
      </c>
      <c r="E293" s="4">
        <f t="shared" si="21"/>
        <v>2.5507637932946676</v>
      </c>
      <c r="F293" s="4">
        <f t="shared" si="22"/>
        <v>3.1363040898496504</v>
      </c>
      <c r="G293" s="4">
        <f t="shared" si="23"/>
        <v>3.4588440585396278</v>
      </c>
      <c r="I293" s="4">
        <f t="shared" si="24"/>
        <v>1.0335591100522432</v>
      </c>
    </row>
    <row r="294" spans="1:9" x14ac:dyDescent="0.2">
      <c r="A294" s="4">
        <f>IF('True_Odds_Calculator_3-way'!A295="","",'True_Odds_Calculator_3-way'!A295)</f>
        <v>1.75</v>
      </c>
      <c r="B294" s="4">
        <f>IF('True_Odds_Calculator_3-way'!B295="","",'True_Odds_Calculator_3-way'!B295)</f>
        <v>3.98</v>
      </c>
      <c r="C294" s="4">
        <f>IF('True_Odds_Calculator_3-way'!C295="","",'True_Odds_Calculator_3-way'!C295)</f>
        <v>4.5999999999999996</v>
      </c>
      <c r="D294" s="4">
        <f t="shared" si="20"/>
        <v>4.0076157183432715E-2</v>
      </c>
      <c r="E294" s="4">
        <f t="shared" si="21"/>
        <v>1.7918903803131991</v>
      </c>
      <c r="F294" s="4">
        <f t="shared" si="22"/>
        <v>4.2034898976646549</v>
      </c>
      <c r="G294" s="4">
        <f t="shared" si="23"/>
        <v>4.9011779103564326</v>
      </c>
      <c r="I294" s="4">
        <f t="shared" si="24"/>
        <v>1.0400761571834327</v>
      </c>
    </row>
    <row r="295" spans="1:9" x14ac:dyDescent="0.2">
      <c r="A295" s="4">
        <f>IF('True_Odds_Calculator_3-way'!A296="","",'True_Odds_Calculator_3-way'!A296)</f>
        <v>1.81</v>
      </c>
      <c r="B295" s="4">
        <f>IF('True_Odds_Calculator_3-way'!B296="","",'True_Odds_Calculator_3-way'!B296)</f>
        <v>3.8</v>
      </c>
      <c r="C295" s="4">
        <f>IF('True_Odds_Calculator_3-way'!C296="","",'True_Odds_Calculator_3-way'!C296)</f>
        <v>4.4400000000000004</v>
      </c>
      <c r="D295" s="4">
        <f t="shared" si="20"/>
        <v>4.0869307807371191E-2</v>
      </c>
      <c r="E295" s="4">
        <f t="shared" si="21"/>
        <v>1.8557589625003441</v>
      </c>
      <c r="F295" s="4">
        <f t="shared" si="22"/>
        <v>4.0074572024467736</v>
      </c>
      <c r="G295" s="4">
        <f t="shared" si="23"/>
        <v>4.7258505141876173</v>
      </c>
      <c r="I295" s="4">
        <f t="shared" si="24"/>
        <v>1.0408693078073712</v>
      </c>
    </row>
    <row r="296" spans="1:9" x14ac:dyDescent="0.2">
      <c r="A296" s="4">
        <f>IF('True_Odds_Calculator_3-way'!A297="","",'True_Odds_Calculator_3-way'!A297)</f>
        <v>4.6100000000000003</v>
      </c>
      <c r="B296" s="4">
        <f>IF('True_Odds_Calculator_3-way'!B297="","",'True_Odds_Calculator_3-way'!B297)</f>
        <v>3.73</v>
      </c>
      <c r="C296" s="4">
        <f>IF('True_Odds_Calculator_3-way'!C297="","",'True_Odds_Calculator_3-way'!C297)</f>
        <v>1.8</v>
      </c>
      <c r="D296" s="4">
        <f t="shared" si="20"/>
        <v>4.0571809997176356E-2</v>
      </c>
      <c r="E296" s="4">
        <f t="shared" si="21"/>
        <v>4.9165222934792752</v>
      </c>
      <c r="F296" s="4">
        <f t="shared" si="22"/>
        <v>3.9281528574039357</v>
      </c>
      <c r="G296" s="4">
        <f t="shared" si="23"/>
        <v>1.8449108228190905</v>
      </c>
      <c r="I296" s="4">
        <f t="shared" si="24"/>
        <v>1.0405718099971764</v>
      </c>
    </row>
    <row r="297" spans="1:9" x14ac:dyDescent="0.2">
      <c r="A297" s="4">
        <f>IF('True_Odds_Calculator_3-way'!A298="","",'True_Odds_Calculator_3-way'!A298)</f>
        <v>2.7</v>
      </c>
      <c r="B297" s="4">
        <f>IF('True_Odds_Calculator_3-way'!B298="","",'True_Odds_Calculator_3-way'!B298)</f>
        <v>3.43</v>
      </c>
      <c r="C297" s="4">
        <f>IF('True_Odds_Calculator_3-way'!C298="","",'True_Odds_Calculator_3-way'!C298)</f>
        <v>2.64</v>
      </c>
      <c r="D297" s="4">
        <f t="shared" si="20"/>
        <v>4.0703438662622382E-2</v>
      </c>
      <c r="E297" s="4">
        <f t="shared" si="21"/>
        <v>2.8026704938854681</v>
      </c>
      <c r="F297" s="4">
        <f t="shared" si="22"/>
        <v>3.5974150564720704</v>
      </c>
      <c r="G297" s="4">
        <f t="shared" si="23"/>
        <v>2.7380751863532113</v>
      </c>
      <c r="I297" s="4">
        <f t="shared" si="24"/>
        <v>1.0407034386626224</v>
      </c>
    </row>
    <row r="298" spans="1:9" x14ac:dyDescent="0.2">
      <c r="A298" s="4">
        <f>IF('True_Odds_Calculator_3-way'!A299="","",'True_Odds_Calculator_3-way'!A299)</f>
        <v>2.79</v>
      </c>
      <c r="B298" s="4">
        <f>IF('True_Odds_Calculator_3-way'!B299="","",'True_Odds_Calculator_3-way'!B299)</f>
        <v>3.09</v>
      </c>
      <c r="C298" s="4">
        <f>IF('True_Odds_Calculator_3-way'!C299="","",'True_Odds_Calculator_3-way'!C299)</f>
        <v>2.84</v>
      </c>
      <c r="D298" s="4">
        <f t="shared" si="20"/>
        <v>3.4160210593694007E-2</v>
      </c>
      <c r="E298" s="4">
        <f t="shared" si="21"/>
        <v>2.8815437514887945</v>
      </c>
      <c r="F298" s="4">
        <f t="shared" si="22"/>
        <v>3.2026865815335062</v>
      </c>
      <c r="G298" s="4">
        <f t="shared" si="23"/>
        <v>2.934910099219544</v>
      </c>
      <c r="I298" s="4">
        <f t="shared" si="24"/>
        <v>1.034160210593694</v>
      </c>
    </row>
    <row r="299" spans="1:9" x14ac:dyDescent="0.2">
      <c r="A299" s="4">
        <f>IF('True_Odds_Calculator_3-way'!A300="","",'True_Odds_Calculator_3-way'!A300)</f>
        <v>2.2999999999999998</v>
      </c>
      <c r="B299" s="4">
        <f>IF('True_Odds_Calculator_3-way'!B300="","",'True_Odds_Calculator_3-way'!B300)</f>
        <v>3.22</v>
      </c>
      <c r="C299" s="4">
        <f>IF('True_Odds_Calculator_3-way'!C300="","",'True_Odds_Calculator_3-way'!C300)</f>
        <v>3.47</v>
      </c>
      <c r="D299" s="4">
        <f t="shared" si="20"/>
        <v>3.3526052947178142E-2</v>
      </c>
      <c r="E299" s="4">
        <f t="shared" si="21"/>
        <v>2.3606772117131709</v>
      </c>
      <c r="F299" s="4">
        <f t="shared" si="22"/>
        <v>3.3401957071965245</v>
      </c>
      <c r="G299" s="4">
        <f t="shared" si="23"/>
        <v>3.6099898765804386</v>
      </c>
      <c r="I299" s="4">
        <f t="shared" si="24"/>
        <v>1.0335260529471781</v>
      </c>
    </row>
    <row r="300" spans="1:9" x14ac:dyDescent="0.2">
      <c r="A300" s="4">
        <f>IF('True_Odds_Calculator_3-way'!A301="","",'True_Odds_Calculator_3-way'!A301)</f>
        <v>1.7</v>
      </c>
      <c r="B300" s="4">
        <f>IF('True_Odds_Calculator_3-way'!B301="","",'True_Odds_Calculator_3-way'!B301)</f>
        <v>3.32</v>
      </c>
      <c r="C300" s="4">
        <f>IF('True_Odds_Calculator_3-way'!C301="","",'True_Odds_Calculator_3-way'!C301)</f>
        <v>6.32</v>
      </c>
      <c r="D300" s="4">
        <f t="shared" si="20"/>
        <v>4.7667961496021372E-2</v>
      </c>
      <c r="E300" s="4">
        <f t="shared" si="21"/>
        <v>1.7471949591554703</v>
      </c>
      <c r="F300" s="4">
        <f t="shared" si="22"/>
        <v>3.504891967949356</v>
      </c>
      <c r="G300" s="4">
        <f t="shared" si="23"/>
        <v>7.0255047374944866</v>
      </c>
      <c r="I300" s="4">
        <f t="shared" si="24"/>
        <v>1.0476679614960214</v>
      </c>
    </row>
    <row r="301" spans="1:9" x14ac:dyDescent="0.2">
      <c r="A301" s="4">
        <f>IF('True_Odds_Calculator_3-way'!A302="","",'True_Odds_Calculator_3-way'!A302)</f>
        <v>1.7</v>
      </c>
      <c r="B301" s="4">
        <f>IF('True_Odds_Calculator_3-way'!B302="","",'True_Odds_Calculator_3-way'!B302)</f>
        <v>3.43</v>
      </c>
      <c r="C301" s="4">
        <f>IF('True_Odds_Calculator_3-way'!C302="","",'True_Odds_Calculator_3-way'!C302)</f>
        <v>5.91</v>
      </c>
      <c r="D301" s="4">
        <f t="shared" si="20"/>
        <v>4.8985221354676645E-2</v>
      </c>
      <c r="E301" s="4">
        <f t="shared" si="21"/>
        <v>1.7485363836875976</v>
      </c>
      <c r="F301" s="4">
        <f t="shared" si="22"/>
        <v>3.6334993503300717</v>
      </c>
      <c r="G301" s="4">
        <f t="shared" si="23"/>
        <v>6.5412349706515247</v>
      </c>
      <c r="I301" s="4">
        <f t="shared" si="24"/>
        <v>1.0489852213546766</v>
      </c>
    </row>
    <row r="302" spans="1:9" x14ac:dyDescent="0.2">
      <c r="A302" s="4">
        <f>IF('True_Odds_Calculator_3-way'!A303="","",'True_Odds_Calculator_3-way'!A303)</f>
        <v>2.15</v>
      </c>
      <c r="B302" s="4">
        <f>IF('True_Odds_Calculator_3-way'!B303="","",'True_Odds_Calculator_3-way'!B303)</f>
        <v>3.48</v>
      </c>
      <c r="C302" s="4">
        <f>IF('True_Odds_Calculator_3-way'!C303="","",'True_Odds_Calculator_3-way'!C303)</f>
        <v>3.4</v>
      </c>
      <c r="D302" s="4">
        <f t="shared" si="20"/>
        <v>4.6590247967671417E-2</v>
      </c>
      <c r="E302" s="4">
        <f t="shared" si="21"/>
        <v>2.224267577555755</v>
      </c>
      <c r="F302" s="4">
        <f t="shared" si="22"/>
        <v>3.6788207165169102</v>
      </c>
      <c r="G302" s="4">
        <f t="shared" si="23"/>
        <v>3.5895356712823596</v>
      </c>
      <c r="I302" s="4">
        <f t="shared" si="24"/>
        <v>1.0465902479676714</v>
      </c>
    </row>
    <row r="303" spans="1:9" x14ac:dyDescent="0.2">
      <c r="A303" s="4">
        <f>IF('True_Odds_Calculator_3-way'!A304="","",'True_Odds_Calculator_3-way'!A304)</f>
        <v>2.13</v>
      </c>
      <c r="B303" s="4">
        <f>IF('True_Odds_Calculator_3-way'!B304="","",'True_Odds_Calculator_3-way'!B304)</f>
        <v>2.83</v>
      </c>
      <c r="C303" s="4">
        <f>IF('True_Odds_Calculator_3-way'!C304="","",'True_Odds_Calculator_3-way'!C304)</f>
        <v>4.4800000000000004</v>
      </c>
      <c r="D303" s="4">
        <f t="shared" si="20"/>
        <v>4.6054744248766877E-2</v>
      </c>
      <c r="E303" s="4">
        <f t="shared" si="21"/>
        <v>2.2020030065646692</v>
      </c>
      <c r="F303" s="4">
        <f t="shared" si="22"/>
        <v>2.9585334112975801</v>
      </c>
      <c r="G303" s="4">
        <f t="shared" si="23"/>
        <v>4.8108678436426802</v>
      </c>
      <c r="I303" s="4">
        <f t="shared" si="24"/>
        <v>1.0460547442487669</v>
      </c>
    </row>
    <row r="304" spans="1:9" x14ac:dyDescent="0.2">
      <c r="A304" s="4">
        <f>IF('True_Odds_Calculator_3-way'!A305="","",'True_Odds_Calculator_3-way'!A305)</f>
        <v>2.88</v>
      </c>
      <c r="B304" s="4">
        <f>IF('True_Odds_Calculator_3-way'!B305="","",'True_Odds_Calculator_3-way'!B305)</f>
        <v>2.79</v>
      </c>
      <c r="C304" s="4">
        <f>IF('True_Odds_Calculator_3-way'!C305="","",'True_Odds_Calculator_3-way'!C305)</f>
        <v>2.94</v>
      </c>
      <c r="D304" s="4">
        <f t="shared" si="20"/>
        <v>4.578121571209115E-2</v>
      </c>
      <c r="E304" s="4">
        <f t="shared" si="21"/>
        <v>3.0123946455131381</v>
      </c>
      <c r="F304" s="4">
        <f t="shared" si="22"/>
        <v>2.9140710346113878</v>
      </c>
      <c r="G304" s="4">
        <f t="shared" si="23"/>
        <v>3.0781008133742365</v>
      </c>
      <c r="I304" s="4">
        <f t="shared" si="24"/>
        <v>1.0457812157120912</v>
      </c>
    </row>
    <row r="305" spans="1:9" x14ac:dyDescent="0.2">
      <c r="A305" s="4">
        <f>IF('True_Odds_Calculator_3-way'!A306="","",'True_Odds_Calculator_3-way'!A306)</f>
        <v>2.2999999999999998</v>
      </c>
      <c r="B305" s="4">
        <f>IF('True_Odds_Calculator_3-way'!B306="","",'True_Odds_Calculator_3-way'!B306)</f>
        <v>2.87</v>
      </c>
      <c r="C305" s="4">
        <f>IF('True_Odds_Calculator_3-way'!C306="","",'True_Odds_Calculator_3-way'!C306)</f>
        <v>3.83</v>
      </c>
      <c r="D305" s="4">
        <f t="shared" si="20"/>
        <v>4.4311270188906349E-2</v>
      </c>
      <c r="E305" s="4">
        <f t="shared" si="21"/>
        <v>2.3808833052957317</v>
      </c>
      <c r="F305" s="4">
        <f t="shared" si="22"/>
        <v>2.9970482160279097</v>
      </c>
      <c r="G305" s="4">
        <f t="shared" si="23"/>
        <v>4.0596577695015661</v>
      </c>
      <c r="I305" s="4">
        <f t="shared" si="24"/>
        <v>1.0443112701889063</v>
      </c>
    </row>
    <row r="306" spans="1:9" x14ac:dyDescent="0.2">
      <c r="A306" s="4">
        <f>IF('True_Odds_Calculator_3-way'!A307="","",'True_Odds_Calculator_3-way'!A307)</f>
        <v>1.54</v>
      </c>
      <c r="B306" s="4">
        <f>IF('True_Odds_Calculator_3-way'!B307="","",'True_Odds_Calculator_3-way'!B307)</f>
        <v>3.89</v>
      </c>
      <c r="C306" s="4">
        <f>IF('True_Odds_Calculator_3-way'!C307="","",'True_Odds_Calculator_3-way'!C307)</f>
        <v>6.93</v>
      </c>
      <c r="D306" s="4">
        <f t="shared" si="20"/>
        <v>5.072020239115349E-2</v>
      </c>
      <c r="E306" s="4">
        <f t="shared" si="21"/>
        <v>1.5811678726511651</v>
      </c>
      <c r="F306" s="4">
        <f t="shared" si="22"/>
        <v>4.163844367672878</v>
      </c>
      <c r="G306" s="4">
        <f t="shared" si="23"/>
        <v>7.8496995933104898</v>
      </c>
      <c r="I306" s="4">
        <f t="shared" si="24"/>
        <v>1.0507202023911535</v>
      </c>
    </row>
    <row r="307" spans="1:9" x14ac:dyDescent="0.2">
      <c r="A307" s="4">
        <f>IF('True_Odds_Calculator_3-way'!A308="","",'True_Odds_Calculator_3-way'!A308)</f>
        <v>2.34</v>
      </c>
      <c r="B307" s="4">
        <f>IF('True_Odds_Calculator_3-way'!B308="","",'True_Odds_Calculator_3-way'!B308)</f>
        <v>3.01</v>
      </c>
      <c r="C307" s="4">
        <f>IF('True_Odds_Calculator_3-way'!C308="","",'True_Odds_Calculator_3-way'!C308)</f>
        <v>3.5</v>
      </c>
      <c r="D307" s="4">
        <f t="shared" si="20"/>
        <v>4.529062668597561E-2</v>
      </c>
      <c r="E307" s="4">
        <f t="shared" si="21"/>
        <v>2.4256916542302833</v>
      </c>
      <c r="F307" s="4">
        <f t="shared" si="22"/>
        <v>3.1532905536487092</v>
      </c>
      <c r="G307" s="4">
        <f t="shared" si="23"/>
        <v>3.695253751180442</v>
      </c>
      <c r="I307" s="4">
        <f t="shared" si="24"/>
        <v>1.0452906266859756</v>
      </c>
    </row>
    <row r="308" spans="1:9" x14ac:dyDescent="0.2">
      <c r="A308" s="4">
        <f>IF('True_Odds_Calculator_3-way'!A309="","",'True_Odds_Calculator_3-way'!A309)</f>
        <v>2</v>
      </c>
      <c r="B308" s="4">
        <f>IF('True_Odds_Calculator_3-way'!B309="","",'True_Odds_Calculator_3-way'!B309)</f>
        <v>3.1</v>
      </c>
      <c r="C308" s="4">
        <f>IF('True_Odds_Calculator_3-way'!C309="","",'True_Odds_Calculator_3-way'!C309)</f>
        <v>4.54</v>
      </c>
      <c r="D308" s="4">
        <f t="shared" si="20"/>
        <v>4.2844962341906934E-2</v>
      </c>
      <c r="E308" s="4">
        <f t="shared" si="21"/>
        <v>2.058806319485079</v>
      </c>
      <c r="F308" s="4">
        <f t="shared" si="22"/>
        <v>3.2436045171698544</v>
      </c>
      <c r="G308" s="4">
        <f t="shared" si="23"/>
        <v>4.8547775094860288</v>
      </c>
      <c r="I308" s="4">
        <f t="shared" si="24"/>
        <v>1.0428449623419069</v>
      </c>
    </row>
    <row r="309" spans="1:9" x14ac:dyDescent="0.2">
      <c r="A309" s="4">
        <f>IF('True_Odds_Calculator_3-way'!A310="","",'True_Odds_Calculator_3-way'!A310)</f>
        <v>1.62</v>
      </c>
      <c r="B309" s="4">
        <f>IF('True_Odds_Calculator_3-way'!B310="","",'True_Odds_Calculator_3-way'!B310)</f>
        <v>3.88</v>
      </c>
      <c r="C309" s="4">
        <f>IF('True_Odds_Calculator_3-way'!C310="","",'True_Odds_Calculator_3-way'!C310)</f>
        <v>5.98</v>
      </c>
      <c r="D309" s="4">
        <f t="shared" si="20"/>
        <v>4.2239989647729015E-2</v>
      </c>
      <c r="E309" s="4">
        <f t="shared" si="21"/>
        <v>1.6578140664628349</v>
      </c>
      <c r="F309" s="4">
        <f t="shared" si="22"/>
        <v>4.104214843643085</v>
      </c>
      <c r="G309" s="4">
        <f t="shared" si="23"/>
        <v>6.529798446796959</v>
      </c>
      <c r="I309" s="4">
        <f t="shared" si="24"/>
        <v>1.042239989647729</v>
      </c>
    </row>
    <row r="310" spans="1:9" x14ac:dyDescent="0.2">
      <c r="A310" s="4">
        <f>IF('True_Odds_Calculator_3-way'!A311="","",'True_Odds_Calculator_3-way'!A311)</f>
        <v>1.17</v>
      </c>
      <c r="B310" s="4">
        <f>IF('True_Odds_Calculator_3-way'!B311="","",'True_Odds_Calculator_3-way'!B311)</f>
        <v>7.75</v>
      </c>
      <c r="C310" s="4">
        <f>IF('True_Odds_Calculator_3-way'!C311="","",'True_Odds_Calculator_3-way'!C311)</f>
        <v>17.53</v>
      </c>
      <c r="D310" s="4">
        <f t="shared" si="20"/>
        <v>4.0778178367196327E-2</v>
      </c>
      <c r="E310" s="4">
        <f t="shared" si="21"/>
        <v>1.1889077825107752</v>
      </c>
      <c r="F310" s="4">
        <f t="shared" si="22"/>
        <v>8.6625437852728897</v>
      </c>
      <c r="G310" s="4">
        <f t="shared" si="23"/>
        <v>23.013720595492195</v>
      </c>
      <c r="I310" s="4">
        <f t="shared" si="24"/>
        <v>1.0407781783671963</v>
      </c>
    </row>
    <row r="311" spans="1:9" x14ac:dyDescent="0.2">
      <c r="A311" s="4">
        <f>IF('True_Odds_Calculator_3-way'!A312="","",'True_Odds_Calculator_3-way'!A312)</f>
        <v>2.4700000000000002</v>
      </c>
      <c r="B311" s="4">
        <f>IF('True_Odds_Calculator_3-way'!B312="","",'True_Odds_Calculator_3-way'!B312)</f>
        <v>3.43</v>
      </c>
      <c r="C311" s="4">
        <f>IF('True_Odds_Calculator_3-way'!C312="","",'True_Odds_Calculator_3-way'!C312)</f>
        <v>2.92</v>
      </c>
      <c r="D311" s="4">
        <f t="shared" si="20"/>
        <v>3.8869242524172343E-2</v>
      </c>
      <c r="E311" s="4">
        <f t="shared" si="21"/>
        <v>2.5516590687672696</v>
      </c>
      <c r="F311" s="4">
        <f t="shared" si="22"/>
        <v>3.5895200688423938</v>
      </c>
      <c r="G311" s="4">
        <f t="shared" si="23"/>
        <v>3.0348153478026254</v>
      </c>
      <c r="I311" s="4">
        <f t="shared" si="24"/>
        <v>1.0388692425241723</v>
      </c>
    </row>
    <row r="312" spans="1:9" x14ac:dyDescent="0.2">
      <c r="A312" s="4">
        <f>IF('True_Odds_Calculator_3-way'!A313="","",'True_Odds_Calculator_3-way'!A313)</f>
        <v>13.29</v>
      </c>
      <c r="B312" s="4">
        <f>IF('True_Odds_Calculator_3-way'!B313="","",'True_Odds_Calculator_3-way'!B313)</f>
        <v>6.2</v>
      </c>
      <c r="C312" s="4">
        <f>IF('True_Odds_Calculator_3-way'!C313="","",'True_Odds_Calculator_3-way'!C313)</f>
        <v>1.24</v>
      </c>
      <c r="D312" s="4">
        <f t="shared" si="20"/>
        <v>4.2986480254375126E-2</v>
      </c>
      <c r="E312" s="4">
        <f t="shared" si="21"/>
        <v>16.41612431929871</v>
      </c>
      <c r="F312" s="4">
        <f t="shared" si="22"/>
        <v>6.8045034133450786</v>
      </c>
      <c r="G312" s="4">
        <f t="shared" si="23"/>
        <v>1.2624305442065695</v>
      </c>
      <c r="I312" s="4">
        <f t="shared" si="24"/>
        <v>1.0429864802543751</v>
      </c>
    </row>
    <row r="313" spans="1:9" x14ac:dyDescent="0.2">
      <c r="A313" s="4">
        <f>IF('True_Odds_Calculator_3-way'!A314="","",'True_Odds_Calculator_3-way'!A314)</f>
        <v>2.23</v>
      </c>
      <c r="B313" s="4">
        <f>IF('True_Odds_Calculator_3-way'!B314="","",'True_Odds_Calculator_3-way'!B314)</f>
        <v>3.38</v>
      </c>
      <c r="C313" s="4">
        <f>IF('True_Odds_Calculator_3-way'!C314="","",'True_Odds_Calculator_3-way'!C314)</f>
        <v>3.38</v>
      </c>
      <c r="D313" s="4">
        <f t="shared" si="20"/>
        <v>4.0146469604903645E-2</v>
      </c>
      <c r="E313" s="4">
        <f t="shared" si="21"/>
        <v>2.2985951572569987</v>
      </c>
      <c r="F313" s="4">
        <f t="shared" si="22"/>
        <v>3.5401258728120997</v>
      </c>
      <c r="G313" s="4">
        <f t="shared" si="23"/>
        <v>3.5401258728120997</v>
      </c>
      <c r="I313" s="4">
        <f t="shared" si="24"/>
        <v>1.0401464696049036</v>
      </c>
    </row>
    <row r="314" spans="1:9" x14ac:dyDescent="0.2">
      <c r="A314" s="4">
        <f>IF('True_Odds_Calculator_3-way'!A315="","",'True_Odds_Calculator_3-way'!A315)</f>
        <v>1.3</v>
      </c>
      <c r="B314" s="4">
        <f>IF('True_Odds_Calculator_3-way'!B315="","",'True_Odds_Calculator_3-way'!B315)</f>
        <v>5.68</v>
      </c>
      <c r="C314" s="4">
        <f>IF('True_Odds_Calculator_3-way'!C315="","",'True_Odds_Calculator_3-way'!C315)</f>
        <v>9.92</v>
      </c>
      <c r="D314" s="4">
        <f t="shared" si="20"/>
        <v>4.6093558871841411E-2</v>
      </c>
      <c r="E314" s="4">
        <f t="shared" si="21"/>
        <v>1.3264952510097763</v>
      </c>
      <c r="F314" s="4">
        <f t="shared" si="22"/>
        <v>6.2230921893265903</v>
      </c>
      <c r="G314" s="4">
        <f t="shared" si="23"/>
        <v>11.703855199918189</v>
      </c>
      <c r="I314" s="4">
        <f t="shared" si="24"/>
        <v>1.0460935588718414</v>
      </c>
    </row>
    <row r="315" spans="1:9" x14ac:dyDescent="0.2">
      <c r="A315" s="4">
        <f>IF('True_Odds_Calculator_3-way'!A316="","",'True_Odds_Calculator_3-way'!A316)</f>
        <v>1.39</v>
      </c>
      <c r="B315" s="4">
        <f>IF('True_Odds_Calculator_3-way'!B316="","",'True_Odds_Calculator_3-way'!B316)</f>
        <v>4.91</v>
      </c>
      <c r="C315" s="4">
        <f>IF('True_Odds_Calculator_3-way'!C316="","",'True_Odds_Calculator_3-way'!C316)</f>
        <v>8.3800000000000008</v>
      </c>
      <c r="D315" s="4">
        <f t="shared" si="20"/>
        <v>4.2422190455132291E-2</v>
      </c>
      <c r="E315" s="4">
        <f t="shared" si="21"/>
        <v>1.4178690888035601</v>
      </c>
      <c r="F315" s="4">
        <f t="shared" si="22"/>
        <v>5.2763415943275387</v>
      </c>
      <c r="G315" s="4">
        <f t="shared" si="23"/>
        <v>9.5065156244338205</v>
      </c>
      <c r="I315" s="4">
        <f t="shared" si="24"/>
        <v>1.0424221904551323</v>
      </c>
    </row>
    <row r="316" spans="1:9" x14ac:dyDescent="0.2">
      <c r="A316" s="4">
        <f>IF('True_Odds_Calculator_3-way'!A317="","",'True_Odds_Calculator_3-way'!A317)</f>
        <v>1.95</v>
      </c>
      <c r="B316" s="4">
        <f>IF('True_Odds_Calculator_3-way'!B317="","",'True_Odds_Calculator_3-way'!B317)</f>
        <v>3.53</v>
      </c>
      <c r="C316" s="4">
        <f>IF('True_Odds_Calculator_3-way'!C317="","",'True_Odds_Calculator_3-way'!C317)</f>
        <v>4.24</v>
      </c>
      <c r="D316" s="4">
        <f t="shared" si="20"/>
        <v>3.1955688404456506E-2</v>
      </c>
      <c r="E316" s="4">
        <f t="shared" si="21"/>
        <v>1.9913629939680146</v>
      </c>
      <c r="F316" s="4">
        <f t="shared" si="22"/>
        <v>3.66791809760156</v>
      </c>
      <c r="G316" s="4">
        <f t="shared" si="23"/>
        <v>4.4405533263278336</v>
      </c>
      <c r="I316" s="4">
        <f t="shared" si="24"/>
        <v>1.0319556884044565</v>
      </c>
    </row>
    <row r="317" spans="1:9" x14ac:dyDescent="0.2">
      <c r="A317" s="4">
        <f>IF('True_Odds_Calculator_3-way'!A318="","",'True_Odds_Calculator_3-way'!A318)</f>
        <v>2.62</v>
      </c>
      <c r="B317" s="4">
        <f>IF('True_Odds_Calculator_3-way'!B318="","",'True_Odds_Calculator_3-way'!B318)</f>
        <v>3.19</v>
      </c>
      <c r="C317" s="4">
        <f>IF('True_Odds_Calculator_3-way'!C318="","",'True_Odds_Calculator_3-way'!C318)</f>
        <v>2.96</v>
      </c>
      <c r="D317" s="4">
        <f t="shared" si="20"/>
        <v>3.2996850975266501E-2</v>
      </c>
      <c r="E317" s="4">
        <f t="shared" si="21"/>
        <v>2.6977414905691162</v>
      </c>
      <c r="F317" s="4">
        <f t="shared" si="22"/>
        <v>3.3059963416211691</v>
      </c>
      <c r="G317" s="4">
        <f t="shared" si="23"/>
        <v>3.0596114422308238</v>
      </c>
      <c r="I317" s="4">
        <f t="shared" si="24"/>
        <v>1.0329968509752665</v>
      </c>
    </row>
    <row r="318" spans="1:9" x14ac:dyDescent="0.2">
      <c r="A318" s="4">
        <f>IF('True_Odds_Calculator_3-way'!A319="","",'True_Odds_Calculator_3-way'!A319)</f>
        <v>2.29</v>
      </c>
      <c r="B318" s="4">
        <f>IF('True_Odds_Calculator_3-way'!B319="","",'True_Odds_Calculator_3-way'!B319)</f>
        <v>3.39</v>
      </c>
      <c r="C318" s="4">
        <f>IF('True_Odds_Calculator_3-way'!C319="","",'True_Odds_Calculator_3-way'!C319)</f>
        <v>3.32</v>
      </c>
      <c r="D318" s="4">
        <f t="shared" si="20"/>
        <v>3.2871292721995182E-2</v>
      </c>
      <c r="E318" s="4">
        <f t="shared" si="21"/>
        <v>2.3489389981988746</v>
      </c>
      <c r="F318" s="4">
        <f t="shared" si="22"/>
        <v>3.520777742847474</v>
      </c>
      <c r="G318" s="4">
        <f t="shared" si="23"/>
        <v>3.4453328147839333</v>
      </c>
      <c r="I318" s="4">
        <f t="shared" si="24"/>
        <v>1.0328712927219952</v>
      </c>
    </row>
    <row r="319" spans="1:9" x14ac:dyDescent="0.2">
      <c r="A319" s="4">
        <f>IF('True_Odds_Calculator_3-way'!A320="","",'True_Odds_Calculator_3-way'!A320)</f>
        <v>2.0499999999999998</v>
      </c>
      <c r="B319" s="4">
        <f>IF('True_Odds_Calculator_3-way'!B320="","",'True_Odds_Calculator_3-way'!B320)</f>
        <v>3.36</v>
      </c>
      <c r="C319" s="4">
        <f>IF('True_Odds_Calculator_3-way'!C320="","",'True_Odds_Calculator_3-way'!C320)</f>
        <v>4.0599999999999996</v>
      </c>
      <c r="D319" s="4">
        <f t="shared" si="20"/>
        <v>3.1729344387040115E-2</v>
      </c>
      <c r="E319" s="4">
        <f t="shared" si="21"/>
        <v>2.0954325796728468</v>
      </c>
      <c r="F319" s="4">
        <f t="shared" si="22"/>
        <v>3.4838034555728679</v>
      </c>
      <c r="G319" s="4">
        <f t="shared" si="23"/>
        <v>4.2421599580920573</v>
      </c>
      <c r="I319" s="4">
        <f t="shared" si="24"/>
        <v>1.0317293443870401</v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>
        <f>IF('True_Odds_Calculator_3-way'!A322="","",'True_Odds_Calculator_3-way'!A322)</f>
        <v>3.03</v>
      </c>
      <c r="B321" s="4">
        <f>IF('True_Odds_Calculator_3-way'!B322="","",'True_Odds_Calculator_3-way'!B322)</f>
        <v>3.45</v>
      </c>
      <c r="C321" s="4">
        <f>IF('True_Odds_Calculator_3-way'!C322="","",'True_Odds_Calculator_3-way'!C322)</f>
        <v>2.38</v>
      </c>
      <c r="D321" s="4">
        <f t="shared" si="20"/>
        <v>4.0056142990988919E-2</v>
      </c>
      <c r="E321" s="4">
        <f t="shared" si="21"/>
        <v>3.1577522493879151</v>
      </c>
      <c r="F321" s="4">
        <f t="shared" si="22"/>
        <v>3.6165969638955642</v>
      </c>
      <c r="G321" s="4">
        <f t="shared" si="23"/>
        <v>2.4581136236317236</v>
      </c>
      <c r="I321" s="4">
        <f t="shared" si="24"/>
        <v>1.0400561429909889</v>
      </c>
    </row>
    <row r="322" spans="1:9" x14ac:dyDescent="0.2">
      <c r="A322" s="4">
        <f>IF('True_Odds_Calculator_3-way'!A323="","",'True_Odds_Calculator_3-way'!A323)</f>
        <v>2.08</v>
      </c>
      <c r="B322" s="4">
        <f>IF('True_Odds_Calculator_3-way'!B323="","",'True_Odds_Calculator_3-way'!B323)</f>
        <v>3.6</v>
      </c>
      <c r="C322" s="4">
        <f>IF('True_Odds_Calculator_3-way'!C323="","",'True_Odds_Calculator_3-way'!C323)</f>
        <v>3.56</v>
      </c>
      <c r="D322" s="4">
        <f t="shared" si="20"/>
        <v>3.9445884951502919E-2</v>
      </c>
      <c r="E322" s="4">
        <f t="shared" si="21"/>
        <v>2.1384857612267254</v>
      </c>
      <c r="F322" s="4">
        <f t="shared" si="22"/>
        <v>3.7788731968427736</v>
      </c>
      <c r="G322" s="4">
        <f t="shared" si="23"/>
        <v>3.7348238036883163</v>
      </c>
      <c r="I322" s="4">
        <f t="shared" si="24"/>
        <v>1.0394458849515029</v>
      </c>
    </row>
    <row r="323" spans="1:9" x14ac:dyDescent="0.2">
      <c r="A323" s="4">
        <f>IF('True_Odds_Calculator_3-way'!A324="","",'True_Odds_Calculator_3-way'!A324)</f>
        <v>2.15</v>
      </c>
      <c r="B323" s="4">
        <f>IF('True_Odds_Calculator_3-way'!B324="","",'True_Odds_Calculator_3-way'!B324)</f>
        <v>3</v>
      </c>
      <c r="C323" s="4">
        <f>IF('True_Odds_Calculator_3-way'!C324="","",'True_Odds_Calculator_3-way'!C324)</f>
        <v>4.03</v>
      </c>
      <c r="D323" s="4">
        <f t="shared" ref="D323:D386" si="25">IF(A323="","",((1/A323)+(1/B323)+(1/C323))-1)</f>
        <v>4.6588570219477932E-2</v>
      </c>
      <c r="E323" s="4">
        <f t="shared" ref="E323:E386" si="26">IF(A323="","",(3*A323)/(3-($D323*A323)))</f>
        <v>2.2242648107475964</v>
      </c>
      <c r="F323" s="4">
        <f t="shared" ref="F323:F386" si="27">IF(B323="","",(3*B323)/(3-($D323*B323)))</f>
        <v>3.1465953798042974</v>
      </c>
      <c r="G323" s="4">
        <f t="shared" ref="G323:G386" si="28">IF(C323="","",(3*C323)/(3-($D323*C323)))</f>
        <v>4.2990517669110755</v>
      </c>
      <c r="I323" s="4">
        <f t="shared" ref="I323:I386" si="29">IF(A323="","",D323+1)</f>
        <v>1.0465885702194779</v>
      </c>
    </row>
    <row r="324" spans="1:9" x14ac:dyDescent="0.2">
      <c r="A324" s="4">
        <f>IF('True_Odds_Calculator_3-way'!A325="","",'True_Odds_Calculator_3-way'!A325)</f>
        <v>3.56</v>
      </c>
      <c r="B324" s="4">
        <f>IF('True_Odds_Calculator_3-way'!B325="","",'True_Odds_Calculator_3-way'!B325)</f>
        <v>3.77</v>
      </c>
      <c r="C324" s="4">
        <f>IF('True_Odds_Calculator_3-way'!C325="","",'True_Odds_Calculator_3-way'!C325)</f>
        <v>2.0099999999999998</v>
      </c>
      <c r="D324" s="4">
        <f t="shared" si="25"/>
        <v>4.3663303605360193E-2</v>
      </c>
      <c r="E324" s="4">
        <f t="shared" si="26"/>
        <v>3.7545367681839554</v>
      </c>
      <c r="F324" s="4">
        <f t="shared" si="27"/>
        <v>3.9888701769715404</v>
      </c>
      <c r="G324" s="4">
        <f t="shared" si="28"/>
        <v>2.0705734105598483</v>
      </c>
      <c r="I324" s="4">
        <f t="shared" si="29"/>
        <v>1.0436633036053602</v>
      </c>
    </row>
    <row r="325" spans="1:9" x14ac:dyDescent="0.2">
      <c r="A325" s="4">
        <f>IF('True_Odds_Calculator_3-way'!A326="","",'True_Odds_Calculator_3-way'!A326)</f>
        <v>2.0099999999999998</v>
      </c>
      <c r="B325" s="4">
        <f>IF('True_Odds_Calculator_3-way'!B326="","",'True_Odds_Calculator_3-way'!B326)</f>
        <v>3.64</v>
      </c>
      <c r="C325" s="4">
        <f>IF('True_Odds_Calculator_3-way'!C326="","",'True_Odds_Calculator_3-way'!C326)</f>
        <v>3.7</v>
      </c>
      <c r="D325" s="4">
        <f t="shared" si="25"/>
        <v>4.2507982806490263E-2</v>
      </c>
      <c r="E325" s="4">
        <f t="shared" si="26"/>
        <v>2.0689236670158517</v>
      </c>
      <c r="F325" s="4">
        <f t="shared" si="27"/>
        <v>3.8379473239484541</v>
      </c>
      <c r="G325" s="4">
        <f t="shared" si="28"/>
        <v>3.9047103442174627</v>
      </c>
      <c r="I325" s="4">
        <f t="shared" si="29"/>
        <v>1.0425079828064903</v>
      </c>
    </row>
    <row r="326" spans="1:9" x14ac:dyDescent="0.2">
      <c r="A326" s="4">
        <f>IF('True_Odds_Calculator_3-way'!A327="","",'True_Odds_Calculator_3-way'!A327)</f>
        <v>2.31</v>
      </c>
      <c r="B326" s="4">
        <f>IF('True_Odds_Calculator_3-way'!B327="","",'True_Odds_Calculator_3-way'!B327)</f>
        <v>3.48</v>
      </c>
      <c r="C326" s="4">
        <f>IF('True_Odds_Calculator_3-way'!C327="","",'True_Odds_Calculator_3-way'!C327)</f>
        <v>3.09</v>
      </c>
      <c r="D326" s="4">
        <f t="shared" si="25"/>
        <v>4.3881350208768932E-2</v>
      </c>
      <c r="E326" s="4">
        <f t="shared" si="26"/>
        <v>2.3907812460297841</v>
      </c>
      <c r="F326" s="4">
        <f t="shared" si="27"/>
        <v>3.6666406871349944</v>
      </c>
      <c r="G326" s="4">
        <f t="shared" si="28"/>
        <v>3.2362723608631345</v>
      </c>
      <c r="I326" s="4">
        <f t="shared" si="29"/>
        <v>1.0438813502087689</v>
      </c>
    </row>
    <row r="327" spans="1:9" x14ac:dyDescent="0.2">
      <c r="A327" s="4">
        <f>IF('True_Odds_Calculator_3-way'!A328="","",'True_Odds_Calculator_3-way'!A328)</f>
        <v>2.66</v>
      </c>
      <c r="B327" s="4">
        <f>IF('True_Odds_Calculator_3-way'!B328="","",'True_Odds_Calculator_3-way'!B328)</f>
        <v>3.56</v>
      </c>
      <c r="C327" s="4">
        <f>IF('True_Odds_Calculator_3-way'!C328="","",'True_Odds_Calculator_3-way'!C328)</f>
        <v>2.58</v>
      </c>
      <c r="D327" s="4">
        <f t="shared" si="25"/>
        <v>4.4435625253360644E-2</v>
      </c>
      <c r="E327" s="4">
        <f t="shared" si="26"/>
        <v>2.769101455723213</v>
      </c>
      <c r="F327" s="4">
        <f t="shared" si="27"/>
        <v>3.7581693019165274</v>
      </c>
      <c r="G327" s="4">
        <f t="shared" si="28"/>
        <v>2.6825111934311567</v>
      </c>
      <c r="I327" s="4">
        <f t="shared" si="29"/>
        <v>1.0444356252533606</v>
      </c>
    </row>
    <row r="328" spans="1:9" x14ac:dyDescent="0.2">
      <c r="A328" s="4">
        <f>IF('True_Odds_Calculator_3-way'!A329="","",'True_Odds_Calculator_3-way'!A329)</f>
        <v>2.8</v>
      </c>
      <c r="B328" s="4">
        <f>IF('True_Odds_Calculator_3-way'!B329="","",'True_Odds_Calculator_3-way'!B329)</f>
        <v>3.47</v>
      </c>
      <c r="C328" s="4">
        <f>IF('True_Odds_Calculator_3-way'!C329="","",'True_Odds_Calculator_3-way'!C329)</f>
        <v>2.5</v>
      </c>
      <c r="D328" s="4">
        <f t="shared" si="25"/>
        <v>4.5327295183203109E-2</v>
      </c>
      <c r="E328" s="4">
        <f t="shared" si="26"/>
        <v>2.9236880115551274</v>
      </c>
      <c r="F328" s="4">
        <f t="shared" si="27"/>
        <v>3.6619930649781405</v>
      </c>
      <c r="G328" s="4">
        <f t="shared" si="28"/>
        <v>2.5981388383784365</v>
      </c>
      <c r="I328" s="4">
        <f t="shared" si="29"/>
        <v>1.0453272951832031</v>
      </c>
    </row>
    <row r="329" spans="1:9" x14ac:dyDescent="0.2">
      <c r="A329" s="4">
        <f>IF('True_Odds_Calculator_3-way'!A330="","",'True_Odds_Calculator_3-way'!A330)</f>
        <v>3.25</v>
      </c>
      <c r="B329" s="4">
        <f>IF('True_Odds_Calculator_3-way'!B330="","",'True_Odds_Calculator_3-way'!B330)</f>
        <v>3.45</v>
      </c>
      <c r="C329" s="4">
        <f>IF('True_Odds_Calculator_3-way'!C330="","",'True_Odds_Calculator_3-way'!C330)</f>
        <v>2.23</v>
      </c>
      <c r="D329" s="4">
        <f t="shared" si="25"/>
        <v>4.5977873429618343E-2</v>
      </c>
      <c r="E329" s="4">
        <f t="shared" si="26"/>
        <v>3.4203662644559323</v>
      </c>
      <c r="F329" s="4">
        <f t="shared" si="27"/>
        <v>3.6426008995829871</v>
      </c>
      <c r="G329" s="4">
        <f t="shared" si="28"/>
        <v>2.3089114015613514</v>
      </c>
      <c r="I329" s="4">
        <f t="shared" si="29"/>
        <v>1.0459778734296183</v>
      </c>
    </row>
    <row r="330" spans="1:9" x14ac:dyDescent="0.2">
      <c r="A330" s="4">
        <f>IF('True_Odds_Calculator_3-way'!A331="","",'True_Odds_Calculator_3-way'!A331)</f>
        <v>3.02</v>
      </c>
      <c r="B330" s="4">
        <f>IF('True_Odds_Calculator_3-way'!B331="","",'True_Odds_Calculator_3-way'!B331)</f>
        <v>3.46</v>
      </c>
      <c r="C330" s="4">
        <f>IF('True_Odds_Calculator_3-way'!C331="","",'True_Odds_Calculator_3-way'!C331)</f>
        <v>2.35</v>
      </c>
      <c r="D330" s="4">
        <f t="shared" si="25"/>
        <v>4.5675083748649037E-2</v>
      </c>
      <c r="E330" s="4">
        <f t="shared" si="26"/>
        <v>3.1655507055435383</v>
      </c>
      <c r="F330" s="4">
        <f t="shared" si="27"/>
        <v>3.6524034900359057</v>
      </c>
      <c r="G330" s="4">
        <f t="shared" si="28"/>
        <v>2.4372001341890202</v>
      </c>
      <c r="I330" s="4">
        <f t="shared" si="29"/>
        <v>1.045675083748649</v>
      </c>
    </row>
    <row r="331" spans="1:9" x14ac:dyDescent="0.2">
      <c r="A331" s="4">
        <f>IF('True_Odds_Calculator_3-way'!A332="","",'True_Odds_Calculator_3-way'!A332)</f>
        <v>2.19</v>
      </c>
      <c r="B331" s="4">
        <f>IF('True_Odds_Calculator_3-way'!B332="","",'True_Odds_Calculator_3-way'!B332)</f>
        <v>3.49</v>
      </c>
      <c r="C331" s="4">
        <f>IF('True_Odds_Calculator_3-way'!C332="","",'True_Odds_Calculator_3-way'!C332)</f>
        <v>3.32</v>
      </c>
      <c r="D331" s="4">
        <f t="shared" si="25"/>
        <v>4.4358775132716799E-2</v>
      </c>
      <c r="E331" s="4">
        <f t="shared" si="26"/>
        <v>2.2632896317598754</v>
      </c>
      <c r="F331" s="4">
        <f t="shared" si="27"/>
        <v>3.6798975887609839</v>
      </c>
      <c r="G331" s="4">
        <f t="shared" si="28"/>
        <v>3.4913938428409281</v>
      </c>
      <c r="I331" s="4">
        <f t="shared" si="29"/>
        <v>1.0443587751327168</v>
      </c>
    </row>
    <row r="332" spans="1:9" x14ac:dyDescent="0.2">
      <c r="A332" s="4">
        <f>IF('True_Odds_Calculator_3-way'!A333="","",'True_Odds_Calculator_3-way'!A333)</f>
        <v>1.78</v>
      </c>
      <c r="B332" s="4">
        <f>IF('True_Odds_Calculator_3-way'!B333="","",'True_Odds_Calculator_3-way'!B333)</f>
        <v>3.97</v>
      </c>
      <c r="C332" s="4">
        <f>IF('True_Odds_Calculator_3-way'!C333="","",'True_Odds_Calculator_3-way'!C333)</f>
        <v>4.37</v>
      </c>
      <c r="D332" s="4">
        <f t="shared" si="25"/>
        <v>4.2519873519812013E-2</v>
      </c>
      <c r="E332" s="4">
        <f t="shared" si="26"/>
        <v>1.8260689031550308</v>
      </c>
      <c r="F332" s="4">
        <f t="shared" si="27"/>
        <v>4.2067025986137425</v>
      </c>
      <c r="G332" s="4">
        <f t="shared" si="28"/>
        <v>4.6585371299129843</v>
      </c>
      <c r="I332" s="4">
        <f t="shared" si="29"/>
        <v>1.042519873519812</v>
      </c>
    </row>
    <row r="333" spans="1:9" x14ac:dyDescent="0.2">
      <c r="A333" s="4">
        <f>IF('True_Odds_Calculator_3-way'!A334="","",'True_Odds_Calculator_3-way'!A334)</f>
        <v>1.31</v>
      </c>
      <c r="B333" s="4">
        <f>IF('True_Odds_Calculator_3-way'!B334="","",'True_Odds_Calculator_3-way'!B334)</f>
        <v>5.68</v>
      </c>
      <c r="C333" s="4">
        <f>IF('True_Odds_Calculator_3-way'!C334="","",'True_Odds_Calculator_3-way'!C334)</f>
        <v>10.210000000000001</v>
      </c>
      <c r="D333" s="4">
        <f t="shared" si="25"/>
        <v>3.7358309602213202E-2</v>
      </c>
      <c r="E333" s="4">
        <f t="shared" si="26"/>
        <v>1.3317245944712439</v>
      </c>
      <c r="F333" s="4">
        <f t="shared" si="27"/>
        <v>6.1123361259294331</v>
      </c>
      <c r="G333" s="4">
        <f t="shared" si="28"/>
        <v>11.697216646783955</v>
      </c>
      <c r="I333" s="4">
        <f t="shared" si="29"/>
        <v>1.0373583096022132</v>
      </c>
    </row>
    <row r="334" spans="1:9" x14ac:dyDescent="0.2">
      <c r="A334" s="4">
        <f>IF('True_Odds_Calculator_3-way'!A335="","",'True_Odds_Calculator_3-way'!A335)</f>
        <v>2.0699999999999998</v>
      </c>
      <c r="B334" s="4">
        <f>IF('True_Odds_Calculator_3-way'!B335="","",'True_Odds_Calculator_3-way'!B335)</f>
        <v>3.31</v>
      </c>
      <c r="C334" s="4">
        <f>IF('True_Odds_Calculator_3-way'!C335="","",'True_Odds_Calculator_3-way'!C335)</f>
        <v>3.97</v>
      </c>
      <c r="D334" s="4">
        <f t="shared" si="25"/>
        <v>3.709575983073421E-2</v>
      </c>
      <c r="E334" s="4">
        <f t="shared" si="26"/>
        <v>2.1243756776505811</v>
      </c>
      <c r="F334" s="4">
        <f t="shared" si="27"/>
        <v>3.4512564343839487</v>
      </c>
      <c r="G334" s="4">
        <f t="shared" si="28"/>
        <v>4.174948451218965</v>
      </c>
      <c r="I334" s="4">
        <f t="shared" si="29"/>
        <v>1.0370957598307342</v>
      </c>
    </row>
    <row r="335" spans="1:9" x14ac:dyDescent="0.2">
      <c r="A335" s="4">
        <f>IF('True_Odds_Calculator_3-way'!A336="","",'True_Odds_Calculator_3-way'!A336)</f>
        <v>2.2799999999999998</v>
      </c>
      <c r="B335" s="4">
        <f>IF('True_Odds_Calculator_3-way'!B336="","",'True_Odds_Calculator_3-way'!B336)</f>
        <v>3.35</v>
      </c>
      <c r="C335" s="4">
        <f>IF('True_Odds_Calculator_3-way'!C336="","",'True_Odds_Calculator_3-way'!C336)</f>
        <v>3.32</v>
      </c>
      <c r="D335" s="4">
        <f t="shared" si="25"/>
        <v>3.8308773191745749E-2</v>
      </c>
      <c r="E335" s="4">
        <f t="shared" si="26"/>
        <v>2.3483720723479498</v>
      </c>
      <c r="F335" s="4">
        <f t="shared" si="27"/>
        <v>3.4997110964716969</v>
      </c>
      <c r="G335" s="4">
        <f t="shared" si="28"/>
        <v>3.4669828862265839</v>
      </c>
      <c r="I335" s="4">
        <f t="shared" si="29"/>
        <v>1.0383087731917457</v>
      </c>
    </row>
    <row r="336" spans="1:9" x14ac:dyDescent="0.2">
      <c r="A336" s="4">
        <f>IF('True_Odds_Calculator_3-way'!A337="","",'True_Odds_Calculator_3-way'!A337)</f>
        <v>3.07</v>
      </c>
      <c r="B336" s="4">
        <f>IF('True_Odds_Calculator_3-way'!B337="","",'True_Odds_Calculator_3-way'!B337)</f>
        <v>2.99</v>
      </c>
      <c r="C336" s="4">
        <f>IF('True_Odds_Calculator_3-way'!C337="","",'True_Odds_Calculator_3-way'!C337)</f>
        <v>2.64</v>
      </c>
      <c r="D336" s="4">
        <f t="shared" si="25"/>
        <v>3.8968938345797177E-2</v>
      </c>
      <c r="E336" s="4">
        <f t="shared" si="26"/>
        <v>3.1975110276660574</v>
      </c>
      <c r="F336" s="4">
        <f t="shared" si="27"/>
        <v>3.1108213195246637</v>
      </c>
      <c r="G336" s="4">
        <f t="shared" si="28"/>
        <v>2.73374748886497</v>
      </c>
      <c r="I336" s="4">
        <f t="shared" si="29"/>
        <v>1.0389689383457972</v>
      </c>
    </row>
    <row r="337" spans="1:9" x14ac:dyDescent="0.2">
      <c r="A337" s="4">
        <f>IF('True_Odds_Calculator_3-way'!A338="","",'True_Odds_Calculator_3-way'!A338)</f>
        <v>2.3199999999999998</v>
      </c>
      <c r="B337" s="4">
        <f>IF('True_Odds_Calculator_3-way'!B338="","",'True_Odds_Calculator_3-way'!B338)</f>
        <v>3.13</v>
      </c>
      <c r="C337" s="4">
        <f>IF('True_Odds_Calculator_3-way'!C338="","",'True_Odds_Calculator_3-way'!C338)</f>
        <v>3.47</v>
      </c>
      <c r="D337" s="4">
        <f t="shared" si="25"/>
        <v>3.8707738690340276E-2</v>
      </c>
      <c r="E337" s="4">
        <f t="shared" si="26"/>
        <v>2.3915898125889328</v>
      </c>
      <c r="F337" s="4">
        <f t="shared" si="27"/>
        <v>3.2617250058379734</v>
      </c>
      <c r="G337" s="4">
        <f t="shared" si="28"/>
        <v>3.6326403982190403</v>
      </c>
      <c r="I337" s="4">
        <f t="shared" si="29"/>
        <v>1.0387077386903403</v>
      </c>
    </row>
    <row r="338" spans="1:9" x14ac:dyDescent="0.2">
      <c r="A338" s="4">
        <f>IF('True_Odds_Calculator_3-way'!A339="","",'True_Odds_Calculator_3-way'!A339)</f>
        <v>3.81</v>
      </c>
      <c r="B338" s="4">
        <f>IF('True_Odds_Calculator_3-way'!B339="","",'True_Odds_Calculator_3-way'!B339)</f>
        <v>3.61</v>
      </c>
      <c r="C338" s="4">
        <f>IF('True_Odds_Calculator_3-way'!C339="","",'True_Odds_Calculator_3-way'!C339)</f>
        <v>2.02</v>
      </c>
      <c r="D338" s="4">
        <f t="shared" si="25"/>
        <v>3.4525006800852465E-2</v>
      </c>
      <c r="E338" s="4">
        <f t="shared" si="26"/>
        <v>3.984716921075496</v>
      </c>
      <c r="F338" s="4">
        <f t="shared" si="27"/>
        <v>3.7664787023876225</v>
      </c>
      <c r="G338" s="4">
        <f t="shared" si="28"/>
        <v>2.0680762329789073</v>
      </c>
      <c r="I338" s="4">
        <f t="shared" si="29"/>
        <v>1.0345250068008525</v>
      </c>
    </row>
    <row r="339" spans="1:9" x14ac:dyDescent="0.2">
      <c r="A339" s="4">
        <f>IF('True_Odds_Calculator_3-way'!A340="","",'True_Odds_Calculator_3-way'!A340)</f>
        <v>1.99</v>
      </c>
      <c r="B339" s="4">
        <f>IF('True_Odds_Calculator_3-way'!B340="","",'True_Odds_Calculator_3-way'!B340)</f>
        <v>3.27</v>
      </c>
      <c r="C339" s="4">
        <f>IF('True_Odds_Calculator_3-way'!C340="","",'True_Odds_Calculator_3-way'!C340)</f>
        <v>4.42</v>
      </c>
      <c r="D339" s="4">
        <f t="shared" si="25"/>
        <v>3.4567304258989795E-2</v>
      </c>
      <c r="E339" s="4">
        <f t="shared" si="26"/>
        <v>2.0367008272630911</v>
      </c>
      <c r="F339" s="4">
        <f t="shared" si="27"/>
        <v>3.3980322894750499</v>
      </c>
      <c r="G339" s="4">
        <f t="shared" si="28"/>
        <v>4.6571866094736372</v>
      </c>
      <c r="I339" s="4">
        <f t="shared" si="29"/>
        <v>1.0345673042589898</v>
      </c>
    </row>
    <row r="340" spans="1:9" x14ac:dyDescent="0.2">
      <c r="A340" s="4">
        <f>IF('True_Odds_Calculator_3-way'!A341="","",'True_Odds_Calculator_3-way'!A341)</f>
        <v>2.2999999999999998</v>
      </c>
      <c r="B340" s="4">
        <f>IF('True_Odds_Calculator_3-way'!B341="","",'True_Odds_Calculator_3-way'!B341)</f>
        <v>3.28</v>
      </c>
      <c r="C340" s="4">
        <f>IF('True_Odds_Calculator_3-way'!C341="","",'True_Odds_Calculator_3-way'!C341)</f>
        <v>3.35</v>
      </c>
      <c r="D340" s="4">
        <f t="shared" si="25"/>
        <v>3.8168120162707098E-2</v>
      </c>
      <c r="E340" s="4">
        <f t="shared" si="26"/>
        <v>2.3693319249735931</v>
      </c>
      <c r="F340" s="4">
        <f t="shared" si="27"/>
        <v>3.4228366079167869</v>
      </c>
      <c r="G340" s="4">
        <f t="shared" si="28"/>
        <v>3.4991369522877687</v>
      </c>
      <c r="I340" s="4">
        <f t="shared" si="29"/>
        <v>1.0381681201627071</v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>
        <f>IF('True_Odds_Calculator_3-way'!A343="","",'True_Odds_Calculator_3-way'!A343)</f>
        <v>2.66</v>
      </c>
      <c r="B342" s="4">
        <f>IF('True_Odds_Calculator_3-way'!B343="","",'True_Odds_Calculator_3-way'!B343)</f>
        <v>2.78</v>
      </c>
      <c r="C342" s="4">
        <f>IF('True_Odds_Calculator_3-way'!C343="","",'True_Odds_Calculator_3-way'!C343)</f>
        <v>3.16</v>
      </c>
      <c r="D342" s="4">
        <f t="shared" si="25"/>
        <v>5.2107776042419118E-2</v>
      </c>
      <c r="E342" s="4">
        <f t="shared" si="26"/>
        <v>2.7888511363115578</v>
      </c>
      <c r="F342" s="4">
        <f t="shared" si="27"/>
        <v>2.9210472629717827</v>
      </c>
      <c r="G342" s="4">
        <f t="shared" si="28"/>
        <v>3.3435150329321148</v>
      </c>
      <c r="I342" s="4">
        <f t="shared" si="29"/>
        <v>1.0521077760424191</v>
      </c>
    </row>
    <row r="343" spans="1:9" x14ac:dyDescent="0.2">
      <c r="A343" s="4">
        <f>IF('True_Odds_Calculator_3-way'!A344="","",'True_Odds_Calculator_3-way'!A344)</f>
        <v>2.92</v>
      </c>
      <c r="B343" s="4">
        <f>IF('True_Odds_Calculator_3-way'!B344="","",'True_Odds_Calculator_3-way'!B344)</f>
        <v>2.79</v>
      </c>
      <c r="C343" s="4">
        <f>IF('True_Odds_Calculator_3-way'!C344="","",'True_Odds_Calculator_3-way'!C344)</f>
        <v>2.84</v>
      </c>
      <c r="D343" s="4">
        <f t="shared" si="25"/>
        <v>5.3001368549095984E-2</v>
      </c>
      <c r="E343" s="4">
        <f t="shared" si="26"/>
        <v>3.0788307149873106</v>
      </c>
      <c r="F343" s="4">
        <f t="shared" si="27"/>
        <v>2.9346527701204872</v>
      </c>
      <c r="G343" s="4">
        <f t="shared" si="28"/>
        <v>2.9900233099590459</v>
      </c>
      <c r="I343" s="4">
        <f t="shared" si="29"/>
        <v>1.053001368549096</v>
      </c>
    </row>
    <row r="344" spans="1:9" x14ac:dyDescent="0.2">
      <c r="A344" s="4">
        <f>IF('True_Odds_Calculator_3-way'!A345="","",'True_Odds_Calculator_3-way'!A345)</f>
        <v>3.2</v>
      </c>
      <c r="B344" s="4">
        <f>IF('True_Odds_Calculator_3-way'!B345="","",'True_Odds_Calculator_3-way'!B345)</f>
        <v>3.02</v>
      </c>
      <c r="C344" s="4">
        <f>IF('True_Odds_Calculator_3-way'!C345="","",'True_Odds_Calculator_3-way'!C345)</f>
        <v>2.4500000000000002</v>
      </c>
      <c r="D344" s="4">
        <f t="shared" si="25"/>
        <v>5.1789093120691909E-2</v>
      </c>
      <c r="E344" s="4">
        <f t="shared" si="26"/>
        <v>3.3871096953859654</v>
      </c>
      <c r="F344" s="4">
        <f t="shared" si="27"/>
        <v>3.1861055540105321</v>
      </c>
      <c r="G344" s="4">
        <f t="shared" si="28"/>
        <v>2.5581974947597406</v>
      </c>
      <c r="I344" s="4">
        <f t="shared" si="29"/>
        <v>1.0517890931206919</v>
      </c>
    </row>
    <row r="345" spans="1:9" x14ac:dyDescent="0.2">
      <c r="A345" s="4">
        <f>IF('True_Odds_Calculator_3-way'!A346="","",'True_Odds_Calculator_3-way'!A346)</f>
        <v>3.03</v>
      </c>
      <c r="B345" s="4">
        <f>IF('True_Odds_Calculator_3-way'!B346="","",'True_Odds_Calculator_3-way'!B346)</f>
        <v>2.77</v>
      </c>
      <c r="C345" s="4">
        <f>IF('True_Odds_Calculator_3-way'!C346="","",'True_Odds_Calculator_3-way'!C346)</f>
        <v>2.76</v>
      </c>
      <c r="D345" s="4">
        <f t="shared" si="25"/>
        <v>5.336267420495E-2</v>
      </c>
      <c r="E345" s="4">
        <f t="shared" si="26"/>
        <v>3.202608765860306</v>
      </c>
      <c r="F345" s="4">
        <f t="shared" si="27"/>
        <v>2.9135553467143742</v>
      </c>
      <c r="G345" s="4">
        <f t="shared" si="28"/>
        <v>2.9024940571744176</v>
      </c>
      <c r="I345" s="4">
        <f t="shared" si="29"/>
        <v>1.05336267420495</v>
      </c>
    </row>
    <row r="346" spans="1:9" x14ac:dyDescent="0.2">
      <c r="A346" s="4">
        <f>IF('True_Odds_Calculator_3-way'!A347="","",'True_Odds_Calculator_3-way'!A347)</f>
        <v>2.2999999999999998</v>
      </c>
      <c r="B346" s="4">
        <f>IF('True_Odds_Calculator_3-way'!B347="","",'True_Odds_Calculator_3-way'!B347)</f>
        <v>2.97</v>
      </c>
      <c r="C346" s="4">
        <f>IF('True_Odds_Calculator_3-way'!C347="","",'True_Odds_Calculator_3-way'!C347)</f>
        <v>3.56</v>
      </c>
      <c r="D346" s="4">
        <f t="shared" si="25"/>
        <v>5.238182180048323E-2</v>
      </c>
      <c r="E346" s="4">
        <f t="shared" si="26"/>
        <v>2.3962311993525534</v>
      </c>
      <c r="F346" s="4">
        <f t="shared" si="27"/>
        <v>3.1324421987654869</v>
      </c>
      <c r="G346" s="4">
        <f t="shared" si="28"/>
        <v>3.795955702538508</v>
      </c>
      <c r="I346" s="4">
        <f t="shared" si="29"/>
        <v>1.0523818218004832</v>
      </c>
    </row>
    <row r="347" spans="1:9" x14ac:dyDescent="0.2">
      <c r="A347" s="4">
        <f>IF('True_Odds_Calculator_3-way'!A348="","",'True_Odds_Calculator_3-way'!A348)</f>
        <v>2.38</v>
      </c>
      <c r="B347" s="4">
        <f>IF('True_Odds_Calculator_3-way'!B348="","",'True_Odds_Calculator_3-way'!B348)</f>
        <v>2.9</v>
      </c>
      <c r="C347" s="4">
        <f>IF('True_Odds_Calculator_3-way'!C348="","",'True_Odds_Calculator_3-way'!C348)</f>
        <v>3.48</v>
      </c>
      <c r="D347" s="4">
        <f t="shared" si="25"/>
        <v>5.2351975272867834E-2</v>
      </c>
      <c r="E347" s="4">
        <f t="shared" si="26"/>
        <v>2.4831307962903741</v>
      </c>
      <c r="F347" s="4">
        <f t="shared" si="27"/>
        <v>3.0545830055074745</v>
      </c>
      <c r="G347" s="4">
        <f t="shared" si="28"/>
        <v>3.7049982106644404</v>
      </c>
      <c r="I347" s="4">
        <f t="shared" si="29"/>
        <v>1.0523519752728678</v>
      </c>
    </row>
    <row r="348" spans="1:9" x14ac:dyDescent="0.2">
      <c r="A348" s="4">
        <f>IF('True_Odds_Calculator_3-way'!A349="","",'True_Odds_Calculator_3-way'!A349)</f>
        <v>2.4300000000000002</v>
      </c>
      <c r="B348" s="4">
        <f>IF('True_Odds_Calculator_3-way'!B349="","",'True_Odds_Calculator_3-way'!B349)</f>
        <v>2.85</v>
      </c>
      <c r="C348" s="4">
        <f>IF('True_Odds_Calculator_3-way'!C349="","",'True_Odds_Calculator_3-way'!C349)</f>
        <v>3.44</v>
      </c>
      <c r="D348" s="4">
        <f t="shared" si="25"/>
        <v>5.3097501145916715E-2</v>
      </c>
      <c r="E348" s="4">
        <f t="shared" si="26"/>
        <v>2.539208768814603</v>
      </c>
      <c r="F348" s="4">
        <f t="shared" si="27"/>
        <v>3.0013984181497038</v>
      </c>
      <c r="G348" s="4">
        <f t="shared" si="28"/>
        <v>3.6630236906196956</v>
      </c>
      <c r="I348" s="4">
        <f t="shared" si="29"/>
        <v>1.0530975011459167</v>
      </c>
    </row>
    <row r="349" spans="1:9" x14ac:dyDescent="0.2">
      <c r="A349" s="4">
        <f>IF('True_Odds_Calculator_3-way'!A350="","",'True_Odds_Calculator_3-way'!A350)</f>
        <v>2.38</v>
      </c>
      <c r="B349" s="4">
        <f>IF('True_Odds_Calculator_3-way'!B350="","",'True_Odds_Calculator_3-way'!B350)</f>
        <v>2.86</v>
      </c>
      <c r="C349" s="4">
        <f>IF('True_Odds_Calculator_3-way'!C350="","",'True_Odds_Calculator_3-way'!C350)</f>
        <v>3.54</v>
      </c>
      <c r="D349" s="4">
        <f t="shared" si="25"/>
        <v>5.2304292583455148E-2</v>
      </c>
      <c r="E349" s="4">
        <f t="shared" si="26"/>
        <v>2.483032797313848</v>
      </c>
      <c r="F349" s="4">
        <f t="shared" si="27"/>
        <v>3.0100935771204256</v>
      </c>
      <c r="G349" s="4">
        <f t="shared" si="28"/>
        <v>3.7728572209958298</v>
      </c>
      <c r="I349" s="4">
        <f t="shared" si="29"/>
        <v>1.0523042925834551</v>
      </c>
    </row>
    <row r="350" spans="1:9" x14ac:dyDescent="0.2">
      <c r="A350" s="4">
        <f>IF('True_Odds_Calculator_3-way'!A351="","",'True_Odds_Calculator_3-way'!A351)</f>
        <v>2.54</v>
      </c>
      <c r="B350" s="4">
        <f>IF('True_Odds_Calculator_3-way'!B351="","",'True_Odds_Calculator_3-way'!B351)</f>
        <v>2.87</v>
      </c>
      <c r="C350" s="4">
        <f>IF('True_Odds_Calculator_3-way'!C351="","",'True_Odds_Calculator_3-way'!C351)</f>
        <v>3.23</v>
      </c>
      <c r="D350" s="4">
        <f t="shared" si="25"/>
        <v>5.1730366370517977E-2</v>
      </c>
      <c r="E350" s="4">
        <f t="shared" si="26"/>
        <v>2.6563435352264611</v>
      </c>
      <c r="F350" s="4">
        <f t="shared" si="27"/>
        <v>3.0194275984060219</v>
      </c>
      <c r="G350" s="4">
        <f t="shared" si="28"/>
        <v>3.4205099578458631</v>
      </c>
      <c r="I350" s="4">
        <f t="shared" si="29"/>
        <v>1.051730366370518</v>
      </c>
    </row>
    <row r="351" spans="1:9" x14ac:dyDescent="0.2">
      <c r="A351" s="4">
        <f>IF('True_Odds_Calculator_3-way'!A352="","",'True_Odds_Calculator_3-way'!A352)</f>
        <v>3.02</v>
      </c>
      <c r="B351" s="4">
        <f>IF('True_Odds_Calculator_3-way'!B352="","",'True_Odds_Calculator_3-way'!B352)</f>
        <v>2.75</v>
      </c>
      <c r="C351" s="4">
        <f>IF('True_Odds_Calculator_3-way'!C352="","",'True_Odds_Calculator_3-way'!C352)</f>
        <v>2.8</v>
      </c>
      <c r="D351" s="4">
        <f t="shared" si="25"/>
        <v>5.1905048593790415E-2</v>
      </c>
      <c r="E351" s="4">
        <f t="shared" si="26"/>
        <v>3.1864979673868361</v>
      </c>
      <c r="F351" s="4">
        <f t="shared" si="27"/>
        <v>2.8873804892181618</v>
      </c>
      <c r="G351" s="4">
        <f t="shared" si="28"/>
        <v>2.9425510376244306</v>
      </c>
      <c r="I351" s="4">
        <f t="shared" si="29"/>
        <v>1.0519050485937904</v>
      </c>
    </row>
    <row r="352" spans="1:9" x14ac:dyDescent="0.2">
      <c r="A352" s="4">
        <f>IF('True_Odds_Calculator_3-way'!A353="","",'True_Odds_Calculator_3-way'!A353)</f>
        <v>2.44</v>
      </c>
      <c r="B352" s="4">
        <f>IF('True_Odds_Calculator_3-way'!B353="","",'True_Odds_Calculator_3-way'!B353)</f>
        <v>3.34</v>
      </c>
      <c r="C352" s="4">
        <f>IF('True_Odds_Calculator_3-way'!C353="","",'True_Odds_Calculator_3-way'!C353)</f>
        <v>2.99</v>
      </c>
      <c r="D352" s="4">
        <f t="shared" si="25"/>
        <v>4.3685423713677896E-2</v>
      </c>
      <c r="E352" s="4">
        <f t="shared" si="26"/>
        <v>2.5298890089545343</v>
      </c>
      <c r="F352" s="4">
        <f t="shared" si="27"/>
        <v>3.5107503953452985</v>
      </c>
      <c r="G352" s="4">
        <f t="shared" si="28"/>
        <v>3.1261102318888772</v>
      </c>
      <c r="I352" s="4">
        <f t="shared" si="29"/>
        <v>1.0436854237136779</v>
      </c>
    </row>
    <row r="353" spans="1:9" x14ac:dyDescent="0.2">
      <c r="A353" s="4">
        <f>IF('True_Odds_Calculator_3-way'!A354="","",'True_Odds_Calculator_3-way'!A354)</f>
        <v>2.1800000000000002</v>
      </c>
      <c r="B353" s="4">
        <f>IF('True_Odds_Calculator_3-way'!B354="","",'True_Odds_Calculator_3-way'!B354)</f>
        <v>3.34</v>
      </c>
      <c r="C353" s="4">
        <f>IF('True_Odds_Calculator_3-way'!C354="","",'True_Odds_Calculator_3-way'!C354)</f>
        <v>3.49</v>
      </c>
      <c r="D353" s="4">
        <f t="shared" si="25"/>
        <v>4.4649745224464077E-2</v>
      </c>
      <c r="E353" s="4">
        <f t="shared" si="26"/>
        <v>2.2531030121659152</v>
      </c>
      <c r="F353" s="4">
        <f t="shared" si="27"/>
        <v>3.5147167439650038</v>
      </c>
      <c r="G353" s="4">
        <f t="shared" si="28"/>
        <v>3.6812114623853192</v>
      </c>
      <c r="I353" s="4">
        <f t="shared" si="29"/>
        <v>1.0446497452244641</v>
      </c>
    </row>
    <row r="354" spans="1:9" x14ac:dyDescent="0.2">
      <c r="A354" s="4">
        <f>IF('True_Odds_Calculator_3-way'!A355="","",'True_Odds_Calculator_3-way'!A355)</f>
        <v>2.2599999999999998</v>
      </c>
      <c r="B354" s="4">
        <f>IF('True_Odds_Calculator_3-way'!B355="","",'True_Odds_Calculator_3-way'!B355)</f>
        <v>3.27</v>
      </c>
      <c r="C354" s="4">
        <f>IF('True_Odds_Calculator_3-way'!C355="","",'True_Odds_Calculator_3-way'!C355)</f>
        <v>3.38</v>
      </c>
      <c r="D354" s="4">
        <f t="shared" si="25"/>
        <v>4.4146261825392052E-2</v>
      </c>
      <c r="E354" s="4">
        <f t="shared" si="26"/>
        <v>2.3377460717921865</v>
      </c>
      <c r="F354" s="4">
        <f t="shared" si="27"/>
        <v>3.4353048977164606</v>
      </c>
      <c r="G354" s="4">
        <f t="shared" si="28"/>
        <v>3.5569142328348624</v>
      </c>
      <c r="I354" s="4">
        <f t="shared" si="29"/>
        <v>1.0441462618253921</v>
      </c>
    </row>
    <row r="355" spans="1:9" x14ac:dyDescent="0.2">
      <c r="A355" s="4">
        <f>IF('True_Odds_Calculator_3-way'!A356="","",'True_Odds_Calculator_3-way'!A356)</f>
        <v>15.94</v>
      </c>
      <c r="B355" s="4">
        <f>IF('True_Odds_Calculator_3-way'!B356="","",'True_Odds_Calculator_3-way'!B356)</f>
        <v>7.37</v>
      </c>
      <c r="C355" s="4">
        <f>IF('True_Odds_Calculator_3-way'!C356="","",'True_Odds_Calculator_3-way'!C356)</f>
        <v>1.18</v>
      </c>
      <c r="D355" s="4">
        <f t="shared" si="25"/>
        <v>4.5878094645274814E-2</v>
      </c>
      <c r="E355" s="4">
        <f t="shared" si="26"/>
        <v>21.078121018120449</v>
      </c>
      <c r="F355" s="4">
        <f t="shared" si="27"/>
        <v>8.3061644165579978</v>
      </c>
      <c r="G355" s="4">
        <f t="shared" si="28"/>
        <v>1.2016848647029434</v>
      </c>
      <c r="I355" s="4">
        <f t="shared" si="29"/>
        <v>1.0458780946452748</v>
      </c>
    </row>
    <row r="356" spans="1:9" x14ac:dyDescent="0.2">
      <c r="A356" s="4">
        <f>IF('True_Odds_Calculator_3-way'!A357="","",'True_Odds_Calculator_3-way'!A357)</f>
        <v>1.1299999999999999</v>
      </c>
      <c r="B356" s="4">
        <f>IF('True_Odds_Calculator_3-way'!B357="","",'True_Odds_Calculator_3-way'!B357)</f>
        <v>9.16</v>
      </c>
      <c r="C356" s="4">
        <f>IF('True_Odds_Calculator_3-way'!C357="","",'True_Odds_Calculator_3-way'!C357)</f>
        <v>20.76</v>
      </c>
      <c r="D356" s="4">
        <f t="shared" si="25"/>
        <v>4.2295614729322306E-2</v>
      </c>
      <c r="E356" s="4">
        <f t="shared" si="26"/>
        <v>1.1482938694876257</v>
      </c>
      <c r="F356" s="4">
        <f t="shared" si="27"/>
        <v>10.518369722082408</v>
      </c>
      <c r="G356" s="4">
        <f t="shared" si="28"/>
        <v>29.350457989798478</v>
      </c>
      <c r="I356" s="4">
        <f t="shared" si="29"/>
        <v>1.0422956147293223</v>
      </c>
    </row>
    <row r="357" spans="1:9" x14ac:dyDescent="0.2">
      <c r="A357" s="4">
        <f>IF('True_Odds_Calculator_3-way'!A358="","",'True_Odds_Calculator_3-way'!A358)</f>
        <v>2.5099999999999998</v>
      </c>
      <c r="B357" s="4">
        <f>IF('True_Odds_Calculator_3-way'!B358="","",'True_Odds_Calculator_3-way'!B358)</f>
        <v>3.26</v>
      </c>
      <c r="C357" s="4">
        <f>IF('True_Odds_Calculator_3-way'!C358="","",'True_Odds_Calculator_3-way'!C358)</f>
        <v>2.95</v>
      </c>
      <c r="D357" s="4">
        <f t="shared" si="25"/>
        <v>4.4137891607118451E-2</v>
      </c>
      <c r="E357" s="4">
        <f t="shared" si="26"/>
        <v>2.6062452560807641</v>
      </c>
      <c r="F357" s="4">
        <f t="shared" si="27"/>
        <v>3.4242372944670603</v>
      </c>
      <c r="G357" s="4">
        <f t="shared" si="28"/>
        <v>3.0838458809736848</v>
      </c>
      <c r="I357" s="4">
        <f t="shared" si="29"/>
        <v>1.0441378916071185</v>
      </c>
    </row>
    <row r="358" spans="1:9" x14ac:dyDescent="0.2">
      <c r="A358" s="4">
        <f>IF('True_Odds_Calculator_3-way'!A359="","",'True_Odds_Calculator_3-way'!A359)</f>
        <v>4.7</v>
      </c>
      <c r="B358" s="4">
        <f>IF('True_Odds_Calculator_3-way'!B359="","",'True_Odds_Calculator_3-way'!B359)</f>
        <v>3.99</v>
      </c>
      <c r="C358" s="4">
        <f>IF('True_Odds_Calculator_3-way'!C359="","",'True_Odds_Calculator_3-way'!C359)</f>
        <v>1.71</v>
      </c>
      <c r="D358" s="4">
        <f t="shared" si="25"/>
        <v>4.818784550027555E-2</v>
      </c>
      <c r="E358" s="4">
        <f t="shared" si="26"/>
        <v>5.0837977047501441</v>
      </c>
      <c r="F358" s="4">
        <f t="shared" si="27"/>
        <v>4.2632296850135143</v>
      </c>
      <c r="G358" s="4">
        <f t="shared" si="28"/>
        <v>1.7582952213274439</v>
      </c>
      <c r="I358" s="4">
        <f t="shared" si="29"/>
        <v>1.0481878455002756</v>
      </c>
    </row>
    <row r="359" spans="1:9" x14ac:dyDescent="0.2">
      <c r="A359" s="4">
        <f>IF('True_Odds_Calculator_3-way'!A360="","",'True_Odds_Calculator_3-way'!A360)</f>
        <v>3.19</v>
      </c>
      <c r="B359" s="4">
        <f>IF('True_Odds_Calculator_3-way'!B360="","",'True_Odds_Calculator_3-way'!B360)</f>
        <v>3.62</v>
      </c>
      <c r="C359" s="4">
        <f>IF('True_Odds_Calculator_3-way'!C360="","",'True_Odds_Calculator_3-way'!C360)</f>
        <v>2.25</v>
      </c>
      <c r="D359" s="4">
        <f t="shared" si="25"/>
        <v>3.4167162191547806E-2</v>
      </c>
      <c r="E359" s="4">
        <f t="shared" si="26"/>
        <v>3.3102655299451103</v>
      </c>
      <c r="F359" s="4">
        <f t="shared" si="27"/>
        <v>3.7756645151915134</v>
      </c>
      <c r="G359" s="4">
        <f t="shared" si="28"/>
        <v>2.3091734272632878</v>
      </c>
      <c r="I359" s="4">
        <f t="shared" si="29"/>
        <v>1.0341671621915478</v>
      </c>
    </row>
    <row r="360" spans="1:9" x14ac:dyDescent="0.2">
      <c r="A360" s="4">
        <f>IF('True_Odds_Calculator_3-way'!A361="","",'True_Odds_Calculator_3-way'!A361)</f>
        <v>1.99</v>
      </c>
      <c r="B360" s="4">
        <f>IF('True_Odds_Calculator_3-way'!B361="","",'True_Odds_Calculator_3-way'!B361)</f>
        <v>3.46</v>
      </c>
      <c r="C360" s="4">
        <f>IF('True_Odds_Calculator_3-way'!C361="","",'True_Odds_Calculator_3-way'!C361)</f>
        <v>4.12</v>
      </c>
      <c r="D360" s="4">
        <f t="shared" si="25"/>
        <v>3.4248350456474341E-2</v>
      </c>
      <c r="E360" s="4">
        <f t="shared" si="26"/>
        <v>2.0362598999742736</v>
      </c>
      <c r="F360" s="4">
        <f t="shared" si="27"/>
        <v>3.6022895893340761</v>
      </c>
      <c r="G360" s="4">
        <f t="shared" si="28"/>
        <v>4.3233459902356381</v>
      </c>
      <c r="I360" s="4">
        <f t="shared" si="29"/>
        <v>1.0342483504564743</v>
      </c>
    </row>
    <row r="361" spans="1:9" x14ac:dyDescent="0.2">
      <c r="A361" s="4">
        <f>IF('True_Odds_Calculator_3-way'!A362="","",'True_Odds_Calculator_3-way'!A362)</f>
        <v>4.5</v>
      </c>
      <c r="B361" s="4">
        <f>IF('True_Odds_Calculator_3-way'!B362="","",'True_Odds_Calculator_3-way'!B362)</f>
        <v>3.61</v>
      </c>
      <c r="C361" s="4">
        <f>IF('True_Odds_Calculator_3-way'!C362="","",'True_Odds_Calculator_3-way'!C362)</f>
        <v>1.88</v>
      </c>
      <c r="D361" s="4">
        <f t="shared" si="25"/>
        <v>3.1145426088551087E-2</v>
      </c>
      <c r="E361" s="4">
        <f t="shared" si="26"/>
        <v>4.7205345918430446</v>
      </c>
      <c r="F361" s="4">
        <f t="shared" si="27"/>
        <v>3.7505649069950229</v>
      </c>
      <c r="G361" s="4">
        <f t="shared" si="28"/>
        <v>1.9174238968018449</v>
      </c>
      <c r="I361" s="4">
        <f t="shared" si="29"/>
        <v>1.0311454260885511</v>
      </c>
    </row>
    <row r="362" spans="1:9" x14ac:dyDescent="0.2">
      <c r="A362" s="4">
        <f>IF('True_Odds_Calculator_3-way'!A363="","",'True_Odds_Calculator_3-way'!A363)</f>
        <v>1.5</v>
      </c>
      <c r="B362" s="4">
        <f>IF('True_Odds_Calculator_3-way'!B363="","",'True_Odds_Calculator_3-way'!B363)</f>
        <v>3.84</v>
      </c>
      <c r="C362" s="4">
        <f>IF('True_Odds_Calculator_3-way'!C363="","",'True_Odds_Calculator_3-way'!C363)</f>
        <v>7.46</v>
      </c>
      <c r="D362" s="4">
        <f t="shared" si="25"/>
        <v>6.1131590705987504E-2</v>
      </c>
      <c r="E362" s="4">
        <f t="shared" si="26"/>
        <v>1.5472942803232173</v>
      </c>
      <c r="F362" s="4">
        <f t="shared" si="27"/>
        <v>4.1659815403707441</v>
      </c>
      <c r="G362" s="4">
        <f t="shared" si="28"/>
        <v>8.7973138973057079</v>
      </c>
      <c r="I362" s="4">
        <f t="shared" si="29"/>
        <v>1.0611315907059875</v>
      </c>
    </row>
    <row r="363" spans="1:9" x14ac:dyDescent="0.2">
      <c r="A363" s="4">
        <f>IF('True_Odds_Calculator_3-way'!A364="","",'True_Odds_Calculator_3-way'!A364)</f>
        <v>1.21</v>
      </c>
      <c r="B363" s="4">
        <f>IF('True_Odds_Calculator_3-way'!B364="","",'True_Odds_Calculator_3-way'!B364)</f>
        <v>5.82</v>
      </c>
      <c r="C363" s="4">
        <f>IF('True_Odds_Calculator_3-way'!C364="","",'True_Odds_Calculator_3-way'!C364)</f>
        <v>14.78</v>
      </c>
      <c r="D363" s="4">
        <f t="shared" si="25"/>
        <v>6.5926585480480027E-2</v>
      </c>
      <c r="E363" s="4">
        <f t="shared" si="26"/>
        <v>1.2430532706062363</v>
      </c>
      <c r="F363" s="4">
        <f t="shared" si="27"/>
        <v>6.6735280612862091</v>
      </c>
      <c r="G363" s="4">
        <f t="shared" si="28"/>
        <v>21.889755674070212</v>
      </c>
      <c r="I363" s="4">
        <f t="shared" si="29"/>
        <v>1.06592658548048</v>
      </c>
    </row>
    <row r="364" spans="1:9" x14ac:dyDescent="0.2">
      <c r="A364" s="4">
        <f>IF('True_Odds_Calculator_3-way'!A365="","",'True_Odds_Calculator_3-way'!A365)</f>
        <v>3.94</v>
      </c>
      <c r="B364" s="4">
        <f>IF('True_Odds_Calculator_3-way'!B365="","",'True_Odds_Calculator_3-way'!B365)</f>
        <v>3.76</v>
      </c>
      <c r="C364" s="4">
        <f>IF('True_Odds_Calculator_3-way'!C365="","",'True_Odds_Calculator_3-way'!C365)</f>
        <v>1.94</v>
      </c>
      <c r="D364" s="4">
        <f t="shared" si="25"/>
        <v>3.5228470933268641E-2</v>
      </c>
      <c r="E364" s="4">
        <f t="shared" si="26"/>
        <v>4.1311340433801664</v>
      </c>
      <c r="F364" s="4">
        <f t="shared" si="27"/>
        <v>3.9336840168888734</v>
      </c>
      <c r="G364" s="4">
        <f t="shared" si="28"/>
        <v>1.9852255784935353</v>
      </c>
      <c r="I364" s="4">
        <f t="shared" si="29"/>
        <v>1.0352284709332686</v>
      </c>
    </row>
    <row r="365" spans="1:9" x14ac:dyDescent="0.2">
      <c r="A365" s="4">
        <f>IF('True_Odds_Calculator_3-way'!A366="","",'True_Odds_Calculator_3-way'!A366)</f>
        <v>1.89</v>
      </c>
      <c r="B365" s="4">
        <f>IF('True_Odds_Calculator_3-way'!B366="","",'True_Odds_Calculator_3-way'!B366)</f>
        <v>3.84</v>
      </c>
      <c r="C365" s="4">
        <f>IF('True_Odds_Calculator_3-way'!C366="","",'True_Odds_Calculator_3-way'!C366)</f>
        <v>4.0599999999999996</v>
      </c>
      <c r="D365" s="4">
        <f t="shared" si="25"/>
        <v>3.5822614486407556E-2</v>
      </c>
      <c r="E365" s="4">
        <f t="shared" si="26"/>
        <v>1.9336388391757957</v>
      </c>
      <c r="F365" s="4">
        <f t="shared" si="27"/>
        <v>4.0245368741490868</v>
      </c>
      <c r="G365" s="4">
        <f t="shared" si="28"/>
        <v>4.2668569621382293</v>
      </c>
      <c r="I365" s="4">
        <f t="shared" si="29"/>
        <v>1.0358226144864076</v>
      </c>
    </row>
    <row r="366" spans="1:9" x14ac:dyDescent="0.2">
      <c r="A366" s="4">
        <f>IF('True_Odds_Calculator_3-way'!A367="","",'True_Odds_Calculator_3-way'!A367)</f>
        <v>5.25</v>
      </c>
      <c r="B366" s="4">
        <f>IF('True_Odds_Calculator_3-way'!B367="","",'True_Odds_Calculator_3-way'!B367)</f>
        <v>3.7</v>
      </c>
      <c r="C366" s="4">
        <f>IF('True_Odds_Calculator_3-way'!C367="","",'True_Odds_Calculator_3-way'!C367)</f>
        <v>1.74</v>
      </c>
      <c r="D366" s="4">
        <f t="shared" si="25"/>
        <v>3.5459104424621524E-2</v>
      </c>
      <c r="E366" s="4">
        <f t="shared" si="26"/>
        <v>5.5973337749441079</v>
      </c>
      <c r="F366" s="4">
        <f t="shared" si="27"/>
        <v>3.8692118367580557</v>
      </c>
      <c r="G366" s="4">
        <f t="shared" si="28"/>
        <v>1.7765367533047749</v>
      </c>
      <c r="I366" s="4">
        <f t="shared" si="29"/>
        <v>1.0354591044246215</v>
      </c>
    </row>
    <row r="367" spans="1:9" x14ac:dyDescent="0.2">
      <c r="A367" s="4">
        <f>IF('True_Odds_Calculator_3-way'!A368="","",'True_Odds_Calculator_3-way'!A368)</f>
        <v>1.1299999999999999</v>
      </c>
      <c r="B367" s="4">
        <f>IF('True_Odds_Calculator_3-way'!B368="","",'True_Odds_Calculator_3-way'!B368)</f>
        <v>9.2899999999999991</v>
      </c>
      <c r="C367" s="4">
        <f>IF('True_Odds_Calculator_3-way'!C368="","",'True_Odds_Calculator_3-way'!C368)</f>
        <v>23.78</v>
      </c>
      <c r="D367" s="4">
        <f t="shared" si="25"/>
        <v>3.4650523351853257E-2</v>
      </c>
      <c r="E367" s="4">
        <f t="shared" si="26"/>
        <v>1.1449434552074247</v>
      </c>
      <c r="F367" s="4">
        <f t="shared" si="27"/>
        <v>10.406644631082294</v>
      </c>
      <c r="G367" s="4">
        <f t="shared" si="28"/>
        <v>32.784767447999457</v>
      </c>
      <c r="I367" s="4">
        <f t="shared" si="29"/>
        <v>1.0346505233518533</v>
      </c>
    </row>
    <row r="368" spans="1:9" x14ac:dyDescent="0.2">
      <c r="A368" s="4">
        <f>IF('True_Odds_Calculator_3-way'!A369="","",'True_Odds_Calculator_3-way'!A369)</f>
        <v>6.16</v>
      </c>
      <c r="B368" s="4">
        <f>IF('True_Odds_Calculator_3-way'!B369="","",'True_Odds_Calculator_3-way'!B369)</f>
        <v>4.51</v>
      </c>
      <c r="C368" s="4">
        <f>IF('True_Odds_Calculator_3-way'!C369="","",'True_Odds_Calculator_3-way'!C369)</f>
        <v>1.56</v>
      </c>
      <c r="D368" s="4">
        <f t="shared" si="25"/>
        <v>2.509279338547632E-2</v>
      </c>
      <c r="E368" s="4">
        <f t="shared" si="26"/>
        <v>6.4946283825365283</v>
      </c>
      <c r="F368" s="4">
        <f t="shared" si="27"/>
        <v>4.6867993478026406</v>
      </c>
      <c r="G368" s="4">
        <f t="shared" si="28"/>
        <v>1.5806243861942653</v>
      </c>
      <c r="I368" s="4">
        <f t="shared" si="29"/>
        <v>1.0250927933854763</v>
      </c>
    </row>
    <row r="369" spans="1:9" x14ac:dyDescent="0.2">
      <c r="A369" s="4">
        <f>IF('True_Odds_Calculator_3-way'!A370="","",'True_Odds_Calculator_3-way'!A370)</f>
        <v>3.32</v>
      </c>
      <c r="B369" s="4">
        <f>IF('True_Odds_Calculator_3-way'!B370="","",'True_Odds_Calculator_3-way'!B370)</f>
        <v>3.29</v>
      </c>
      <c r="C369" s="4">
        <f>IF('True_Odds_Calculator_3-way'!C370="","",'True_Odds_Calculator_3-way'!C370)</f>
        <v>2.4</v>
      </c>
      <c r="D369" s="4">
        <f t="shared" si="25"/>
        <v>2.1822853724930091E-2</v>
      </c>
      <c r="E369" s="4">
        <f t="shared" si="26"/>
        <v>3.402164395793029</v>
      </c>
      <c r="F369" s="4">
        <f t="shared" si="27"/>
        <v>3.3706681661860665</v>
      </c>
      <c r="G369" s="4">
        <f t="shared" si="28"/>
        <v>2.4426443767486465</v>
      </c>
      <c r="I369" s="4">
        <f t="shared" si="29"/>
        <v>1.0218228537249301</v>
      </c>
    </row>
    <row r="370" spans="1:9" x14ac:dyDescent="0.2">
      <c r="A370" s="4">
        <f>IF('True_Odds_Calculator_3-way'!A371="","",'True_Odds_Calculator_3-way'!A371)</f>
        <v>1.31</v>
      </c>
      <c r="B370" s="4">
        <f>IF('True_Odds_Calculator_3-way'!B371="","",'True_Odds_Calculator_3-way'!B371)</f>
        <v>6.25</v>
      </c>
      <c r="C370" s="4">
        <f>IF('True_Odds_Calculator_3-way'!C371="","",'True_Odds_Calculator_3-way'!C371)</f>
        <v>9.92</v>
      </c>
      <c r="D370" s="4">
        <f t="shared" si="25"/>
        <v>2.4165230238857305E-2</v>
      </c>
      <c r="E370" s="4">
        <f t="shared" si="26"/>
        <v>1.3239707385405024</v>
      </c>
      <c r="F370" s="4">
        <f t="shared" si="27"/>
        <v>6.5813320944604534</v>
      </c>
      <c r="G370" s="4">
        <f t="shared" si="28"/>
        <v>10.78151134080832</v>
      </c>
      <c r="I370" s="4">
        <f t="shared" si="29"/>
        <v>1.0241652302388573</v>
      </c>
    </row>
    <row r="371" spans="1:9" x14ac:dyDescent="0.2">
      <c r="A371" s="4">
        <f>IF('True_Odds_Calculator_3-way'!A372="","",'True_Odds_Calculator_3-way'!A372)</f>
        <v>2.1800000000000002</v>
      </c>
      <c r="B371" s="4">
        <f>IF('True_Odds_Calculator_3-way'!B372="","",'True_Odds_Calculator_3-way'!B372)</f>
        <v>3.61</v>
      </c>
      <c r="C371" s="4">
        <f>IF('True_Odds_Calculator_3-way'!C372="","",'True_Odds_Calculator_3-way'!C372)</f>
        <v>3.5</v>
      </c>
      <c r="D371" s="4">
        <f t="shared" si="25"/>
        <v>2.143819229386823E-2</v>
      </c>
      <c r="E371" s="4">
        <f t="shared" si="26"/>
        <v>2.2144983853461793</v>
      </c>
      <c r="F371" s="4">
        <f t="shared" si="27"/>
        <v>3.7055942958362285</v>
      </c>
      <c r="G371" s="4">
        <f t="shared" si="28"/>
        <v>3.5897849158734774</v>
      </c>
      <c r="I371" s="4">
        <f t="shared" si="29"/>
        <v>1.0214381922938682</v>
      </c>
    </row>
    <row r="372" spans="1:9" x14ac:dyDescent="0.2">
      <c r="A372" s="4">
        <f>IF('True_Odds_Calculator_3-way'!A373="","",'True_Odds_Calculator_3-way'!A373)</f>
        <v>4.7</v>
      </c>
      <c r="B372" s="4">
        <f>IF('True_Odds_Calculator_3-way'!B373="","",'True_Odds_Calculator_3-way'!B373)</f>
        <v>3.58</v>
      </c>
      <c r="C372" s="4">
        <f>IF('True_Odds_Calculator_3-way'!C373="","",'True_Odds_Calculator_3-way'!C373)</f>
        <v>1.84</v>
      </c>
      <c r="D372" s="4">
        <f t="shared" si="25"/>
        <v>3.5573827254921309E-2</v>
      </c>
      <c r="E372" s="4">
        <f t="shared" si="26"/>
        <v>4.977402219907141</v>
      </c>
      <c r="F372" s="4">
        <f t="shared" si="27"/>
        <v>3.738713759890254</v>
      </c>
      <c r="G372" s="4">
        <f t="shared" si="28"/>
        <v>1.8810417233736443</v>
      </c>
      <c r="I372" s="4">
        <f t="shared" si="29"/>
        <v>1.0355738272549213</v>
      </c>
    </row>
    <row r="373" spans="1:9" x14ac:dyDescent="0.2">
      <c r="A373" s="4">
        <f>IF('True_Odds_Calculator_3-way'!A374="","",'True_Odds_Calculator_3-way'!A374)</f>
        <v>2.84</v>
      </c>
      <c r="B373" s="4">
        <f>IF('True_Odds_Calculator_3-way'!B374="","",'True_Odds_Calculator_3-way'!B374)</f>
        <v>3.33</v>
      </c>
      <c r="C373" s="4">
        <f>IF('True_Odds_Calculator_3-way'!C374="","",'True_Odds_Calculator_3-way'!C374)</f>
        <v>2.58</v>
      </c>
      <c r="D373" s="4">
        <f t="shared" si="25"/>
        <v>4.0009875581444643E-2</v>
      </c>
      <c r="E373" s="4">
        <f t="shared" si="26"/>
        <v>2.9518025180764753</v>
      </c>
      <c r="F373" s="4">
        <f t="shared" si="27"/>
        <v>3.4847616153121947</v>
      </c>
      <c r="G373" s="4">
        <f t="shared" si="28"/>
        <v>2.671937337162301</v>
      </c>
      <c r="I373" s="4">
        <f t="shared" si="29"/>
        <v>1.0400098755814446</v>
      </c>
    </row>
    <row r="374" spans="1:9" x14ac:dyDescent="0.2">
      <c r="A374" s="4">
        <f>IF('True_Odds_Calculator_3-way'!A375="","",'True_Odds_Calculator_3-way'!A375)</f>
        <v>2.08</v>
      </c>
      <c r="B374" s="4">
        <f>IF('True_Odds_Calculator_3-way'!B375="","",'True_Odds_Calculator_3-way'!B375)</f>
        <v>3.47</v>
      </c>
      <c r="C374" s="4">
        <f>IF('True_Odds_Calculator_3-way'!C375="","",'True_Odds_Calculator_3-way'!C375)</f>
        <v>3.78</v>
      </c>
      <c r="D374" s="4">
        <f t="shared" si="25"/>
        <v>3.3503933359841254E-2</v>
      </c>
      <c r="E374" s="4">
        <f t="shared" si="26"/>
        <v>2.1294662091479055</v>
      </c>
      <c r="F374" s="4">
        <f t="shared" si="27"/>
        <v>3.6098937914521549</v>
      </c>
      <c r="G374" s="4">
        <f t="shared" si="28"/>
        <v>3.9466057899018692</v>
      </c>
      <c r="I374" s="4">
        <f t="shared" si="29"/>
        <v>1.0335039333598413</v>
      </c>
    </row>
    <row r="375" spans="1:9" x14ac:dyDescent="0.2">
      <c r="A375" s="4">
        <f>IF('True_Odds_Calculator_3-way'!A376="","",'True_Odds_Calculator_3-way'!A376)</f>
        <v>2.06</v>
      </c>
      <c r="B375" s="4">
        <f>IF('True_Odds_Calculator_3-way'!B376="","",'True_Odds_Calculator_3-way'!B376)</f>
        <v>3.49</v>
      </c>
      <c r="C375" s="4">
        <f>IF('True_Odds_Calculator_3-way'!C376="","",'True_Odds_Calculator_3-way'!C376)</f>
        <v>3.81</v>
      </c>
      <c r="D375" s="4">
        <f t="shared" si="25"/>
        <v>3.4437036094331575E-2</v>
      </c>
      <c r="E375" s="4">
        <f t="shared" si="26"/>
        <v>2.1098921227478669</v>
      </c>
      <c r="F375" s="4">
        <f t="shared" si="27"/>
        <v>3.6356505298481396</v>
      </c>
      <c r="G375" s="4">
        <f t="shared" si="28"/>
        <v>3.9842513767572552</v>
      </c>
      <c r="I375" s="4">
        <f t="shared" si="29"/>
        <v>1.0344370360943316</v>
      </c>
    </row>
    <row r="376" spans="1:9" x14ac:dyDescent="0.2">
      <c r="A376" s="4">
        <f>IF('True_Odds_Calculator_3-way'!A377="","",'True_Odds_Calculator_3-way'!A377)</f>
        <v>2.19</v>
      </c>
      <c r="B376" s="4">
        <f>IF('True_Odds_Calculator_3-way'!B377="","",'True_Odds_Calculator_3-way'!B377)</f>
        <v>3.38</v>
      </c>
      <c r="C376" s="4">
        <f>IF('True_Odds_Calculator_3-way'!C377="","",'True_Odds_Calculator_3-way'!C377)</f>
        <v>3.49</v>
      </c>
      <c r="D376" s="4">
        <f t="shared" si="25"/>
        <v>3.9011944021288825E-2</v>
      </c>
      <c r="E376" s="4">
        <f t="shared" si="26"/>
        <v>2.2541966327812593</v>
      </c>
      <c r="F376" s="4">
        <f t="shared" si="27"/>
        <v>3.5353927321871277</v>
      </c>
      <c r="G376" s="4">
        <f t="shared" si="28"/>
        <v>3.655919883683862</v>
      </c>
      <c r="I376" s="4">
        <f t="shared" si="29"/>
        <v>1.0390119440212888</v>
      </c>
    </row>
    <row r="377" spans="1:9" x14ac:dyDescent="0.2">
      <c r="A377" s="4">
        <f>IF('True_Odds_Calculator_3-way'!A378="","",'True_Odds_Calculator_3-way'!A378)</f>
        <v>2.15</v>
      </c>
      <c r="B377" s="4">
        <f>IF('True_Odds_Calculator_3-way'!B378="","",'True_Odds_Calculator_3-way'!B378)</f>
        <v>3.29</v>
      </c>
      <c r="C377" s="4">
        <f>IF('True_Odds_Calculator_3-way'!C378="","",'True_Odds_Calculator_3-way'!C378)</f>
        <v>3.79</v>
      </c>
      <c r="D377" s="4">
        <f t="shared" si="25"/>
        <v>3.2919889594985818E-2</v>
      </c>
      <c r="E377" s="4">
        <f t="shared" si="26"/>
        <v>2.2019496908467446</v>
      </c>
      <c r="F377" s="4">
        <f t="shared" si="27"/>
        <v>3.4132247363606409</v>
      </c>
      <c r="G377" s="4">
        <f t="shared" si="28"/>
        <v>3.9544612747637244</v>
      </c>
      <c r="I377" s="4">
        <f t="shared" si="29"/>
        <v>1.0329198895949858</v>
      </c>
    </row>
    <row r="378" spans="1:9" x14ac:dyDescent="0.2">
      <c r="A378" s="4">
        <f>IF('True_Odds_Calculator_3-way'!A379="","",'True_Odds_Calculator_3-way'!A379)</f>
        <v>2.06</v>
      </c>
      <c r="B378" s="4">
        <f>IF('True_Odds_Calculator_3-way'!B379="","",'True_Odds_Calculator_3-way'!B379)</f>
        <v>3.51</v>
      </c>
      <c r="C378" s="4">
        <f>IF('True_Odds_Calculator_3-way'!C379="","",'True_Odds_Calculator_3-way'!C379)</f>
        <v>3.79</v>
      </c>
      <c r="D378" s="4">
        <f t="shared" si="25"/>
        <v>3.4189420848231622E-2</v>
      </c>
      <c r="E378" s="4">
        <f t="shared" si="26"/>
        <v>2.1095247550188501</v>
      </c>
      <c r="F378" s="4">
        <f t="shared" si="27"/>
        <v>3.656256179044115</v>
      </c>
      <c r="G378" s="4">
        <f t="shared" si="28"/>
        <v>3.9610899107361481</v>
      </c>
      <c r="I378" s="4">
        <f t="shared" si="29"/>
        <v>1.0341894208482316</v>
      </c>
    </row>
    <row r="379" spans="1:9" x14ac:dyDescent="0.2">
      <c r="A379" s="4">
        <f>IF('True_Odds_Calculator_3-way'!A380="","",'True_Odds_Calculator_3-way'!A380)</f>
        <v>3.56</v>
      </c>
      <c r="B379" s="4">
        <f>IF('True_Odds_Calculator_3-way'!B380="","",'True_Odds_Calculator_3-way'!B380)</f>
        <v>3.44</v>
      </c>
      <c r="C379" s="4">
        <f>IF('True_Odds_Calculator_3-way'!C380="","",'True_Odds_Calculator_3-way'!C380)</f>
        <v>2.16</v>
      </c>
      <c r="D379" s="4">
        <f t="shared" si="25"/>
        <v>3.4559513786061924E-2</v>
      </c>
      <c r="E379" s="4">
        <f t="shared" si="26"/>
        <v>3.7122413297566581</v>
      </c>
      <c r="F379" s="4">
        <f t="shared" si="27"/>
        <v>3.5819462338877877</v>
      </c>
      <c r="G379" s="4">
        <f t="shared" si="28"/>
        <v>2.2151184602137319</v>
      </c>
      <c r="I379" s="4">
        <f t="shared" si="29"/>
        <v>1.0345595137860619</v>
      </c>
    </row>
    <row r="380" spans="1:9" x14ac:dyDescent="0.2">
      <c r="A380" s="4">
        <f>IF('True_Odds_Calculator_3-way'!A381="","",'True_Odds_Calculator_3-way'!A381)</f>
        <v>2.67</v>
      </c>
      <c r="B380" s="4">
        <f>IF('True_Odds_Calculator_3-way'!B381="","",'True_Odds_Calculator_3-way'!B381)</f>
        <v>3.11</v>
      </c>
      <c r="C380" s="4">
        <f>IF('True_Odds_Calculator_3-way'!C381="","",'True_Odds_Calculator_3-way'!C381)</f>
        <v>2.97</v>
      </c>
      <c r="D380" s="4">
        <f t="shared" si="25"/>
        <v>3.2775580266457771E-2</v>
      </c>
      <c r="E380" s="4">
        <f t="shared" si="26"/>
        <v>2.7502247898829331</v>
      </c>
      <c r="F380" s="4">
        <f t="shared" si="27"/>
        <v>3.2193862172560586</v>
      </c>
      <c r="G380" s="4">
        <f t="shared" si="28"/>
        <v>3.0696019037464914</v>
      </c>
      <c r="I380" s="4">
        <f t="shared" si="29"/>
        <v>1.0327755802664578</v>
      </c>
    </row>
    <row r="381" spans="1:9" x14ac:dyDescent="0.2">
      <c r="A381" s="4">
        <f>IF('True_Odds_Calculator_3-way'!A382="","",'True_Odds_Calculator_3-way'!A382)</f>
        <v>2.38</v>
      </c>
      <c r="B381" s="4">
        <f>IF('True_Odds_Calculator_3-way'!B382="","",'True_Odds_Calculator_3-way'!B382)</f>
        <v>3.22</v>
      </c>
      <c r="C381" s="4">
        <f>IF('True_Odds_Calculator_3-way'!C382="","",'True_Odds_Calculator_3-way'!C382)</f>
        <v>3.24</v>
      </c>
      <c r="D381" s="4">
        <f t="shared" si="25"/>
        <v>3.9369048746712876E-2</v>
      </c>
      <c r="E381" s="4">
        <f t="shared" si="26"/>
        <v>2.4567305206078558</v>
      </c>
      <c r="F381" s="4">
        <f t="shared" si="27"/>
        <v>3.3620679196449337</v>
      </c>
      <c r="G381" s="4">
        <f t="shared" si="28"/>
        <v>3.3838776475855652</v>
      </c>
      <c r="I381" s="4">
        <f t="shared" si="29"/>
        <v>1.0393690487467129</v>
      </c>
    </row>
    <row r="382" spans="1:9" x14ac:dyDescent="0.2">
      <c r="A382" s="4">
        <f>IF('True_Odds_Calculator_3-way'!A383="","",'True_Odds_Calculator_3-way'!A383)</f>
        <v>3.12</v>
      </c>
      <c r="B382" s="4">
        <f>IF('True_Odds_Calculator_3-way'!B383="","",'True_Odds_Calculator_3-way'!B383)</f>
        <v>3.28</v>
      </c>
      <c r="C382" s="4">
        <f>IF('True_Odds_Calculator_3-way'!C383="","",'True_Odds_Calculator_3-way'!C383)</f>
        <v>2.4500000000000002</v>
      </c>
      <c r="D382" s="4">
        <f t="shared" si="25"/>
        <v>3.3554134599430796E-2</v>
      </c>
      <c r="E382" s="4">
        <f t="shared" si="26"/>
        <v>3.2328132199123898</v>
      </c>
      <c r="F382" s="4">
        <f t="shared" si="27"/>
        <v>3.4049121078896478</v>
      </c>
      <c r="G382" s="4">
        <f t="shared" si="28"/>
        <v>2.5190277673586183</v>
      </c>
      <c r="I382" s="4">
        <f t="shared" si="29"/>
        <v>1.0335541345994308</v>
      </c>
    </row>
    <row r="383" spans="1:9" x14ac:dyDescent="0.2">
      <c r="A383" s="4">
        <f>IF('True_Odds_Calculator_3-way'!A384="","",'True_Odds_Calculator_3-way'!A384)</f>
        <v>3.45</v>
      </c>
      <c r="B383" s="4">
        <f>IF('True_Odds_Calculator_3-way'!B384="","",'True_Odds_Calculator_3-way'!B384)</f>
        <v>3.65</v>
      </c>
      <c r="C383" s="4">
        <f>IF('True_Odds_Calculator_3-way'!C384="","",'True_Odds_Calculator_3-way'!C384)</f>
        <v>2.1</v>
      </c>
      <c r="D383" s="4">
        <f t="shared" si="25"/>
        <v>4.0018151393970136E-2</v>
      </c>
      <c r="E383" s="4">
        <f t="shared" si="26"/>
        <v>3.6164313309856739</v>
      </c>
      <c r="F383" s="4">
        <f t="shared" si="27"/>
        <v>3.8368094599006115</v>
      </c>
      <c r="G383" s="4">
        <f t="shared" si="28"/>
        <v>2.1605220694867131</v>
      </c>
      <c r="I383" s="4">
        <f t="shared" si="29"/>
        <v>1.0400181513939701</v>
      </c>
    </row>
    <row r="384" spans="1:9" x14ac:dyDescent="0.2">
      <c r="A384" s="4">
        <f>IF('True_Odds_Calculator_3-way'!A385="","",'True_Odds_Calculator_3-way'!A385)</f>
        <v>2.82</v>
      </c>
      <c r="B384" s="4">
        <f>IF('True_Odds_Calculator_3-way'!B385="","",'True_Odds_Calculator_3-way'!B385)</f>
        <v>3.4</v>
      </c>
      <c r="C384" s="4">
        <f>IF('True_Odds_Calculator_3-way'!C385="","",'True_Odds_Calculator_3-way'!C385)</f>
        <v>2.56</v>
      </c>
      <c r="D384" s="4">
        <f t="shared" si="25"/>
        <v>3.9352576136837847E-2</v>
      </c>
      <c r="E384" s="4">
        <f t="shared" si="26"/>
        <v>2.9283228240743688</v>
      </c>
      <c r="F384" s="4">
        <f t="shared" si="27"/>
        <v>3.5587173201982631</v>
      </c>
      <c r="G384" s="4">
        <f t="shared" si="28"/>
        <v>2.6489541723744954</v>
      </c>
      <c r="I384" s="4">
        <f t="shared" si="29"/>
        <v>1.0393525761368378</v>
      </c>
    </row>
    <row r="385" spans="1:9" x14ac:dyDescent="0.2">
      <c r="A385" s="4">
        <f>IF('True_Odds_Calculator_3-way'!A386="","",'True_Odds_Calculator_3-way'!A386)</f>
        <v>2.16</v>
      </c>
      <c r="B385" s="4">
        <f>IF('True_Odds_Calculator_3-way'!B386="","",'True_Odds_Calculator_3-way'!B386)</f>
        <v>3.34</v>
      </c>
      <c r="C385" s="4">
        <f>IF('True_Odds_Calculator_3-way'!C386="","",'True_Odds_Calculator_3-way'!C386)</f>
        <v>3.7</v>
      </c>
      <c r="D385" s="4">
        <f t="shared" si="25"/>
        <v>3.2634430838023532E-2</v>
      </c>
      <c r="E385" s="4">
        <f t="shared" si="26"/>
        <v>2.2119742959676136</v>
      </c>
      <c r="F385" s="4">
        <f t="shared" si="27"/>
        <v>3.4659275443109849</v>
      </c>
      <c r="G385" s="4">
        <f t="shared" si="28"/>
        <v>3.8551671281836</v>
      </c>
      <c r="I385" s="4">
        <f t="shared" si="29"/>
        <v>1.0326344308380235</v>
      </c>
    </row>
    <row r="386" spans="1:9" x14ac:dyDescent="0.2">
      <c r="A386" s="4">
        <f>IF('True_Odds_Calculator_3-way'!A387="","",'True_Odds_Calculator_3-way'!A387)</f>
        <v>1.97</v>
      </c>
      <c r="B386" s="4">
        <f>IF('True_Odds_Calculator_3-way'!B387="","",'True_Odds_Calculator_3-way'!B387)</f>
        <v>3.61</v>
      </c>
      <c r="C386" s="4">
        <f>IF('True_Odds_Calculator_3-way'!C387="","",'True_Odds_Calculator_3-way'!C387)</f>
        <v>3.98</v>
      </c>
      <c r="D386" s="4">
        <f t="shared" si="25"/>
        <v>3.5878804854312163E-2</v>
      </c>
      <c r="E386" s="4">
        <f t="shared" si="26"/>
        <v>2.0175339372160135</v>
      </c>
      <c r="F386" s="4">
        <f t="shared" si="27"/>
        <v>3.7728914249924888</v>
      </c>
      <c r="G386" s="4">
        <f t="shared" si="28"/>
        <v>4.1789129748145211</v>
      </c>
      <c r="I386" s="4">
        <f t="shared" si="29"/>
        <v>1.0358788048543122</v>
      </c>
    </row>
    <row r="387" spans="1:9" x14ac:dyDescent="0.2">
      <c r="A387" s="4">
        <f>IF('True_Odds_Calculator_3-way'!A388="","",'True_Odds_Calculator_3-way'!A388)</f>
        <v>2.67</v>
      </c>
      <c r="B387" s="4">
        <f>IF('True_Odds_Calculator_3-way'!B388="","",'True_Odds_Calculator_3-way'!B388)</f>
        <v>3.32</v>
      </c>
      <c r="C387" s="4">
        <f>IF('True_Odds_Calculator_3-way'!C388="","",'True_Odds_Calculator_3-way'!C388)</f>
        <v>2.75</v>
      </c>
      <c r="D387" s="4">
        <f t="shared" ref="D387:D450" si="30">IF(A387="","",((1/A387)+(1/B387)+(1/C387))-1)</f>
        <v>3.9373018119464476E-2</v>
      </c>
      <c r="E387" s="4">
        <f t="shared" ref="E387:E450" si="31">IF(A387="","",(3*A387)/(3-($D387*A387)))</f>
        <v>2.7669597657225444</v>
      </c>
      <c r="F387" s="4">
        <f t="shared" ref="F387:F450" si="32">IF(B387="","",(3*B387)/(3-($D387*B387)))</f>
        <v>3.4712522012369642</v>
      </c>
      <c r="G387" s="4">
        <f t="shared" ref="G387:G450" si="33">IF(C387="","",(3*C387)/(3-($D387*C387)))</f>
        <v>2.8529691730320597</v>
      </c>
      <c r="I387" s="4">
        <f t="shared" ref="I387:I450" si="34">IF(A387="","",D387+1)</f>
        <v>1.0393730181194645</v>
      </c>
    </row>
    <row r="388" spans="1:9" x14ac:dyDescent="0.2">
      <c r="A388" s="4">
        <f>IF('True_Odds_Calculator_3-way'!A389="","",'True_Odds_Calculator_3-way'!A389)</f>
        <v>3.01</v>
      </c>
      <c r="B388" s="4">
        <f>IF('True_Odds_Calculator_3-way'!B389="","",'True_Odds_Calculator_3-way'!B389)</f>
        <v>3.34</v>
      </c>
      <c r="C388" s="4">
        <f>IF('True_Odds_Calculator_3-way'!C389="","",'True_Odds_Calculator_3-way'!C389)</f>
        <v>2.4500000000000002</v>
      </c>
      <c r="D388" s="4">
        <f t="shared" si="30"/>
        <v>3.9790376532175431E-2</v>
      </c>
      <c r="E388" s="4">
        <f t="shared" si="31"/>
        <v>3.1351652366059897</v>
      </c>
      <c r="F388" s="4">
        <f t="shared" si="32"/>
        <v>3.4948203768262771</v>
      </c>
      <c r="G388" s="4">
        <f t="shared" si="33"/>
        <v>2.5322878959072495</v>
      </c>
      <c r="I388" s="4">
        <f t="shared" si="34"/>
        <v>1.0397903765321754</v>
      </c>
    </row>
    <row r="389" spans="1:9" x14ac:dyDescent="0.2">
      <c r="A389" s="4">
        <f>IF('True_Odds_Calculator_3-way'!A390="","",'True_Odds_Calculator_3-way'!A390)</f>
        <v>2.2400000000000002</v>
      </c>
      <c r="B389" s="4">
        <f>IF('True_Odds_Calculator_3-way'!B390="","",'True_Odds_Calculator_3-way'!B390)</f>
        <v>3.4</v>
      </c>
      <c r="C389" s="4">
        <f>IF('True_Odds_Calculator_3-way'!C390="","",'True_Odds_Calculator_3-way'!C390)</f>
        <v>3.41</v>
      </c>
      <c r="D389" s="4">
        <f t="shared" si="30"/>
        <v>3.3801350452204337E-2</v>
      </c>
      <c r="E389" s="4">
        <f t="shared" si="31"/>
        <v>2.2979976498459189</v>
      </c>
      <c r="F389" s="4">
        <f t="shared" si="32"/>
        <v>3.5354361865486608</v>
      </c>
      <c r="G389" s="4">
        <f t="shared" si="33"/>
        <v>3.5462500045516285</v>
      </c>
      <c r="I389" s="4">
        <f t="shared" si="34"/>
        <v>1.0338013504522043</v>
      </c>
    </row>
    <row r="390" spans="1:9" x14ac:dyDescent="0.2">
      <c r="A390" s="4">
        <f>IF('True_Odds_Calculator_3-way'!A391="","",'True_Odds_Calculator_3-way'!A391)</f>
        <v>2.56</v>
      </c>
      <c r="B390" s="4">
        <f>IF('True_Odds_Calculator_3-way'!B391="","",'True_Odds_Calculator_3-way'!B391)</f>
        <v>3.49</v>
      </c>
      <c r="C390" s="4">
        <f>IF('True_Odds_Calculator_3-way'!C391="","",'True_Odds_Calculator_3-way'!C391)</f>
        <v>2.75</v>
      </c>
      <c r="D390" s="4">
        <f t="shared" si="30"/>
        <v>4.079431492576191E-2</v>
      </c>
      <c r="E390" s="4">
        <f t="shared" si="31"/>
        <v>2.652330677720923</v>
      </c>
      <c r="F390" s="4">
        <f t="shared" si="32"/>
        <v>3.6638780775138318</v>
      </c>
      <c r="G390" s="4">
        <f t="shared" si="33"/>
        <v>2.8568305756775927</v>
      </c>
      <c r="I390" s="4">
        <f t="shared" si="34"/>
        <v>1.0407943149257619</v>
      </c>
    </row>
    <row r="391" spans="1:9" x14ac:dyDescent="0.2">
      <c r="A391" s="4">
        <f>IF('True_Odds_Calculator_3-way'!A392="","",'True_Odds_Calculator_3-way'!A392)</f>
        <v>1.79</v>
      </c>
      <c r="B391" s="4">
        <f>IF('True_Odds_Calculator_3-way'!B392="","",'True_Odds_Calculator_3-way'!B392)</f>
        <v>3.57</v>
      </c>
      <c r="C391" s="4">
        <f>IF('True_Odds_Calculator_3-way'!C392="","",'True_Odds_Calculator_3-way'!C392)</f>
        <v>5</v>
      </c>
      <c r="D391" s="4">
        <f t="shared" si="30"/>
        <v>3.8771262695022068E-2</v>
      </c>
      <c r="E391" s="4">
        <f t="shared" si="31"/>
        <v>1.8323896221076941</v>
      </c>
      <c r="F391" s="4">
        <f t="shared" si="32"/>
        <v>3.7426789841944141</v>
      </c>
      <c r="G391" s="4">
        <f t="shared" si="33"/>
        <v>5.3454140898165852</v>
      </c>
      <c r="I391" s="4">
        <f t="shared" si="34"/>
        <v>1.0387712626950221</v>
      </c>
    </row>
    <row r="392" spans="1:9" x14ac:dyDescent="0.2">
      <c r="A392" s="4">
        <f>IF('True_Odds_Calculator_3-way'!A393="","",'True_Odds_Calculator_3-way'!A393)</f>
        <v>1.76</v>
      </c>
      <c r="B392" s="4">
        <f>IF('True_Odds_Calculator_3-way'!B393="","",'True_Odds_Calculator_3-way'!B393)</f>
        <v>3.8</v>
      </c>
      <c r="C392" s="4">
        <f>IF('True_Odds_Calculator_3-way'!C393="","",'True_Odds_Calculator_3-way'!C393)</f>
        <v>4.9000000000000004</v>
      </c>
      <c r="D392" s="4">
        <f t="shared" si="30"/>
        <v>3.5421345571721607E-2</v>
      </c>
      <c r="E392" s="4">
        <f t="shared" si="31"/>
        <v>1.7973498698335626</v>
      </c>
      <c r="F392" s="4">
        <f t="shared" si="32"/>
        <v>3.978503674447214</v>
      </c>
      <c r="G392" s="4">
        <f t="shared" si="33"/>
        <v>5.2008972025900384</v>
      </c>
      <c r="I392" s="4">
        <f t="shared" si="34"/>
        <v>1.0354213455717216</v>
      </c>
    </row>
    <row r="393" spans="1:9" x14ac:dyDescent="0.2">
      <c r="A393" s="4">
        <f>IF('True_Odds_Calculator_3-way'!A394="","",'True_Odds_Calculator_3-way'!A394)</f>
        <v>1.93</v>
      </c>
      <c r="B393" s="4">
        <f>IF('True_Odds_Calculator_3-way'!B394="","",'True_Odds_Calculator_3-way'!B394)</f>
        <v>3.78</v>
      </c>
      <c r="C393" s="4">
        <f>IF('True_Odds_Calculator_3-way'!C394="","",'True_Odds_Calculator_3-way'!C394)</f>
        <v>3.95</v>
      </c>
      <c r="D393" s="4">
        <f t="shared" si="30"/>
        <v>3.584953653819678E-2</v>
      </c>
      <c r="E393" s="4">
        <f t="shared" si="31"/>
        <v>1.9755628036882145</v>
      </c>
      <c r="F393" s="4">
        <f t="shared" si="32"/>
        <v>3.95882161957703</v>
      </c>
      <c r="G393" s="4">
        <f t="shared" si="33"/>
        <v>4.1456841251169498</v>
      </c>
      <c r="I393" s="4">
        <f t="shared" si="34"/>
        <v>1.0358495365381968</v>
      </c>
    </row>
    <row r="394" spans="1:9" x14ac:dyDescent="0.2">
      <c r="A394" s="4">
        <f>IF('True_Odds_Calculator_3-way'!A395="","",'True_Odds_Calculator_3-way'!A395)</f>
        <v>2.21</v>
      </c>
      <c r="B394" s="4">
        <f>IF('True_Odds_Calculator_3-way'!B395="","",'True_Odds_Calculator_3-way'!B395)</f>
        <v>3.45</v>
      </c>
      <c r="C394" s="4">
        <f>IF('True_Odds_Calculator_3-way'!C395="","",'True_Odds_Calculator_3-way'!C395)</f>
        <v>3.36</v>
      </c>
      <c r="D394" s="4">
        <f t="shared" si="30"/>
        <v>3.9962807865621119E-2</v>
      </c>
      <c r="E394" s="4">
        <f t="shared" si="31"/>
        <v>2.277034221748969</v>
      </c>
      <c r="F394" s="4">
        <f t="shared" si="32"/>
        <v>3.6161900755751422</v>
      </c>
      <c r="G394" s="4">
        <f t="shared" si="33"/>
        <v>3.5174345483603449</v>
      </c>
      <c r="I394" s="4">
        <f t="shared" si="34"/>
        <v>1.0399628078656211</v>
      </c>
    </row>
    <row r="395" spans="1:9" x14ac:dyDescent="0.2">
      <c r="A395" s="4">
        <f>IF('True_Odds_Calculator_3-way'!A396="","",'True_Odds_Calculator_3-way'!A396)</f>
        <v>2.21</v>
      </c>
      <c r="B395" s="4">
        <f>IF('True_Odds_Calculator_3-way'!B396="","",'True_Odds_Calculator_3-way'!B396)</f>
        <v>3.43</v>
      </c>
      <c r="C395" s="4">
        <f>IF('True_Odds_Calculator_3-way'!C396="","",'True_Odds_Calculator_3-way'!C396)</f>
        <v>3.44</v>
      </c>
      <c r="D395" s="4">
        <f t="shared" si="30"/>
        <v>3.4731551705783348E-2</v>
      </c>
      <c r="E395" s="4">
        <f t="shared" si="31"/>
        <v>2.2680288248277889</v>
      </c>
      <c r="F395" s="4">
        <f t="shared" si="32"/>
        <v>3.5718367098703423</v>
      </c>
      <c r="G395" s="4">
        <f t="shared" si="33"/>
        <v>3.5826821533199196</v>
      </c>
      <c r="I395" s="4">
        <f t="shared" si="34"/>
        <v>1.0347315517057833</v>
      </c>
    </row>
    <row r="396" spans="1:9" x14ac:dyDescent="0.2">
      <c r="A396" s="4">
        <f>IF('True_Odds_Calculator_3-way'!A397="","",'True_Odds_Calculator_3-way'!A397)</f>
        <v>2.2200000000000002</v>
      </c>
      <c r="B396" s="4">
        <f>IF('True_Odds_Calculator_3-way'!B397="","",'True_Odds_Calculator_3-way'!B397)</f>
        <v>3.26</v>
      </c>
      <c r="C396" s="4">
        <f>IF('True_Odds_Calculator_3-way'!C397="","",'True_Odds_Calculator_3-way'!C397)</f>
        <v>3.55</v>
      </c>
      <c r="D396" s="4">
        <f t="shared" si="30"/>
        <v>3.8889057553189499E-2</v>
      </c>
      <c r="E396" s="4">
        <f t="shared" si="31"/>
        <v>2.2857799528230545</v>
      </c>
      <c r="F396" s="4">
        <f t="shared" si="32"/>
        <v>3.4038445742024539</v>
      </c>
      <c r="G396" s="4">
        <f t="shared" si="33"/>
        <v>3.7212470174957479</v>
      </c>
      <c r="I396" s="4">
        <f t="shared" si="34"/>
        <v>1.0388890575531895</v>
      </c>
    </row>
    <row r="397" spans="1:9" x14ac:dyDescent="0.2">
      <c r="A397" s="4">
        <f>IF('True_Odds_Calculator_3-way'!A398="","",'True_Odds_Calculator_3-way'!A398)</f>
        <v>2.4500000000000002</v>
      </c>
      <c r="B397" s="4">
        <f>IF('True_Odds_Calculator_3-way'!B398="","",'True_Odds_Calculator_3-way'!B398)</f>
        <v>3.29</v>
      </c>
      <c r="C397" s="4">
        <f>IF('True_Odds_Calculator_3-way'!C398="","",'True_Odds_Calculator_3-way'!C398)</f>
        <v>3.06</v>
      </c>
      <c r="D397" s="4">
        <f t="shared" si="30"/>
        <v>3.8912018708192386E-2</v>
      </c>
      <c r="E397" s="4">
        <f t="shared" si="31"/>
        <v>2.5304118023023392</v>
      </c>
      <c r="F397" s="4">
        <f t="shared" si="32"/>
        <v>3.4366541066162966</v>
      </c>
      <c r="G397" s="4">
        <f t="shared" si="33"/>
        <v>3.1864718950741393</v>
      </c>
      <c r="I397" s="4">
        <f t="shared" si="34"/>
        <v>1.0389120187081924</v>
      </c>
    </row>
    <row r="398" spans="1:9" x14ac:dyDescent="0.2">
      <c r="A398" s="4">
        <f>IF('True_Odds_Calculator_3-way'!A399="","",'True_Odds_Calculator_3-way'!A399)</f>
        <v>1.88</v>
      </c>
      <c r="B398" s="4">
        <f>IF('True_Odds_Calculator_3-way'!B399="","",'True_Odds_Calculator_3-way'!B399)</f>
        <v>3.64</v>
      </c>
      <c r="C398" s="4">
        <f>IF('True_Odds_Calculator_3-way'!C399="","",'True_Odds_Calculator_3-way'!C399)</f>
        <v>4.2699999999999996</v>
      </c>
      <c r="D398" s="4">
        <f t="shared" si="30"/>
        <v>4.0832205813021938E-2</v>
      </c>
      <c r="E398" s="4">
        <f t="shared" si="31"/>
        <v>1.9293690469147489</v>
      </c>
      <c r="F398" s="4">
        <f t="shared" si="32"/>
        <v>3.8297369502671597</v>
      </c>
      <c r="G398" s="4">
        <f t="shared" si="33"/>
        <v>4.5334758206050481</v>
      </c>
      <c r="I398" s="4">
        <f t="shared" si="34"/>
        <v>1.0408322058130219</v>
      </c>
    </row>
    <row r="399" spans="1:9" x14ac:dyDescent="0.2">
      <c r="A399" s="4">
        <f>IF('True_Odds_Calculator_3-way'!A400="","",'True_Odds_Calculator_3-way'!A400)</f>
        <v>2.4</v>
      </c>
      <c r="B399" s="4">
        <f>IF('True_Odds_Calculator_3-way'!B400="","",'True_Odds_Calculator_3-way'!B400)</f>
        <v>3.35</v>
      </c>
      <c r="C399" s="4">
        <f>IF('True_Odds_Calculator_3-way'!C400="","",'True_Odds_Calculator_3-way'!C400)</f>
        <v>3.09</v>
      </c>
      <c r="D399" s="4">
        <f t="shared" si="30"/>
        <v>3.8798724822489472E-2</v>
      </c>
      <c r="E399" s="4">
        <f t="shared" si="31"/>
        <v>2.4768798229347371</v>
      </c>
      <c r="F399" s="4">
        <f t="shared" si="32"/>
        <v>3.5017125459850309</v>
      </c>
      <c r="G399" s="4">
        <f t="shared" si="33"/>
        <v>3.2186248979750474</v>
      </c>
      <c r="I399" s="4">
        <f t="shared" si="34"/>
        <v>1.0387987248224895</v>
      </c>
    </row>
    <row r="400" spans="1:9" x14ac:dyDescent="0.2">
      <c r="A400" s="4">
        <f>IF('True_Odds_Calculator_3-way'!A401="","",'True_Odds_Calculator_3-way'!A401)</f>
        <v>2.34</v>
      </c>
      <c r="B400" s="4">
        <f>IF('True_Odds_Calculator_3-way'!B401="","",'True_Odds_Calculator_3-way'!B401)</f>
        <v>3.43</v>
      </c>
      <c r="C400" s="4">
        <f>IF('True_Odds_Calculator_3-way'!C401="","",'True_Odds_Calculator_3-way'!C401)</f>
        <v>3.12</v>
      </c>
      <c r="D400" s="4">
        <f t="shared" si="30"/>
        <v>3.9408437367621119E-2</v>
      </c>
      <c r="E400" s="4">
        <f t="shared" si="31"/>
        <v>2.4142093706447958</v>
      </c>
      <c r="F400" s="4">
        <f t="shared" si="32"/>
        <v>3.5918373435565445</v>
      </c>
      <c r="G400" s="4">
        <f t="shared" si="33"/>
        <v>3.2533372966545966</v>
      </c>
      <c r="I400" s="4">
        <f t="shared" si="34"/>
        <v>1.0394084373676211</v>
      </c>
    </row>
    <row r="401" spans="1:9" x14ac:dyDescent="0.2">
      <c r="A401" s="4">
        <f>IF('True_Odds_Calculator_3-way'!A402="","",'True_Odds_Calculator_3-way'!A402)</f>
        <v>1.91</v>
      </c>
      <c r="B401" s="4">
        <f>IF('True_Odds_Calculator_3-way'!B402="","",'True_Odds_Calculator_3-way'!B402)</f>
        <v>3.83</v>
      </c>
      <c r="C401" s="4">
        <f>IF('True_Odds_Calculator_3-way'!C402="","",'True_Odds_Calculator_3-way'!C402)</f>
        <v>4.01</v>
      </c>
      <c r="D401" s="4">
        <f t="shared" si="30"/>
        <v>3.4033373771700237E-2</v>
      </c>
      <c r="E401" s="4">
        <f t="shared" si="31"/>
        <v>1.9523023200110261</v>
      </c>
      <c r="F401" s="4">
        <f t="shared" si="32"/>
        <v>4.0039695703430453</v>
      </c>
      <c r="G401" s="4">
        <f t="shared" si="33"/>
        <v>4.2011140394298074</v>
      </c>
      <c r="I401" s="4">
        <f t="shared" si="34"/>
        <v>1.0340333737717002</v>
      </c>
    </row>
    <row r="402" spans="1:9" x14ac:dyDescent="0.2">
      <c r="A402" s="4">
        <f>IF('True_Odds_Calculator_3-way'!A403="","",'True_Odds_Calculator_3-way'!A403)</f>
        <v>2.12</v>
      </c>
      <c r="B402" s="4">
        <f>IF('True_Odds_Calculator_3-way'!B403="","",'True_Odds_Calculator_3-way'!B403)</f>
        <v>3.36</v>
      </c>
      <c r="C402" s="4">
        <f>IF('True_Odds_Calculator_3-way'!C403="","",'True_Odds_Calculator_3-way'!C403)</f>
        <v>3.69</v>
      </c>
      <c r="D402" s="4">
        <f t="shared" si="30"/>
        <v>4.031987085369515E-2</v>
      </c>
      <c r="E402" s="4">
        <f t="shared" si="31"/>
        <v>2.1821761082647804</v>
      </c>
      <c r="F402" s="4">
        <f t="shared" si="32"/>
        <v>3.5189077340279238</v>
      </c>
      <c r="G402" s="4">
        <f t="shared" si="33"/>
        <v>3.8825489635352541</v>
      </c>
      <c r="I402" s="4">
        <f t="shared" si="34"/>
        <v>1.0403198708536952</v>
      </c>
    </row>
    <row r="403" spans="1:9" x14ac:dyDescent="0.2">
      <c r="A403" s="4">
        <f>IF('True_Odds_Calculator_3-way'!A404="","",'True_Odds_Calculator_3-way'!A404)</f>
        <v>2.63</v>
      </c>
      <c r="B403" s="4">
        <f>IF('True_Odds_Calculator_3-way'!B404="","",'True_Odds_Calculator_3-way'!B404)</f>
        <v>3.24</v>
      </c>
      <c r="C403" s="4">
        <f>IF('True_Odds_Calculator_3-way'!C404="","",'True_Odds_Calculator_3-way'!C404)</f>
        <v>2.9</v>
      </c>
      <c r="D403" s="4">
        <f t="shared" si="30"/>
        <v>3.3697698397667786E-2</v>
      </c>
      <c r="E403" s="4">
        <f t="shared" si="31"/>
        <v>2.7100596301701172</v>
      </c>
      <c r="F403" s="4">
        <f t="shared" si="32"/>
        <v>3.3623684024332059</v>
      </c>
      <c r="G403" s="4">
        <f t="shared" si="33"/>
        <v>2.9976466668391901</v>
      </c>
      <c r="I403" s="4">
        <f t="shared" si="34"/>
        <v>1.0336976983976678</v>
      </c>
    </row>
    <row r="404" spans="1:9" x14ac:dyDescent="0.2">
      <c r="A404" s="4">
        <f>IF('True_Odds_Calculator_3-way'!A405="","",'True_Odds_Calculator_3-way'!A405)</f>
        <v>2.56</v>
      </c>
      <c r="B404" s="4">
        <f>IF('True_Odds_Calculator_3-way'!B405="","",'True_Odds_Calculator_3-way'!B405)</f>
        <v>3.4</v>
      </c>
      <c r="C404" s="4">
        <f>IF('True_Odds_Calculator_3-way'!C405="","",'True_Odds_Calculator_3-way'!C405)</f>
        <v>2.87</v>
      </c>
      <c r="D404" s="4">
        <f t="shared" si="30"/>
        <v>3.3174702807952539E-2</v>
      </c>
      <c r="E404" s="4">
        <f t="shared" si="31"/>
        <v>2.6345826091358568</v>
      </c>
      <c r="F404" s="4">
        <f t="shared" si="32"/>
        <v>3.5328272257232398</v>
      </c>
      <c r="G404" s="4">
        <f t="shared" si="33"/>
        <v>2.9640711173550272</v>
      </c>
      <c r="I404" s="4">
        <f t="shared" si="34"/>
        <v>1.0331747028079525</v>
      </c>
    </row>
    <row r="405" spans="1:9" x14ac:dyDescent="0.2">
      <c r="A405" s="4">
        <f>IF('True_Odds_Calculator_3-way'!A406="","",'True_Odds_Calculator_3-way'!A406)</f>
        <v>2.16</v>
      </c>
      <c r="B405" s="4">
        <f>IF('True_Odds_Calculator_3-way'!B406="","",'True_Odds_Calculator_3-way'!B406)</f>
        <v>3.47</v>
      </c>
      <c r="C405" s="4">
        <f>IF('True_Odds_Calculator_3-way'!C406="","",'True_Odds_Calculator_3-way'!C406)</f>
        <v>3.47</v>
      </c>
      <c r="D405" s="4">
        <f t="shared" si="30"/>
        <v>3.933183904365456E-2</v>
      </c>
      <c r="E405" s="4">
        <f t="shared" si="31"/>
        <v>2.2229515975956975</v>
      </c>
      <c r="F405" s="4">
        <f t="shared" si="32"/>
        <v>3.6353876996701802</v>
      </c>
      <c r="G405" s="4">
        <f t="shared" si="33"/>
        <v>3.6353876996701802</v>
      </c>
      <c r="I405" s="4">
        <f t="shared" si="34"/>
        <v>1.0393318390436546</v>
      </c>
    </row>
    <row r="406" spans="1:9" x14ac:dyDescent="0.2">
      <c r="A406" s="4">
        <f>IF('True_Odds_Calculator_3-way'!A407="","",'True_Odds_Calculator_3-way'!A407)</f>
        <v>2.25</v>
      </c>
      <c r="B406" s="4">
        <f>IF('True_Odds_Calculator_3-way'!B407="","",'True_Odds_Calculator_3-way'!B407)</f>
        <v>3.35</v>
      </c>
      <c r="C406" s="4">
        <f>IF('True_Odds_Calculator_3-way'!C407="","",'True_Odds_Calculator_3-way'!C407)</f>
        <v>3.52</v>
      </c>
      <c r="D406" s="4">
        <f t="shared" si="30"/>
        <v>2.7042816221920729E-2</v>
      </c>
      <c r="E406" s="4">
        <f t="shared" si="31"/>
        <v>2.2965794826665897</v>
      </c>
      <c r="F406" s="4">
        <f t="shared" si="32"/>
        <v>3.454312683085603</v>
      </c>
      <c r="G406" s="4">
        <f t="shared" si="33"/>
        <v>3.6353505366522039</v>
      </c>
      <c r="I406" s="4">
        <f t="shared" si="34"/>
        <v>1.0270428162219207</v>
      </c>
    </row>
    <row r="407" spans="1:9" x14ac:dyDescent="0.2">
      <c r="A407" s="4">
        <f>IF('True_Odds_Calculator_3-way'!A408="","",'True_Odds_Calculator_3-way'!A408)</f>
        <v>2.19</v>
      </c>
      <c r="B407" s="4">
        <f>IF('True_Odds_Calculator_3-way'!B408="","",'True_Odds_Calculator_3-way'!B408)</f>
        <v>3.35</v>
      </c>
      <c r="C407" s="4">
        <f>IF('True_Odds_Calculator_3-way'!C408="","",'True_Odds_Calculator_3-way'!C408)</f>
        <v>3.65</v>
      </c>
      <c r="D407" s="4">
        <f t="shared" si="30"/>
        <v>2.910106999250317E-2</v>
      </c>
      <c r="E407" s="4">
        <f t="shared" si="31"/>
        <v>2.2375336755959943</v>
      </c>
      <c r="F407" s="4">
        <f t="shared" si="32"/>
        <v>3.462518681664438</v>
      </c>
      <c r="G407" s="4">
        <f t="shared" si="33"/>
        <v>3.7839766182412098</v>
      </c>
      <c r="I407" s="4">
        <f t="shared" si="34"/>
        <v>1.0291010699925032</v>
      </c>
    </row>
    <row r="408" spans="1:9" x14ac:dyDescent="0.2">
      <c r="A408" s="4">
        <f>IF('True_Odds_Calculator_3-way'!A409="","",'True_Odds_Calculator_3-way'!A409)</f>
        <v>2.15</v>
      </c>
      <c r="B408" s="4">
        <f>IF('True_Odds_Calculator_3-way'!B409="","",'True_Odds_Calculator_3-way'!B409)</f>
        <v>2.97</v>
      </c>
      <c r="C408" s="4">
        <f>IF('True_Odds_Calculator_3-way'!C409="","",'True_Odds_Calculator_3-way'!C409)</f>
        <v>4.0999999999999996</v>
      </c>
      <c r="D408" s="4">
        <f t="shared" si="30"/>
        <v>4.571905479449434E-2</v>
      </c>
      <c r="E408" s="4">
        <f t="shared" si="31"/>
        <v>2.2228318010530916</v>
      </c>
      <c r="F408" s="4">
        <f t="shared" si="32"/>
        <v>3.1108006360887277</v>
      </c>
      <c r="G408" s="4">
        <f t="shared" si="33"/>
        <v>4.3732526705847299</v>
      </c>
      <c r="I408" s="4">
        <f t="shared" si="34"/>
        <v>1.0457190547944943</v>
      </c>
    </row>
    <row r="409" spans="1:9" x14ac:dyDescent="0.2">
      <c r="A409" s="4">
        <f>IF('True_Odds_Calculator_3-way'!A410="","",'True_Odds_Calculator_3-way'!A410)</f>
        <v>2.09</v>
      </c>
      <c r="B409" s="4">
        <f>IF('True_Odds_Calculator_3-way'!B410="","",'True_Odds_Calculator_3-way'!B410)</f>
        <v>3.19</v>
      </c>
      <c r="C409" s="4">
        <f>IF('True_Odds_Calculator_3-way'!C410="","",'True_Odds_Calculator_3-way'!C410)</f>
        <v>4.04</v>
      </c>
      <c r="D409" s="4">
        <f t="shared" si="30"/>
        <v>3.9473275821230169E-2</v>
      </c>
      <c r="E409" s="4">
        <f t="shared" si="31"/>
        <v>2.1490996283363133</v>
      </c>
      <c r="F409" s="4">
        <f t="shared" si="32"/>
        <v>3.3297608859621137</v>
      </c>
      <c r="G409" s="4">
        <f t="shared" si="33"/>
        <v>4.2668124188275867</v>
      </c>
      <c r="I409" s="4">
        <f t="shared" si="34"/>
        <v>1.0394732758212302</v>
      </c>
    </row>
    <row r="410" spans="1:9" x14ac:dyDescent="0.2">
      <c r="A410" s="4">
        <f>IF('True_Odds_Calculator_3-way'!A411="","",'True_Odds_Calculator_3-way'!A411)</f>
        <v>2.2999999999999998</v>
      </c>
      <c r="B410" s="4">
        <f>IF('True_Odds_Calculator_3-way'!B411="","",'True_Odds_Calculator_3-way'!B411)</f>
        <v>3.17</v>
      </c>
      <c r="C410" s="4">
        <f>IF('True_Odds_Calculator_3-way'!C411="","",'True_Odds_Calculator_3-way'!C411)</f>
        <v>3.47</v>
      </c>
      <c r="D410" s="4">
        <f t="shared" si="30"/>
        <v>3.8424459985209269E-2</v>
      </c>
      <c r="E410" s="4">
        <f t="shared" si="31"/>
        <v>2.3698116966101388</v>
      </c>
      <c r="F410" s="4">
        <f t="shared" si="32"/>
        <v>3.3041547838632144</v>
      </c>
      <c r="G410" s="4">
        <f t="shared" si="33"/>
        <v>3.6313947696914046</v>
      </c>
      <c r="I410" s="4">
        <f t="shared" si="34"/>
        <v>1.0384244599852093</v>
      </c>
    </row>
    <row r="411" spans="1:9" x14ac:dyDescent="0.2">
      <c r="A411" s="4">
        <f>IF('True_Odds_Calculator_3-way'!A412="","",'True_Odds_Calculator_3-way'!A412)</f>
        <v>2.61</v>
      </c>
      <c r="B411" s="4">
        <f>IF('True_Odds_Calculator_3-way'!B412="","",'True_Odds_Calculator_3-way'!B412)</f>
        <v>3.02</v>
      </c>
      <c r="C411" s="4">
        <f>IF('True_Odds_Calculator_3-way'!C412="","",'True_Odds_Calculator_3-way'!C412)</f>
        <v>3.09</v>
      </c>
      <c r="D411" s="4">
        <f t="shared" si="30"/>
        <v>3.7892185735932671E-2</v>
      </c>
      <c r="E411" s="4">
        <f t="shared" si="31"/>
        <v>2.6989749523667896</v>
      </c>
      <c r="F411" s="4">
        <f t="shared" si="32"/>
        <v>3.1397657370522043</v>
      </c>
      <c r="G411" s="4">
        <f t="shared" si="33"/>
        <v>3.2154974951700206</v>
      </c>
      <c r="I411" s="4">
        <f t="shared" si="34"/>
        <v>1.0378921857359327</v>
      </c>
    </row>
    <row r="412" spans="1:9" x14ac:dyDescent="0.2">
      <c r="A412" s="4">
        <f>IF('True_Odds_Calculator_3-way'!A413="","",'True_Odds_Calculator_3-way'!A413)</f>
        <v>3.33</v>
      </c>
      <c r="B412" s="4">
        <f>IF('True_Odds_Calculator_3-way'!B413="","",'True_Odds_Calculator_3-way'!B413)</f>
        <v>2.87</v>
      </c>
      <c r="C412" s="4">
        <f>IF('True_Odds_Calculator_3-way'!C413="","",'True_Odds_Calculator_3-way'!C413)</f>
        <v>2.57</v>
      </c>
      <c r="D412" s="4">
        <f t="shared" si="30"/>
        <v>3.7837414415187842E-2</v>
      </c>
      <c r="E412" s="4">
        <f t="shared" si="31"/>
        <v>3.4759899439328925</v>
      </c>
      <c r="F412" s="4">
        <f t="shared" si="32"/>
        <v>2.9777894048429356</v>
      </c>
      <c r="G412" s="4">
        <f t="shared" si="33"/>
        <v>2.6560947939234394</v>
      </c>
      <c r="I412" s="4">
        <f t="shared" si="34"/>
        <v>1.0378374144151878</v>
      </c>
    </row>
    <row r="413" spans="1:9" x14ac:dyDescent="0.2">
      <c r="A413" s="4">
        <f>IF('True_Odds_Calculator_3-way'!A414="","",'True_Odds_Calculator_3-way'!A414)</f>
        <v>2.87</v>
      </c>
      <c r="B413" s="4">
        <f>IF('True_Odds_Calculator_3-way'!B414="","",'True_Odds_Calculator_3-way'!B414)</f>
        <v>2.97</v>
      </c>
      <c r="C413" s="4">
        <f>IF('True_Odds_Calculator_3-way'!C414="","",'True_Odds_Calculator_3-way'!C414)</f>
        <v>2.83</v>
      </c>
      <c r="D413" s="4">
        <f t="shared" si="30"/>
        <v>3.848928290882947E-2</v>
      </c>
      <c r="E413" s="4">
        <f t="shared" si="31"/>
        <v>2.9797174082405204</v>
      </c>
      <c r="F413" s="4">
        <f t="shared" si="32"/>
        <v>3.0876531396647224</v>
      </c>
      <c r="G413" s="4">
        <f t="shared" si="33"/>
        <v>2.9366235856109322</v>
      </c>
      <c r="I413" s="4">
        <f t="shared" si="34"/>
        <v>1.0384892829088295</v>
      </c>
    </row>
    <row r="414" spans="1:9" x14ac:dyDescent="0.2">
      <c r="A414" s="4">
        <f>IF('True_Odds_Calculator_3-way'!A415="","",'True_Odds_Calculator_3-way'!A415)</f>
        <v>3.05</v>
      </c>
      <c r="B414" s="4">
        <f>IF('True_Odds_Calculator_3-way'!B415="","",'True_Odds_Calculator_3-way'!B415)</f>
        <v>2.98</v>
      </c>
      <c r="C414" s="4">
        <f>IF('True_Odds_Calculator_3-way'!C415="","",'True_Odds_Calculator_3-way'!C415)</f>
        <v>2.67</v>
      </c>
      <c r="D414" s="4">
        <f t="shared" si="30"/>
        <v>3.7971157463666749E-2</v>
      </c>
      <c r="E414" s="4">
        <f t="shared" si="31"/>
        <v>3.1724700664492795</v>
      </c>
      <c r="F414" s="4">
        <f t="shared" si="32"/>
        <v>3.0968053552188248</v>
      </c>
      <c r="G414" s="4">
        <f t="shared" si="33"/>
        <v>2.7633868060350282</v>
      </c>
      <c r="I414" s="4">
        <f t="shared" si="34"/>
        <v>1.0379711574636667</v>
      </c>
    </row>
    <row r="415" spans="1:9" x14ac:dyDescent="0.2">
      <c r="A415" s="4">
        <f>IF('True_Odds_Calculator_3-way'!A416="","",'True_Odds_Calculator_3-way'!A416)</f>
        <v>1.79</v>
      </c>
      <c r="B415" s="4">
        <f>IF('True_Odds_Calculator_3-way'!B416="","",'True_Odds_Calculator_3-way'!B416)</f>
        <v>3.38</v>
      </c>
      <c r="C415" s="4">
        <f>IF('True_Odds_Calculator_3-way'!C416="","",'True_Odds_Calculator_3-way'!C416)</f>
        <v>5.31</v>
      </c>
      <c r="D415" s="4">
        <f t="shared" si="30"/>
        <v>4.2841123180251905E-2</v>
      </c>
      <c r="E415" s="4">
        <f t="shared" si="31"/>
        <v>1.8369560315765348</v>
      </c>
      <c r="F415" s="4">
        <f t="shared" si="32"/>
        <v>3.5514186891603852</v>
      </c>
      <c r="G415" s="4">
        <f t="shared" si="33"/>
        <v>5.7456886031707386</v>
      </c>
      <c r="I415" s="4">
        <f t="shared" si="34"/>
        <v>1.0428411231802519</v>
      </c>
    </row>
    <row r="416" spans="1:9" x14ac:dyDescent="0.2">
      <c r="A416" s="4">
        <f>IF('True_Odds_Calculator_3-way'!A417="","",'True_Odds_Calculator_3-way'!A417)</f>
        <v>2.2599999999999998</v>
      </c>
      <c r="B416" s="4">
        <f>IF('True_Odds_Calculator_3-way'!B417="","",'True_Odds_Calculator_3-way'!B417)</f>
        <v>3.12</v>
      </c>
      <c r="C416" s="4">
        <f>IF('True_Odds_Calculator_3-way'!C417="","",'True_Odds_Calculator_3-way'!C417)</f>
        <v>3.61</v>
      </c>
      <c r="D416" s="4">
        <f t="shared" si="30"/>
        <v>3.9999006868322695E-2</v>
      </c>
      <c r="E416" s="4">
        <f t="shared" si="31"/>
        <v>2.33021541445</v>
      </c>
      <c r="F416" s="4">
        <f t="shared" si="32"/>
        <v>3.2554222011838192</v>
      </c>
      <c r="G416" s="4">
        <f t="shared" si="33"/>
        <v>3.7925432143695748</v>
      </c>
      <c r="I416" s="4">
        <f t="shared" si="34"/>
        <v>1.0399990068683227</v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>
        <f>IF('True_Odds_Calculator_3-way'!A419="","",'True_Odds_Calculator_3-way'!A419)</f>
        <v>2.64</v>
      </c>
      <c r="B418" s="4">
        <f>IF('True_Odds_Calculator_3-way'!B419="","",'True_Odds_Calculator_3-way'!B419)</f>
        <v>3.57</v>
      </c>
      <c r="C418" s="4">
        <f>IF('True_Odds_Calculator_3-way'!C419="","",'True_Odds_Calculator_3-way'!C419)</f>
        <v>2.68</v>
      </c>
      <c r="D418" s="4">
        <f t="shared" si="30"/>
        <v>3.2034251964014882E-2</v>
      </c>
      <c r="E418" s="4">
        <f t="shared" si="31"/>
        <v>2.7165807977037368</v>
      </c>
      <c r="F418" s="4">
        <f t="shared" si="32"/>
        <v>3.7114846135942048</v>
      </c>
      <c r="G418" s="4">
        <f t="shared" si="33"/>
        <v>2.7589537096748824</v>
      </c>
      <c r="I418" s="4">
        <f t="shared" si="34"/>
        <v>1.0320342519640149</v>
      </c>
    </row>
    <row r="419" spans="1:9" x14ac:dyDescent="0.2">
      <c r="A419" s="4">
        <f>IF('True_Odds_Calculator_3-way'!A420="","",'True_Odds_Calculator_3-way'!A420)</f>
        <v>4.29</v>
      </c>
      <c r="B419" s="4">
        <f>IF('True_Odds_Calculator_3-way'!B420="","",'True_Odds_Calculator_3-way'!B420)</f>
        <v>4.2300000000000004</v>
      </c>
      <c r="C419" s="4">
        <f>IF('True_Odds_Calculator_3-way'!C420="","",'True_Odds_Calculator_3-way'!C420)</f>
        <v>1.76</v>
      </c>
      <c r="D419" s="4">
        <f t="shared" si="30"/>
        <v>3.7688670667394231E-2</v>
      </c>
      <c r="E419" s="4">
        <f t="shared" si="31"/>
        <v>4.5343794703931151</v>
      </c>
      <c r="F419" s="4">
        <f t="shared" si="32"/>
        <v>4.4674023424277314</v>
      </c>
      <c r="G419" s="4">
        <f t="shared" si="33"/>
        <v>1.7997946968306946</v>
      </c>
      <c r="I419" s="4">
        <f t="shared" si="34"/>
        <v>1.0376886706673942</v>
      </c>
    </row>
    <row r="420" spans="1:9" x14ac:dyDescent="0.2">
      <c r="A420" s="4">
        <f>IF('True_Odds_Calculator_3-way'!A421="","",'True_Odds_Calculator_3-way'!A421)</f>
        <v>1.91</v>
      </c>
      <c r="B420" s="4">
        <f>IF('True_Odds_Calculator_3-way'!B421="","",'True_Odds_Calculator_3-way'!B421)</f>
        <v>3.74</v>
      </c>
      <c r="C420" s="4">
        <f>IF('True_Odds_Calculator_3-way'!C421="","",'True_Odds_Calculator_3-way'!C421)</f>
        <v>4.0999999999999996</v>
      </c>
      <c r="D420" s="4">
        <f t="shared" si="30"/>
        <v>3.4842327592859101E-2</v>
      </c>
      <c r="E420" s="4">
        <f t="shared" si="31"/>
        <v>1.9533306329663236</v>
      </c>
      <c r="F420" s="4">
        <f t="shared" si="32"/>
        <v>3.9098303974539599</v>
      </c>
      <c r="G420" s="4">
        <f t="shared" si="33"/>
        <v>4.3049945761190491</v>
      </c>
      <c r="I420" s="4">
        <f t="shared" si="34"/>
        <v>1.0348423275928591</v>
      </c>
    </row>
    <row r="421" spans="1:9" x14ac:dyDescent="0.2">
      <c r="A421" s="4">
        <f>IF('True_Odds_Calculator_3-way'!A422="","",'True_Odds_Calculator_3-way'!A422)</f>
        <v>1.88</v>
      </c>
      <c r="B421" s="4">
        <f>IF('True_Odds_Calculator_3-way'!B422="","",'True_Odds_Calculator_3-way'!B422)</f>
        <v>3.64</v>
      </c>
      <c r="C421" s="4">
        <f>IF('True_Odds_Calculator_3-way'!C422="","",'True_Odds_Calculator_3-way'!C422)</f>
        <v>4.38</v>
      </c>
      <c r="D421" s="4">
        <f t="shared" si="30"/>
        <v>3.4950670625401026E-2</v>
      </c>
      <c r="E421" s="4">
        <f t="shared" si="31"/>
        <v>1.9220986115690268</v>
      </c>
      <c r="F421" s="4">
        <f t="shared" si="32"/>
        <v>3.8011966376187369</v>
      </c>
      <c r="G421" s="4">
        <f t="shared" si="33"/>
        <v>4.6155206935462942</v>
      </c>
      <c r="I421" s="4">
        <f t="shared" si="34"/>
        <v>1.034950670625401</v>
      </c>
    </row>
    <row r="422" spans="1:9" x14ac:dyDescent="0.2">
      <c r="A422" s="4">
        <f>IF('True_Odds_Calculator_3-way'!A423="","",'True_Odds_Calculator_3-way'!A423)</f>
        <v>1.6</v>
      </c>
      <c r="B422" s="4">
        <f>IF('True_Odds_Calculator_3-way'!B423="","",'True_Odds_Calculator_3-way'!B423)</f>
        <v>4.01</v>
      </c>
      <c r="C422" s="4">
        <f>IF('True_Odds_Calculator_3-way'!C423="","",'True_Odds_Calculator_3-way'!C423)</f>
        <v>6.1</v>
      </c>
      <c r="D422" s="4">
        <f t="shared" si="30"/>
        <v>3.831098483299944E-2</v>
      </c>
      <c r="E422" s="4">
        <f t="shared" si="31"/>
        <v>1.633373954559872</v>
      </c>
      <c r="F422" s="4">
        <f t="shared" si="32"/>
        <v>4.2264313945703114</v>
      </c>
      <c r="G422" s="4">
        <f t="shared" si="33"/>
        <v>6.6153274061052691</v>
      </c>
      <c r="I422" s="4">
        <f t="shared" si="34"/>
        <v>1.0383109848329994</v>
      </c>
    </row>
    <row r="423" spans="1:9" x14ac:dyDescent="0.2">
      <c r="A423" s="4">
        <f>IF('True_Odds_Calculator_3-way'!A424="","",'True_Odds_Calculator_3-way'!A424)</f>
        <v>2.35</v>
      </c>
      <c r="B423" s="4">
        <f>IF('True_Odds_Calculator_3-way'!B424="","",'True_Odds_Calculator_3-way'!B424)</f>
        <v>3.45</v>
      </c>
      <c r="C423" s="4">
        <f>IF('True_Odds_Calculator_3-way'!C424="","",'True_Odds_Calculator_3-way'!C424)</f>
        <v>3.14</v>
      </c>
      <c r="D423" s="4">
        <f t="shared" si="30"/>
        <v>3.3858324937003026E-2</v>
      </c>
      <c r="E423" s="4">
        <f t="shared" si="31"/>
        <v>2.4140256439838734</v>
      </c>
      <c r="F423" s="4">
        <f t="shared" si="32"/>
        <v>3.5897753471789731</v>
      </c>
      <c r="G423" s="4">
        <f t="shared" si="33"/>
        <v>3.2553648571751301</v>
      </c>
      <c r="I423" s="4">
        <f t="shared" si="34"/>
        <v>1.033858324937003</v>
      </c>
    </row>
    <row r="424" spans="1:9" x14ac:dyDescent="0.2">
      <c r="A424" s="4">
        <f>IF('True_Odds_Calculator_3-way'!A425="","",'True_Odds_Calculator_3-way'!A425)</f>
        <v>1.17</v>
      </c>
      <c r="B424" s="4">
        <f>IF('True_Odds_Calculator_3-way'!B425="","",'True_Odds_Calculator_3-way'!B425)</f>
        <v>7.71</v>
      </c>
      <c r="C424" s="4">
        <f>IF('True_Odds_Calculator_3-way'!C425="","",'True_Odds_Calculator_3-way'!C425)</f>
        <v>20.9</v>
      </c>
      <c r="D424" s="4">
        <f t="shared" si="30"/>
        <v>3.2249430774927479E-2</v>
      </c>
      <c r="E424" s="4">
        <f t="shared" si="31"/>
        <v>1.1849028525825562</v>
      </c>
      <c r="F424" s="4">
        <f t="shared" si="32"/>
        <v>8.406761076610465</v>
      </c>
      <c r="G424" s="4">
        <f t="shared" si="33"/>
        <v>26.956299747927172</v>
      </c>
      <c r="I424" s="4">
        <f t="shared" si="34"/>
        <v>1.0322494307749275</v>
      </c>
    </row>
    <row r="425" spans="1:9" x14ac:dyDescent="0.2">
      <c r="A425" s="4">
        <f>IF('True_Odds_Calculator_3-way'!A426="","",'True_Odds_Calculator_3-way'!A426)</f>
        <v>16.559999999999999</v>
      </c>
      <c r="B425" s="4">
        <f>IF('True_Odds_Calculator_3-way'!B426="","",'True_Odds_Calculator_3-way'!B426)</f>
        <v>7.36</v>
      </c>
      <c r="C425" s="4">
        <f>IF('True_Odds_Calculator_3-way'!C426="","",'True_Odds_Calculator_3-way'!C426)</f>
        <v>1.19</v>
      </c>
      <c r="D425" s="4">
        <f t="shared" si="30"/>
        <v>3.6592173101124503E-2</v>
      </c>
      <c r="E425" s="4">
        <f t="shared" si="31"/>
        <v>20.751588332338791</v>
      </c>
      <c r="F425" s="4">
        <f t="shared" si="32"/>
        <v>8.085893262576251</v>
      </c>
      <c r="G425" s="4">
        <f t="shared" si="33"/>
        <v>1.2075271298987518</v>
      </c>
      <c r="I425" s="4">
        <f t="shared" si="34"/>
        <v>1.0365921731011245</v>
      </c>
    </row>
    <row r="426" spans="1:9" x14ac:dyDescent="0.2">
      <c r="A426" s="4">
        <f>IF('True_Odds_Calculator_3-way'!A427="","",'True_Odds_Calculator_3-way'!A427)</f>
        <v>4.26</v>
      </c>
      <c r="B426" s="4">
        <f>IF('True_Odds_Calculator_3-way'!B427="","",'True_Odds_Calculator_3-way'!B427)</f>
        <v>3.66</v>
      </c>
      <c r="C426" s="4">
        <f>IF('True_Odds_Calculator_3-way'!C427="","",'True_Odds_Calculator_3-way'!C427)</f>
        <v>1.89</v>
      </c>
      <c r="D426" s="4">
        <f t="shared" si="30"/>
        <v>3.7066356853934668E-2</v>
      </c>
      <c r="E426" s="4">
        <f t="shared" si="31"/>
        <v>4.4966792343652999</v>
      </c>
      <c r="F426" s="4">
        <f t="shared" si="32"/>
        <v>3.8333476426338056</v>
      </c>
      <c r="G426" s="4">
        <f t="shared" si="33"/>
        <v>1.9351901834495833</v>
      </c>
      <c r="I426" s="4">
        <f t="shared" si="34"/>
        <v>1.0370663568539347</v>
      </c>
    </row>
    <row r="427" spans="1:9" x14ac:dyDescent="0.2">
      <c r="A427" s="4">
        <f>IF('True_Odds_Calculator_3-way'!A428="","",'True_Odds_Calculator_3-way'!A428)</f>
        <v>2.6</v>
      </c>
      <c r="B427" s="4">
        <f>IF('True_Odds_Calculator_3-way'!B428="","",'True_Odds_Calculator_3-way'!B428)</f>
        <v>3.22</v>
      </c>
      <c r="C427" s="4">
        <f>IF('True_Odds_Calculator_3-way'!C428="","",'True_Odds_Calculator_3-way'!C428)</f>
        <v>3.01</v>
      </c>
      <c r="D427" s="4">
        <f t="shared" si="30"/>
        <v>2.740030444782704E-2</v>
      </c>
      <c r="E427" s="4">
        <f t="shared" si="31"/>
        <v>2.6632438670730627</v>
      </c>
      <c r="F427" s="4">
        <f t="shared" si="32"/>
        <v>3.3175685638454726</v>
      </c>
      <c r="G427" s="4">
        <f t="shared" si="33"/>
        <v>3.0950890707751557</v>
      </c>
      <c r="I427" s="4">
        <f t="shared" si="34"/>
        <v>1.027400304447827</v>
      </c>
    </row>
    <row r="428" spans="1:9" x14ac:dyDescent="0.2">
      <c r="A428" s="4">
        <f>IF('True_Odds_Calculator_3-way'!A429="","",'True_Odds_Calculator_3-way'!A429)</f>
        <v>2.92</v>
      </c>
      <c r="B428" s="4">
        <f>IF('True_Odds_Calculator_3-way'!B429="","",'True_Odds_Calculator_3-way'!B429)</f>
        <v>3.02</v>
      </c>
      <c r="C428" s="4">
        <f>IF('True_Odds_Calculator_3-way'!C429="","",'True_Odds_Calculator_3-way'!C429)</f>
        <v>2.82</v>
      </c>
      <c r="D428" s="4">
        <f t="shared" si="30"/>
        <v>2.8201510317241274E-2</v>
      </c>
      <c r="E428" s="4">
        <f t="shared" si="31"/>
        <v>3.0024146921460688</v>
      </c>
      <c r="F428" s="4">
        <f t="shared" si="32"/>
        <v>3.1082414850031803</v>
      </c>
      <c r="G428" s="4">
        <f t="shared" si="33"/>
        <v>2.8967922823924677</v>
      </c>
      <c r="I428" s="4">
        <f t="shared" si="34"/>
        <v>1.0282015103172413</v>
      </c>
    </row>
    <row r="429" spans="1:9" x14ac:dyDescent="0.2">
      <c r="A429" s="4">
        <f>IF('True_Odds_Calculator_3-way'!A430="","",'True_Odds_Calculator_3-way'!A430)</f>
        <v>2.87</v>
      </c>
      <c r="B429" s="4">
        <f>IF('True_Odds_Calculator_3-way'!B430="","",'True_Odds_Calculator_3-way'!B430)</f>
        <v>3.04</v>
      </c>
      <c r="C429" s="4">
        <f>IF('True_Odds_Calculator_3-way'!C430="","",'True_Odds_Calculator_3-way'!C430)</f>
        <v>2.86</v>
      </c>
      <c r="D429" s="4">
        <f t="shared" si="30"/>
        <v>2.70297738205314E-2</v>
      </c>
      <c r="E429" s="4">
        <f t="shared" si="31"/>
        <v>2.9461838467474646</v>
      </c>
      <c r="F429" s="4">
        <f t="shared" si="32"/>
        <v>3.1256110196989355</v>
      </c>
      <c r="G429" s="4">
        <f t="shared" si="33"/>
        <v>2.9356468771205946</v>
      </c>
      <c r="I429" s="4">
        <f t="shared" si="34"/>
        <v>1.0270297738205314</v>
      </c>
    </row>
    <row r="430" spans="1:9" x14ac:dyDescent="0.2">
      <c r="A430" s="4">
        <f>IF('True_Odds_Calculator_3-way'!A431="","",'True_Odds_Calculator_3-way'!A431)</f>
        <v>2.2599999999999998</v>
      </c>
      <c r="B430" s="4">
        <f>IF('True_Odds_Calculator_3-way'!B431="","",'True_Odds_Calculator_3-way'!B431)</f>
        <v>2.97</v>
      </c>
      <c r="C430" s="4">
        <f>IF('True_Odds_Calculator_3-way'!C431="","",'True_Odds_Calculator_3-way'!C431)</f>
        <v>3.84</v>
      </c>
      <c r="D430" s="4">
        <f t="shared" si="30"/>
        <v>3.9594879473198175E-2</v>
      </c>
      <c r="E430" s="4">
        <f t="shared" si="31"/>
        <v>2.3294841863468196</v>
      </c>
      <c r="F430" s="4">
        <f t="shared" si="32"/>
        <v>3.0911705813329857</v>
      </c>
      <c r="G430" s="4">
        <f t="shared" si="33"/>
        <v>4.0450067921988904</v>
      </c>
      <c r="I430" s="4">
        <f t="shared" si="34"/>
        <v>1.0395948794731982</v>
      </c>
    </row>
    <row r="431" spans="1:9" x14ac:dyDescent="0.2">
      <c r="A431" s="4">
        <f>IF('True_Odds_Calculator_3-way'!A432="","",'True_Odds_Calculator_3-way'!A432)</f>
        <v>1.93</v>
      </c>
      <c r="B431" s="4">
        <f>IF('True_Odds_Calculator_3-way'!B432="","",'True_Odds_Calculator_3-way'!B432)</f>
        <v>3.29</v>
      </c>
      <c r="C431" s="4">
        <f>IF('True_Odds_Calculator_3-way'!C432="","",'True_Odds_Calculator_3-way'!C432)</f>
        <v>4.66</v>
      </c>
      <c r="D431" s="4">
        <f t="shared" si="30"/>
        <v>3.667835748517323E-2</v>
      </c>
      <c r="E431" s="4">
        <f t="shared" si="31"/>
        <v>1.976641646682878</v>
      </c>
      <c r="F431" s="4">
        <f t="shared" si="32"/>
        <v>3.4278829300255302</v>
      </c>
      <c r="G431" s="4">
        <f t="shared" si="33"/>
        <v>4.9415377657803168</v>
      </c>
      <c r="I431" s="4">
        <f t="shared" si="34"/>
        <v>1.0366783574851732</v>
      </c>
    </row>
    <row r="432" spans="1:9" x14ac:dyDescent="0.2">
      <c r="A432" s="4">
        <f>IF('True_Odds_Calculator_3-way'!A433="","",'True_Odds_Calculator_3-way'!A433)</f>
        <v>2.06</v>
      </c>
      <c r="B432" s="4">
        <f>IF('True_Odds_Calculator_3-way'!B433="","",'True_Odds_Calculator_3-way'!B433)</f>
        <v>3.13</v>
      </c>
      <c r="C432" s="4">
        <f>IF('True_Odds_Calculator_3-way'!C433="","",'True_Odds_Calculator_3-way'!C433)</f>
        <v>4.3</v>
      </c>
      <c r="D432" s="4">
        <f t="shared" si="30"/>
        <v>3.7483850630140925E-2</v>
      </c>
      <c r="E432" s="4">
        <f t="shared" si="31"/>
        <v>2.1144229434634525</v>
      </c>
      <c r="F432" s="4">
        <f t="shared" si="32"/>
        <v>3.2573905197389905</v>
      </c>
      <c r="G432" s="4">
        <f t="shared" si="33"/>
        <v>4.5441424726865058</v>
      </c>
      <c r="I432" s="4">
        <f t="shared" si="34"/>
        <v>1.0374838506301409</v>
      </c>
    </row>
    <row r="433" spans="1:9" x14ac:dyDescent="0.2">
      <c r="A433" s="4">
        <f>IF('True_Odds_Calculator_3-way'!A434="","",'True_Odds_Calculator_3-way'!A434)</f>
        <v>1.68</v>
      </c>
      <c r="B433" s="4">
        <f>IF('True_Odds_Calculator_3-way'!B434="","",'True_Odds_Calculator_3-way'!B434)</f>
        <v>3.48</v>
      </c>
      <c r="C433" s="4">
        <f>IF('True_Odds_Calculator_3-way'!C434="","",'True_Odds_Calculator_3-way'!C434)</f>
        <v>6.41</v>
      </c>
      <c r="D433" s="4">
        <f t="shared" si="30"/>
        <v>3.8600657326785637E-2</v>
      </c>
      <c r="E433" s="4">
        <f t="shared" si="31"/>
        <v>1.717117851555455</v>
      </c>
      <c r="F433" s="4">
        <f t="shared" si="32"/>
        <v>3.6431274527035535</v>
      </c>
      <c r="G433" s="4">
        <f t="shared" si="33"/>
        <v>6.9861988945991644</v>
      </c>
      <c r="I433" s="4">
        <f t="shared" si="34"/>
        <v>1.0386006573267856</v>
      </c>
    </row>
    <row r="434" spans="1:9" x14ac:dyDescent="0.2">
      <c r="A434" s="4">
        <f>IF('True_Odds_Calculator_3-way'!A435="","",'True_Odds_Calculator_3-way'!A435)</f>
        <v>2.88</v>
      </c>
      <c r="B434" s="4">
        <f>IF('True_Odds_Calculator_3-way'!B435="","",'True_Odds_Calculator_3-way'!B435)</f>
        <v>3.45</v>
      </c>
      <c r="C434" s="4">
        <f>IF('True_Odds_Calculator_3-way'!C435="","",'True_Odds_Calculator_3-way'!C435)</f>
        <v>2.4900000000000002</v>
      </c>
      <c r="D434" s="4">
        <f t="shared" si="30"/>
        <v>3.8683720388801524E-2</v>
      </c>
      <c r="E434" s="4">
        <f t="shared" si="31"/>
        <v>2.991077775682224</v>
      </c>
      <c r="F434" s="4">
        <f t="shared" si="32"/>
        <v>3.6106231885327005</v>
      </c>
      <c r="G434" s="4">
        <f t="shared" si="33"/>
        <v>2.5725997142554107</v>
      </c>
      <c r="I434" s="4">
        <f t="shared" si="34"/>
        <v>1.0386837203888015</v>
      </c>
    </row>
    <row r="435" spans="1:9" x14ac:dyDescent="0.2">
      <c r="A435" s="4">
        <f>IF('True_Odds_Calculator_3-way'!A436="","",'True_Odds_Calculator_3-way'!A436)</f>
        <v>2.33</v>
      </c>
      <c r="B435" s="4">
        <f>IF('True_Odds_Calculator_3-way'!B436="","",'True_Odds_Calculator_3-way'!B436)</f>
        <v>3.66</v>
      </c>
      <c r="C435" s="4">
        <f>IF('True_Odds_Calculator_3-way'!C436="","",'True_Odds_Calculator_3-way'!C436)</f>
        <v>3.01</v>
      </c>
      <c r="D435" s="4">
        <f t="shared" si="30"/>
        <v>3.4634506693332678E-2</v>
      </c>
      <c r="E435" s="4">
        <f t="shared" si="31"/>
        <v>2.394408306913471</v>
      </c>
      <c r="F435" s="4">
        <f t="shared" si="32"/>
        <v>3.8214728906601496</v>
      </c>
      <c r="G435" s="4">
        <f t="shared" si="33"/>
        <v>3.1183629731431175</v>
      </c>
      <c r="I435" s="4">
        <f t="shared" si="34"/>
        <v>1.0346345066933327</v>
      </c>
    </row>
    <row r="436" spans="1:9" x14ac:dyDescent="0.2">
      <c r="A436" s="4">
        <f>IF('True_Odds_Calculator_3-way'!A437="","",'True_Odds_Calculator_3-way'!A437)</f>
        <v>1.52</v>
      </c>
      <c r="B436" s="4">
        <f>IF('True_Odds_Calculator_3-way'!B437="","",'True_Odds_Calculator_3-way'!B437)</f>
        <v>4.54</v>
      </c>
      <c r="C436" s="4">
        <f>IF('True_Odds_Calculator_3-way'!C437="","",'True_Odds_Calculator_3-way'!C437)</f>
        <v>6.28</v>
      </c>
      <c r="D436" s="4">
        <f t="shared" si="30"/>
        <v>3.7394722812530867E-2</v>
      </c>
      <c r="E436" s="4">
        <f t="shared" si="31"/>
        <v>1.5493551036845008</v>
      </c>
      <c r="F436" s="4">
        <f t="shared" si="32"/>
        <v>4.8123332113325681</v>
      </c>
      <c r="G436" s="4">
        <f t="shared" si="33"/>
        <v>6.8133461455257098</v>
      </c>
      <c r="I436" s="4">
        <f t="shared" si="34"/>
        <v>1.0373947228125309</v>
      </c>
    </row>
    <row r="437" spans="1:9" x14ac:dyDescent="0.2">
      <c r="A437" s="4">
        <f>IF('True_Odds_Calculator_3-way'!A438="","",'True_Odds_Calculator_3-way'!A438)</f>
        <v>2.27</v>
      </c>
      <c r="B437" s="4">
        <f>IF('True_Odds_Calculator_3-way'!B438="","",'True_Odds_Calculator_3-way'!B438)</f>
        <v>3.41</v>
      </c>
      <c r="C437" s="4">
        <f>IF('True_Odds_Calculator_3-way'!C438="","",'True_Odds_Calculator_3-way'!C438)</f>
        <v>3.28</v>
      </c>
      <c r="D437" s="4">
        <f t="shared" si="30"/>
        <v>3.866181510653055E-2</v>
      </c>
      <c r="E437" s="4">
        <f t="shared" si="31"/>
        <v>2.3384080384134047</v>
      </c>
      <c r="F437" s="4">
        <f t="shared" si="32"/>
        <v>3.5667426325658633</v>
      </c>
      <c r="G437" s="4">
        <f t="shared" si="33"/>
        <v>3.4247657066640951</v>
      </c>
      <c r="I437" s="4">
        <f t="shared" si="34"/>
        <v>1.0386618151065306</v>
      </c>
    </row>
    <row r="438" spans="1:9" x14ac:dyDescent="0.2">
      <c r="A438" s="4">
        <f>IF('True_Odds_Calculator_3-way'!A439="","",'True_Odds_Calculator_3-way'!A439)</f>
        <v>1.5</v>
      </c>
      <c r="B438" s="4">
        <f>IF('True_Odds_Calculator_3-way'!B439="","",'True_Odds_Calculator_3-way'!B439)</f>
        <v>4.6100000000000003</v>
      </c>
      <c r="C438" s="4">
        <f>IF('True_Odds_Calculator_3-way'!C439="","",'True_Odds_Calculator_3-way'!C439)</f>
        <v>6.54</v>
      </c>
      <c r="D438" s="4">
        <f t="shared" si="30"/>
        <v>3.6491605139737482E-2</v>
      </c>
      <c r="E438" s="4">
        <f t="shared" si="31"/>
        <v>1.5278773484508081</v>
      </c>
      <c r="F438" s="4">
        <f t="shared" si="32"/>
        <v>4.8838648365533111</v>
      </c>
      <c r="G438" s="4">
        <f t="shared" si="33"/>
        <v>7.1052333893698263</v>
      </c>
      <c r="I438" s="4">
        <f t="shared" si="34"/>
        <v>1.0364916051397375</v>
      </c>
    </row>
    <row r="439" spans="1:9" x14ac:dyDescent="0.2">
      <c r="A439" s="4">
        <f>IF('True_Odds_Calculator_3-way'!A440="","",'True_Odds_Calculator_3-way'!A440)</f>
        <v>4</v>
      </c>
      <c r="B439" s="4">
        <f>IF('True_Odds_Calculator_3-way'!B440="","",'True_Odds_Calculator_3-way'!B440)</f>
        <v>3.9</v>
      </c>
      <c r="C439" s="4">
        <f>IF('True_Odds_Calculator_3-way'!C440="","",'True_Odds_Calculator_3-way'!C440)</f>
        <v>1.89</v>
      </c>
      <c r="D439" s="4">
        <f t="shared" si="30"/>
        <v>3.5510785510785681E-2</v>
      </c>
      <c r="E439" s="4">
        <f t="shared" si="31"/>
        <v>4.1988037596126473</v>
      </c>
      <c r="F439" s="4">
        <f t="shared" si="32"/>
        <v>4.0887532935792548</v>
      </c>
      <c r="G439" s="4">
        <f t="shared" si="33"/>
        <v>1.9332502786702515</v>
      </c>
      <c r="I439" s="4">
        <f t="shared" si="34"/>
        <v>1.0355107855107857</v>
      </c>
    </row>
    <row r="440" spans="1:9" x14ac:dyDescent="0.2">
      <c r="A440" s="4">
        <f>IF('True_Odds_Calculator_3-way'!A441="","",'True_Odds_Calculator_3-way'!A441)</f>
        <v>3.71</v>
      </c>
      <c r="B440" s="4">
        <f>IF('True_Odds_Calculator_3-way'!B441="","",'True_Odds_Calculator_3-way'!B441)</f>
        <v>3.45</v>
      </c>
      <c r="C440" s="4">
        <f>IF('True_Odds_Calculator_3-way'!C441="","",'True_Odds_Calculator_3-way'!C441)</f>
        <v>2.11</v>
      </c>
      <c r="D440" s="4">
        <f t="shared" si="30"/>
        <v>3.3330500728608881E-2</v>
      </c>
      <c r="E440" s="4">
        <f t="shared" si="31"/>
        <v>3.8694956549813271</v>
      </c>
      <c r="F440" s="4">
        <f t="shared" si="32"/>
        <v>3.5875095116507625</v>
      </c>
      <c r="G440" s="4">
        <f t="shared" si="33"/>
        <v>2.1606509567288903</v>
      </c>
      <c r="I440" s="4">
        <f t="shared" si="34"/>
        <v>1.0333305007286089</v>
      </c>
    </row>
    <row r="441" spans="1:9" x14ac:dyDescent="0.2">
      <c r="A441" s="4">
        <f>IF('True_Odds_Calculator_3-way'!A442="","",'True_Odds_Calculator_3-way'!A442)</f>
        <v>1.85</v>
      </c>
      <c r="B441" s="4">
        <f>IF('True_Odds_Calculator_3-way'!B442="","",'True_Odds_Calculator_3-way'!B442)</f>
        <v>3.9</v>
      </c>
      <c r="C441" s="4">
        <f>IF('True_Odds_Calculator_3-way'!C442="","",'True_Odds_Calculator_3-way'!C442)</f>
        <v>4.16</v>
      </c>
      <c r="D441" s="4">
        <f t="shared" si="30"/>
        <v>3.7335412335412377E-2</v>
      </c>
      <c r="E441" s="4">
        <f t="shared" si="31"/>
        <v>1.8935972442451749</v>
      </c>
      <c r="F441" s="4">
        <f t="shared" si="32"/>
        <v>4.0989466209018817</v>
      </c>
      <c r="G441" s="4">
        <f t="shared" si="33"/>
        <v>4.3871294654167725</v>
      </c>
      <c r="I441" s="4">
        <f t="shared" si="34"/>
        <v>1.0373354123354124</v>
      </c>
    </row>
    <row r="442" spans="1:9" x14ac:dyDescent="0.2">
      <c r="A442" s="4">
        <f>IF('True_Odds_Calculator_3-way'!A443="","",'True_Odds_Calculator_3-way'!A443)</f>
        <v>4</v>
      </c>
      <c r="B442" s="4">
        <f>IF('True_Odds_Calculator_3-way'!B443="","",'True_Odds_Calculator_3-way'!B443)</f>
        <v>3.59</v>
      </c>
      <c r="C442" s="4">
        <f>IF('True_Odds_Calculator_3-way'!C443="","",'True_Odds_Calculator_3-way'!C443)</f>
        <v>2</v>
      </c>
      <c r="D442" s="4">
        <f t="shared" si="30"/>
        <v>2.8551532033426197E-2</v>
      </c>
      <c r="E442" s="4">
        <f t="shared" si="31"/>
        <v>4.1583011583011587</v>
      </c>
      <c r="F442" s="4">
        <f t="shared" si="32"/>
        <v>3.7169974115616911</v>
      </c>
      <c r="G442" s="4">
        <f t="shared" si="33"/>
        <v>2.0388073828679603</v>
      </c>
      <c r="I442" s="4">
        <f t="shared" si="34"/>
        <v>1.0285515320334262</v>
      </c>
    </row>
    <row r="443" spans="1:9" x14ac:dyDescent="0.2">
      <c r="A443" s="4">
        <f>IF('True_Odds_Calculator_3-way'!A444="","",'True_Odds_Calculator_3-way'!A444)</f>
        <v>1.94</v>
      </c>
      <c r="B443" s="4">
        <f>IF('True_Odds_Calculator_3-way'!B444="","",'True_Odds_Calculator_3-way'!B444)</f>
        <v>3.57</v>
      </c>
      <c r="C443" s="4">
        <f>IF('True_Odds_Calculator_3-way'!C444="","",'True_Odds_Calculator_3-way'!C444)</f>
        <v>4.3</v>
      </c>
      <c r="D443" s="4">
        <f t="shared" si="30"/>
        <v>2.8134101878584117E-2</v>
      </c>
      <c r="E443" s="4">
        <f t="shared" si="31"/>
        <v>1.9759492063941415</v>
      </c>
      <c r="F443" s="4">
        <f t="shared" si="32"/>
        <v>3.6936622658873315</v>
      </c>
      <c r="G443" s="4">
        <f t="shared" si="33"/>
        <v>4.4806861141229932</v>
      </c>
      <c r="I443" s="4">
        <f t="shared" si="34"/>
        <v>1.0281341018785841</v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>
        <f>IF('True_Odds_Calculator_3-way'!A446="","",'True_Odds_Calculator_3-way'!A446)</f>
        <v>1.56</v>
      </c>
      <c r="B445" s="4">
        <f>IF('True_Odds_Calculator_3-way'!B446="","",'True_Odds_Calculator_3-way'!B446)</f>
        <v>3.97</v>
      </c>
      <c r="C445" s="4">
        <f>IF('True_Odds_Calculator_3-way'!C446="","",'True_Odds_Calculator_3-way'!C446)</f>
        <v>7.09</v>
      </c>
      <c r="D445" s="4">
        <f t="shared" si="30"/>
        <v>3.3958533345685993E-2</v>
      </c>
      <c r="E445" s="4">
        <f t="shared" si="31"/>
        <v>1.5880423462643898</v>
      </c>
      <c r="F445" s="4">
        <f t="shared" si="32"/>
        <v>4.1568001956952605</v>
      </c>
      <c r="G445" s="4">
        <f t="shared" si="33"/>
        <v>7.7086611758746608</v>
      </c>
      <c r="I445" s="4">
        <f t="shared" si="34"/>
        <v>1.033958533345686</v>
      </c>
    </row>
    <row r="446" spans="1:9" x14ac:dyDescent="0.2">
      <c r="A446" s="4">
        <f>IF('True_Odds_Calculator_3-way'!A447="","",'True_Odds_Calculator_3-way'!A447)</f>
        <v>2.42</v>
      </c>
      <c r="B446" s="4">
        <f>IF('True_Odds_Calculator_3-way'!B447="","",'True_Odds_Calculator_3-way'!B447)</f>
        <v>3.06</v>
      </c>
      <c r="C446" s="4">
        <f>IF('True_Odds_Calculator_3-way'!C447="","",'True_Odds_Calculator_3-way'!C447)</f>
        <v>3.47</v>
      </c>
      <c r="D446" s="4">
        <f t="shared" si="30"/>
        <v>2.8204964157128698E-2</v>
      </c>
      <c r="E446" s="4">
        <f t="shared" si="31"/>
        <v>2.4763417381725397</v>
      </c>
      <c r="F446" s="4">
        <f t="shared" si="32"/>
        <v>3.1506409905341974</v>
      </c>
      <c r="G446" s="4">
        <f t="shared" si="33"/>
        <v>3.587022082520352</v>
      </c>
      <c r="I446" s="4">
        <f t="shared" si="34"/>
        <v>1.0282049641571287</v>
      </c>
    </row>
    <row r="447" spans="1:9" x14ac:dyDescent="0.2">
      <c r="A447" s="4">
        <f>IF('True_Odds_Calculator_3-way'!A448="","",'True_Odds_Calculator_3-way'!A448)</f>
        <v>2.59</v>
      </c>
      <c r="B447" s="4">
        <f>IF('True_Odds_Calculator_3-way'!B448="","",'True_Odds_Calculator_3-way'!B448)</f>
        <v>3.22</v>
      </c>
      <c r="C447" s="4">
        <f>IF('True_Odds_Calculator_3-way'!C448="","",'True_Odds_Calculator_3-way'!C448)</f>
        <v>3.03</v>
      </c>
      <c r="D447" s="4">
        <f t="shared" si="30"/>
        <v>2.6692395611896291E-2</v>
      </c>
      <c r="E447" s="4">
        <f t="shared" si="31"/>
        <v>2.651092938579334</v>
      </c>
      <c r="F447" s="4">
        <f t="shared" si="32"/>
        <v>3.3149734522375973</v>
      </c>
      <c r="G447" s="4">
        <f t="shared" si="33"/>
        <v>3.1139499724254294</v>
      </c>
      <c r="I447" s="4">
        <f t="shared" si="34"/>
        <v>1.0266923956118963</v>
      </c>
    </row>
    <row r="448" spans="1:9" x14ac:dyDescent="0.2">
      <c r="A448" s="4">
        <f>IF('True_Odds_Calculator_3-way'!A449="","",'True_Odds_Calculator_3-way'!A449)</f>
        <v>2.2000000000000002</v>
      </c>
      <c r="B448" s="4">
        <f>IF('True_Odds_Calculator_3-way'!B449="","",'True_Odds_Calculator_3-way'!B449)</f>
        <v>3.41</v>
      </c>
      <c r="C448" s="4">
        <f>IF('True_Odds_Calculator_3-way'!C449="","",'True_Odds_Calculator_3-way'!C449)</f>
        <v>3.57</v>
      </c>
      <c r="D448" s="4">
        <f t="shared" si="30"/>
        <v>2.7912631328191218E-2</v>
      </c>
      <c r="E448" s="4">
        <f t="shared" si="31"/>
        <v>2.2459734205784501</v>
      </c>
      <c r="F448" s="4">
        <f t="shared" si="32"/>
        <v>3.5217353570808667</v>
      </c>
      <c r="G448" s="4">
        <f t="shared" si="33"/>
        <v>3.6926553558067585</v>
      </c>
      <c r="I448" s="4">
        <f t="shared" si="34"/>
        <v>1.0279126313281912</v>
      </c>
    </row>
    <row r="449" spans="1:9" x14ac:dyDescent="0.2">
      <c r="A449" s="4">
        <f>IF('True_Odds_Calculator_3-way'!A450="","",'True_Odds_Calculator_3-way'!A450)</f>
        <v>3.43</v>
      </c>
      <c r="B449" s="4">
        <f>IF('True_Odds_Calculator_3-way'!B450="","",'True_Odds_Calculator_3-way'!B450)</f>
        <v>3.35</v>
      </c>
      <c r="C449" s="4">
        <f>IF('True_Odds_Calculator_3-way'!C450="","",'True_Odds_Calculator_3-way'!C450)</f>
        <v>2.2799999999999998</v>
      </c>
      <c r="D449" s="4">
        <f t="shared" si="30"/>
        <v>2.8649143419010592E-2</v>
      </c>
      <c r="E449" s="4">
        <f t="shared" si="31"/>
        <v>3.5461561923600313</v>
      </c>
      <c r="F449" s="4">
        <f t="shared" si="32"/>
        <v>3.4607135686180581</v>
      </c>
      <c r="G449" s="4">
        <f t="shared" si="33"/>
        <v>2.3307481938522474</v>
      </c>
      <c r="I449" s="4">
        <f t="shared" si="34"/>
        <v>1.0286491434190106</v>
      </c>
    </row>
    <row r="450" spans="1:9" x14ac:dyDescent="0.2">
      <c r="A450" s="4">
        <f>IF('True_Odds_Calculator_3-way'!A451="","",'True_Odds_Calculator_3-way'!A451)</f>
        <v>1.95</v>
      </c>
      <c r="B450" s="4">
        <f>IF('True_Odds_Calculator_3-way'!B451="","",'True_Odds_Calculator_3-way'!B451)</f>
        <v>3.64</v>
      </c>
      <c r="C450" s="4">
        <f>IF('True_Odds_Calculator_3-way'!C451="","",'True_Odds_Calculator_3-way'!C451)</f>
        <v>4.13</v>
      </c>
      <c r="D450" s="4">
        <f t="shared" si="30"/>
        <v>2.9676538151114595E-2</v>
      </c>
      <c r="E450" s="4">
        <f t="shared" si="31"/>
        <v>1.9883548679121061</v>
      </c>
      <c r="F450" s="4">
        <f t="shared" si="32"/>
        <v>3.7759631163553968</v>
      </c>
      <c r="G450" s="4">
        <f t="shared" si="33"/>
        <v>4.3059169488504736</v>
      </c>
      <c r="I450" s="4">
        <f t="shared" si="34"/>
        <v>1.0296765381511146</v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>
        <f>IF('True_Odds_Calculator_3-way'!A455="","",'True_Odds_Calculator_3-way'!A455)</f>
        <v>1.91</v>
      </c>
      <c r="B454" s="4">
        <f>IF('True_Odds_Calculator_3-way'!B455="","",'True_Odds_Calculator_3-way'!B455)</f>
        <v>3.7</v>
      </c>
      <c r="C454" s="4">
        <f>IF('True_Odds_Calculator_3-way'!C455="","",'True_Odds_Calculator_3-way'!C455)</f>
        <v>4.1399999999999997</v>
      </c>
      <c r="D454" s="4">
        <f t="shared" si="35"/>
        <v>3.5376373414160778E-2</v>
      </c>
      <c r="E454" s="4">
        <f t="shared" si="36"/>
        <v>1.9540100866048158</v>
      </c>
      <c r="F454" s="4">
        <f t="shared" si="37"/>
        <v>3.8687990309945972</v>
      </c>
      <c r="G454" s="4">
        <f t="shared" si="38"/>
        <v>4.3524857210014085</v>
      </c>
      <c r="I454" s="4">
        <f t="shared" si="39"/>
        <v>1.0353763734141608</v>
      </c>
    </row>
    <row r="455" spans="1:9" x14ac:dyDescent="0.2">
      <c r="A455" s="4">
        <f>IF('True_Odds_Calculator_3-way'!A456="","",'True_Odds_Calculator_3-way'!A456)</f>
        <v>1.73</v>
      </c>
      <c r="B455" s="4">
        <f>IF('True_Odds_Calculator_3-way'!B456="","",'True_Odds_Calculator_3-way'!B456)</f>
        <v>4.01</v>
      </c>
      <c r="C455" s="4">
        <f>IF('True_Odds_Calculator_3-way'!C456="","",'True_Odds_Calculator_3-way'!C456)</f>
        <v>4.7699999999999996</v>
      </c>
      <c r="D455" s="4">
        <f t="shared" si="35"/>
        <v>3.7054846554437137E-2</v>
      </c>
      <c r="E455" s="4">
        <f t="shared" si="36"/>
        <v>1.7677743229547787</v>
      </c>
      <c r="F455" s="4">
        <f t="shared" si="37"/>
        <v>4.2189652573397307</v>
      </c>
      <c r="G455" s="4">
        <f t="shared" si="38"/>
        <v>5.0686294877783666</v>
      </c>
      <c r="I455" s="4">
        <f t="shared" si="39"/>
        <v>1.0370548465544371</v>
      </c>
    </row>
    <row r="456" spans="1:9" x14ac:dyDescent="0.2">
      <c r="A456" s="4">
        <f>IF('True_Odds_Calculator_3-way'!A457="","",'True_Odds_Calculator_3-way'!A457)</f>
        <v>9.6300000000000008</v>
      </c>
      <c r="B456" s="4">
        <f>IF('True_Odds_Calculator_3-way'!B457="","",'True_Odds_Calculator_3-way'!B457)</f>
        <v>6.61</v>
      </c>
      <c r="C456" s="4">
        <f>IF('True_Odds_Calculator_3-way'!C457="","",'True_Odds_Calculator_3-way'!C457)</f>
        <v>1.28</v>
      </c>
      <c r="D456" s="4">
        <f t="shared" si="35"/>
        <v>3.6378090325398293E-2</v>
      </c>
      <c r="E456" s="4">
        <f t="shared" si="36"/>
        <v>10.903207561073483</v>
      </c>
      <c r="F456" s="4">
        <f t="shared" si="37"/>
        <v>7.1859781290742824</v>
      </c>
      <c r="G456" s="4">
        <f t="shared" si="38"/>
        <v>1.3001805159459865</v>
      </c>
      <c r="I456" s="4">
        <f t="shared" si="39"/>
        <v>1.0363780903253983</v>
      </c>
    </row>
    <row r="457" spans="1:9" x14ac:dyDescent="0.2">
      <c r="A457" s="4">
        <f>IF('True_Odds_Calculator_3-way'!A458="","",'True_Odds_Calculator_3-way'!A458)</f>
        <v>3.57</v>
      </c>
      <c r="B457" s="4">
        <f>IF('True_Odds_Calculator_3-way'!B458="","",'True_Odds_Calculator_3-way'!B458)</f>
        <v>3.39</v>
      </c>
      <c r="C457" s="4">
        <f>IF('True_Odds_Calculator_3-way'!C458="","",'True_Odds_Calculator_3-way'!C458)</f>
        <v>2.1800000000000002</v>
      </c>
      <c r="D457" s="4">
        <f t="shared" si="35"/>
        <v>3.3812891885665497E-2</v>
      </c>
      <c r="E457" s="4">
        <f t="shared" si="36"/>
        <v>3.7196696160267582</v>
      </c>
      <c r="F457" s="4">
        <f t="shared" si="37"/>
        <v>3.5246726957780097</v>
      </c>
      <c r="G457" s="4">
        <f t="shared" si="38"/>
        <v>2.2349133896340669</v>
      </c>
      <c r="I457" s="4">
        <f t="shared" si="39"/>
        <v>1.0338128918856655</v>
      </c>
    </row>
    <row r="458" spans="1:9" x14ac:dyDescent="0.2">
      <c r="A458" s="4">
        <f>IF('True_Odds_Calculator_3-way'!A459="","",'True_Odds_Calculator_3-way'!A459)</f>
        <v>4.78</v>
      </c>
      <c r="B458" s="4">
        <f>IF('True_Odds_Calculator_3-way'!B459="","",'True_Odds_Calculator_3-way'!B459)</f>
        <v>4.1900000000000004</v>
      </c>
      <c r="C458" s="4">
        <f>IF('True_Odds_Calculator_3-way'!C459="","",'True_Odds_Calculator_3-way'!C459)</f>
        <v>1.68</v>
      </c>
      <c r="D458" s="4">
        <f t="shared" si="35"/>
        <v>4.3106600645470783E-2</v>
      </c>
      <c r="E458" s="4">
        <f t="shared" si="36"/>
        <v>5.1325176527631617</v>
      </c>
      <c r="F458" s="4">
        <f t="shared" si="37"/>
        <v>4.4584217431416659</v>
      </c>
      <c r="G458" s="4">
        <f t="shared" si="38"/>
        <v>1.7215578846030002</v>
      </c>
      <c r="I458" s="4">
        <f t="shared" si="39"/>
        <v>1.0431066006454708</v>
      </c>
    </row>
    <row r="459" spans="1:9" x14ac:dyDescent="0.2">
      <c r="A459" s="4">
        <f>IF('True_Odds_Calculator_3-way'!A460="","",'True_Odds_Calculator_3-way'!A460)</f>
        <v>2.88</v>
      </c>
      <c r="B459" s="4">
        <f>IF('True_Odds_Calculator_3-way'!B460="","",'True_Odds_Calculator_3-way'!B460)</f>
        <v>3.32</v>
      </c>
      <c r="C459" s="4">
        <f>IF('True_Odds_Calculator_3-way'!C460="","",'True_Odds_Calculator_3-way'!C460)</f>
        <v>2.64</v>
      </c>
      <c r="D459" s="4">
        <f t="shared" si="35"/>
        <v>2.7214920287209399E-2</v>
      </c>
      <c r="E459" s="4">
        <f t="shared" si="36"/>
        <v>2.9572623939057672</v>
      </c>
      <c r="F459" s="4">
        <f t="shared" si="37"/>
        <v>3.4230962836958216</v>
      </c>
      <c r="G459" s="4">
        <f t="shared" si="38"/>
        <v>2.704777056959855</v>
      </c>
      <c r="I459" s="4">
        <f t="shared" si="39"/>
        <v>1.0272149202872094</v>
      </c>
    </row>
    <row r="460" spans="1:9" x14ac:dyDescent="0.2">
      <c r="A460" s="4">
        <f>IF('True_Odds_Calculator_3-way'!A461="","",'True_Odds_Calculator_3-way'!A461)</f>
        <v>2.98</v>
      </c>
      <c r="B460" s="4">
        <f>IF('True_Odds_Calculator_3-way'!B461="","",'True_Odds_Calculator_3-way'!B461)</f>
        <v>3.3</v>
      </c>
      <c r="C460" s="4">
        <f>IF('True_Odds_Calculator_3-way'!C461="","",'True_Odds_Calculator_3-way'!C461)</f>
        <v>2.57</v>
      </c>
      <c r="D460" s="4">
        <f t="shared" si="35"/>
        <v>2.7705831194719588E-2</v>
      </c>
      <c r="E460" s="4">
        <f t="shared" si="36"/>
        <v>3.0643339188239964</v>
      </c>
      <c r="F460" s="4">
        <f t="shared" si="37"/>
        <v>3.4037335952644105</v>
      </c>
      <c r="G460" s="4">
        <f t="shared" si="38"/>
        <v>2.6324810480463361</v>
      </c>
      <c r="I460" s="4">
        <f t="shared" si="39"/>
        <v>1.0277058311947196</v>
      </c>
    </row>
    <row r="461" spans="1:9" x14ac:dyDescent="0.2">
      <c r="A461" s="4">
        <f>IF('True_Odds_Calculator_3-way'!A462="","",'True_Odds_Calculator_3-way'!A462)</f>
        <v>1.57</v>
      </c>
      <c r="B461" s="4">
        <f>IF('True_Odds_Calculator_3-way'!B462="","",'True_Odds_Calculator_3-way'!B462)</f>
        <v>4.21</v>
      </c>
      <c r="C461" s="4">
        <f>IF('True_Odds_Calculator_3-way'!C462="","",'True_Odds_Calculator_3-way'!C462)</f>
        <v>6.36</v>
      </c>
      <c r="D461" s="4">
        <f t="shared" si="35"/>
        <v>3.1705070773152766E-2</v>
      </c>
      <c r="E461" s="4">
        <f t="shared" si="36"/>
        <v>1.5964894646671357</v>
      </c>
      <c r="F461" s="4">
        <f t="shared" si="37"/>
        <v>4.4060368394529776</v>
      </c>
      <c r="G461" s="4">
        <f t="shared" si="38"/>
        <v>6.8182896334032792</v>
      </c>
      <c r="I461" s="4">
        <f t="shared" si="39"/>
        <v>1.0317050707731528</v>
      </c>
    </row>
    <row r="462" spans="1:9" x14ac:dyDescent="0.2">
      <c r="A462" s="4">
        <f>IF('True_Odds_Calculator_3-way'!A463="","",'True_Odds_Calculator_3-way'!A463)</f>
        <v>2.14</v>
      </c>
      <c r="B462" s="4">
        <f>IF('True_Odds_Calculator_3-way'!B463="","",'True_Odds_Calculator_3-way'!B463)</f>
        <v>3.48</v>
      </c>
      <c r="C462" s="4">
        <f>IF('True_Odds_Calculator_3-way'!C463="","",'True_Odds_Calculator_3-way'!C463)</f>
        <v>3.66</v>
      </c>
      <c r="D462" s="4">
        <f t="shared" si="35"/>
        <v>2.7870085181095572E-2</v>
      </c>
      <c r="E462" s="4">
        <f t="shared" si="36"/>
        <v>2.1834075855139035</v>
      </c>
      <c r="F462" s="4">
        <f t="shared" si="37"/>
        <v>3.5962647166238471</v>
      </c>
      <c r="G462" s="4">
        <f t="shared" si="38"/>
        <v>3.7888257744248524</v>
      </c>
      <c r="I462" s="4">
        <f t="shared" si="39"/>
        <v>1.0278700851810956</v>
      </c>
    </row>
    <row r="463" spans="1:9" x14ac:dyDescent="0.2">
      <c r="A463" s="4">
        <f>IF('True_Odds_Calculator_3-way'!A464="","",'True_Odds_Calculator_3-way'!A464)</f>
        <v>2.21</v>
      </c>
      <c r="B463" s="4">
        <f>IF('True_Odds_Calculator_3-way'!B464="","",'True_Odds_Calculator_3-way'!B464)</f>
        <v>3.11</v>
      </c>
      <c r="C463" s="4">
        <f>IF('True_Odds_Calculator_3-way'!C464="","",'True_Odds_Calculator_3-way'!C464)</f>
        <v>3.76</v>
      </c>
      <c r="D463" s="4">
        <f t="shared" si="35"/>
        <v>3.9989542951444745E-2</v>
      </c>
      <c r="E463" s="4">
        <f t="shared" si="36"/>
        <v>2.2770804288004038</v>
      </c>
      <c r="F463" s="4">
        <f t="shared" si="37"/>
        <v>3.2445035763434538</v>
      </c>
      <c r="G463" s="4">
        <f t="shared" si="38"/>
        <v>3.9583956912580183</v>
      </c>
      <c r="I463" s="4">
        <f t="shared" si="39"/>
        <v>1.0399895429514447</v>
      </c>
    </row>
    <row r="464" spans="1:9" x14ac:dyDescent="0.2">
      <c r="A464" s="4">
        <f>IF('True_Odds_Calculator_3-way'!A465="","",'True_Odds_Calculator_3-way'!A465)</f>
        <v>2.4500000000000002</v>
      </c>
      <c r="B464" s="4">
        <f>IF('True_Odds_Calculator_3-way'!B465="","",'True_Odds_Calculator_3-way'!B465)</f>
        <v>3.33</v>
      </c>
      <c r="C464" s="4">
        <f>IF('True_Odds_Calculator_3-way'!C465="","",'True_Odds_Calculator_3-way'!C465)</f>
        <v>3.02</v>
      </c>
      <c r="D464" s="4">
        <f t="shared" si="35"/>
        <v>3.9589393420992103E-2</v>
      </c>
      <c r="E464" s="4">
        <f t="shared" si="36"/>
        <v>2.5318583685827094</v>
      </c>
      <c r="F464" s="4">
        <f t="shared" si="37"/>
        <v>3.4830603956257709</v>
      </c>
      <c r="G464" s="4">
        <f t="shared" si="38"/>
        <v>3.1453527585236976</v>
      </c>
      <c r="I464" s="4">
        <f t="shared" si="39"/>
        <v>1.0395893934209921</v>
      </c>
    </row>
    <row r="465" spans="1:9" x14ac:dyDescent="0.2">
      <c r="A465" s="4">
        <f>IF('True_Odds_Calculator_3-way'!A466="","",'True_Odds_Calculator_3-way'!A466)</f>
        <v>2.2200000000000002</v>
      </c>
      <c r="B465" s="4">
        <f>IF('True_Odds_Calculator_3-way'!B466="","",'True_Odds_Calculator_3-way'!B466)</f>
        <v>3.04</v>
      </c>
      <c r="C465" s="4">
        <f>IF('True_Odds_Calculator_3-way'!C466="","",'True_Odds_Calculator_3-way'!C466)</f>
        <v>3.84</v>
      </c>
      <c r="D465" s="4">
        <f t="shared" si="35"/>
        <v>3.9814485538169686E-2</v>
      </c>
      <c r="E465" s="4">
        <f t="shared" si="36"/>
        <v>2.2873928123552472</v>
      </c>
      <c r="F465" s="4">
        <f t="shared" si="37"/>
        <v>3.1678062366028819</v>
      </c>
      <c r="G465" s="4">
        <f t="shared" si="38"/>
        <v>4.046204884287941</v>
      </c>
      <c r="I465" s="4">
        <f t="shared" si="39"/>
        <v>1.0398144855381697</v>
      </c>
    </row>
    <row r="466" spans="1:9" x14ac:dyDescent="0.2">
      <c r="A466" s="4">
        <f>IF('True_Odds_Calculator_3-way'!A467="","",'True_Odds_Calculator_3-way'!A467)</f>
        <v>2.97</v>
      </c>
      <c r="B466" s="4">
        <f>IF('True_Odds_Calculator_3-way'!B467="","",'True_Odds_Calculator_3-way'!B467)</f>
        <v>2.94</v>
      </c>
      <c r="C466" s="4">
        <f>IF('True_Odds_Calculator_3-way'!C467="","",'True_Odds_Calculator_3-way'!C467)</f>
        <v>2.76</v>
      </c>
      <c r="D466" s="4">
        <f t="shared" si="35"/>
        <v>3.9155231701815563E-2</v>
      </c>
      <c r="E466" s="4">
        <f t="shared" si="36"/>
        <v>3.0897708880779335</v>
      </c>
      <c r="F466" s="4">
        <f t="shared" si="37"/>
        <v>3.0573157067871541</v>
      </c>
      <c r="G466" s="4">
        <f t="shared" si="38"/>
        <v>2.8631382959007068</v>
      </c>
      <c r="I466" s="4">
        <f t="shared" si="39"/>
        <v>1.0391552317018156</v>
      </c>
    </row>
    <row r="467" spans="1:9" x14ac:dyDescent="0.2">
      <c r="A467" s="4">
        <f>IF('True_Odds_Calculator_3-way'!A468="","",'True_Odds_Calculator_3-way'!A468)</f>
        <v>1.81</v>
      </c>
      <c r="B467" s="4">
        <f>IF('True_Odds_Calculator_3-way'!B468="","",'True_Odds_Calculator_3-way'!B468)</f>
        <v>3.4</v>
      </c>
      <c r="C467" s="4">
        <f>IF('True_Odds_Calculator_3-way'!C468="","",'True_Odds_Calculator_3-way'!C468)</f>
        <v>5.18</v>
      </c>
      <c r="D467" s="4">
        <f t="shared" si="35"/>
        <v>3.9654027954320492E-2</v>
      </c>
      <c r="E467" s="4">
        <f t="shared" si="36"/>
        <v>1.854364933475426</v>
      </c>
      <c r="F467" s="4">
        <f t="shared" si="37"/>
        <v>3.5599903511554043</v>
      </c>
      <c r="G467" s="4">
        <f t="shared" si="38"/>
        <v>5.5607399034301821</v>
      </c>
      <c r="I467" s="4">
        <f t="shared" si="39"/>
        <v>1.0396540279543205</v>
      </c>
    </row>
    <row r="468" spans="1:9" x14ac:dyDescent="0.2">
      <c r="A468" s="4">
        <f>IF('True_Odds_Calculator_3-way'!A469="","",'True_Odds_Calculator_3-way'!A469)</f>
        <v>2.56</v>
      </c>
      <c r="B468" s="4">
        <f>IF('True_Odds_Calculator_3-way'!B469="","",'True_Odds_Calculator_3-way'!B469)</f>
        <v>3.29</v>
      </c>
      <c r="C468" s="4">
        <f>IF('True_Odds_Calculator_3-way'!C469="","",'True_Odds_Calculator_3-way'!C469)</f>
        <v>2.9</v>
      </c>
      <c r="D468" s="4">
        <f t="shared" si="35"/>
        <v>3.9403953988051521E-2</v>
      </c>
      <c r="E468" s="4">
        <f t="shared" si="36"/>
        <v>2.6490743499047018</v>
      </c>
      <c r="F468" s="4">
        <f t="shared" si="37"/>
        <v>3.4385918808271971</v>
      </c>
      <c r="G468" s="4">
        <f t="shared" si="38"/>
        <v>3.0148365999088242</v>
      </c>
      <c r="I468" s="4">
        <f t="shared" si="39"/>
        <v>1.0394039539880515</v>
      </c>
    </row>
    <row r="469" spans="1:9" x14ac:dyDescent="0.2">
      <c r="A469" s="4">
        <f>IF('True_Odds_Calculator_3-way'!A470="","",'True_Odds_Calculator_3-way'!A470)</f>
        <v>2.73</v>
      </c>
      <c r="B469" s="4">
        <f>IF('True_Odds_Calculator_3-way'!B470="","",'True_Odds_Calculator_3-way'!B470)</f>
        <v>3.57</v>
      </c>
      <c r="C469" s="4">
        <f>IF('True_Odds_Calculator_3-way'!C470="","",'True_Odds_Calculator_3-way'!C470)</f>
        <v>2.54</v>
      </c>
      <c r="D469" s="4">
        <f t="shared" si="35"/>
        <v>4.0113198519868165E-2</v>
      </c>
      <c r="E469" s="4">
        <f t="shared" si="36"/>
        <v>2.8334286771881412</v>
      </c>
      <c r="F469" s="4">
        <f t="shared" si="37"/>
        <v>3.7489552789421117</v>
      </c>
      <c r="G469" s="4">
        <f t="shared" si="38"/>
        <v>2.6292975389103757</v>
      </c>
      <c r="I469" s="4">
        <f t="shared" si="39"/>
        <v>1.0401131985198682</v>
      </c>
    </row>
    <row r="470" spans="1:9" x14ac:dyDescent="0.2">
      <c r="A470" s="4">
        <f>IF('True_Odds_Calculator_3-way'!A471="","",'True_Odds_Calculator_3-way'!A471)</f>
        <v>2.2400000000000002</v>
      </c>
      <c r="B470" s="4">
        <f>IF('True_Odds_Calculator_3-way'!B471="","",'True_Odds_Calculator_3-way'!B471)</f>
        <v>3.37</v>
      </c>
      <c r="C470" s="4">
        <f>IF('True_Odds_Calculator_3-way'!C471="","",'True_Odds_Calculator_3-way'!C471)</f>
        <v>3.37</v>
      </c>
      <c r="D470" s="4">
        <f t="shared" si="35"/>
        <v>3.9900381517592232E-2</v>
      </c>
      <c r="E470" s="4">
        <f t="shared" si="36"/>
        <v>2.3087839491069246</v>
      </c>
      <c r="F470" s="4">
        <f t="shared" si="37"/>
        <v>3.5281361002056459</v>
      </c>
      <c r="G470" s="4">
        <f t="shared" si="38"/>
        <v>3.5281361002056459</v>
      </c>
      <c r="I470" s="4">
        <f t="shared" si="39"/>
        <v>1.0399003815175922</v>
      </c>
    </row>
    <row r="471" spans="1:9" x14ac:dyDescent="0.2">
      <c r="A471" s="4">
        <f>IF('True_Odds_Calculator_3-way'!A472="","",'True_Odds_Calculator_3-way'!A472)</f>
        <v>2.13</v>
      </c>
      <c r="B471" s="4">
        <f>IF('True_Odds_Calculator_3-way'!B472="","",'True_Odds_Calculator_3-way'!B472)</f>
        <v>3.55</v>
      </c>
      <c r="C471" s="4">
        <f>IF('True_Odds_Calculator_3-way'!C472="","",'True_Odds_Calculator_3-way'!C472)</f>
        <v>3.54</v>
      </c>
      <c r="D471" s="4">
        <f t="shared" si="35"/>
        <v>3.3659584626402506E-2</v>
      </c>
      <c r="E471" s="4">
        <f t="shared" si="36"/>
        <v>2.182149678763674</v>
      </c>
      <c r="F471" s="4">
        <f t="shared" si="37"/>
        <v>3.6972639011473962</v>
      </c>
      <c r="G471" s="4">
        <f t="shared" si="38"/>
        <v>3.6864183044881198</v>
      </c>
      <c r="I471" s="4">
        <f t="shared" si="39"/>
        <v>1.0336595846264025</v>
      </c>
    </row>
    <row r="472" spans="1:9" x14ac:dyDescent="0.2">
      <c r="A472" s="4">
        <f>IF('True_Odds_Calculator_3-way'!A473="","",'True_Odds_Calculator_3-way'!A473)</f>
        <v>3.41</v>
      </c>
      <c r="B472" s="4">
        <f>IF('True_Odds_Calculator_3-way'!B473="","",'True_Odds_Calculator_3-way'!B473)</f>
        <v>3.03</v>
      </c>
      <c r="C472" s="4">
        <f>IF('True_Odds_Calculator_3-way'!C473="","",'True_Odds_Calculator_3-way'!C473)</f>
        <v>2.46</v>
      </c>
      <c r="D472" s="4">
        <f t="shared" si="35"/>
        <v>2.9792200305789773E-2</v>
      </c>
      <c r="E472" s="4">
        <f t="shared" si="36"/>
        <v>3.5295230668096393</v>
      </c>
      <c r="F472" s="4">
        <f t="shared" si="37"/>
        <v>3.1240015899341533</v>
      </c>
      <c r="G472" s="4">
        <f t="shared" si="38"/>
        <v>2.5216017324005446</v>
      </c>
      <c r="I472" s="4">
        <f t="shared" si="39"/>
        <v>1.0297922003057898</v>
      </c>
    </row>
    <row r="473" spans="1:9" x14ac:dyDescent="0.2">
      <c r="A473" s="4">
        <f>IF('True_Odds_Calculator_3-way'!A474="","",'True_Odds_Calculator_3-way'!A474)</f>
        <v>5.36</v>
      </c>
      <c r="B473" s="4">
        <f>IF('True_Odds_Calculator_3-way'!B474="","",'True_Odds_Calculator_3-way'!B474)</f>
        <v>4.34</v>
      </c>
      <c r="C473" s="4">
        <f>IF('True_Odds_Calculator_3-way'!C474="","",'True_Odds_Calculator_3-way'!C474)</f>
        <v>1.65</v>
      </c>
      <c r="D473" s="4">
        <f t="shared" si="35"/>
        <v>2.3042516783489342E-2</v>
      </c>
      <c r="E473" s="4">
        <f t="shared" si="36"/>
        <v>5.5901422235340732</v>
      </c>
      <c r="F473" s="4">
        <f t="shared" si="37"/>
        <v>4.4896621744914524</v>
      </c>
      <c r="G473" s="4">
        <f t="shared" si="38"/>
        <v>1.6711794999213383</v>
      </c>
      <c r="I473" s="4">
        <f t="shared" si="39"/>
        <v>1.0230425167834893</v>
      </c>
    </row>
    <row r="474" spans="1:9" x14ac:dyDescent="0.2">
      <c r="A474" s="4">
        <f>IF('True_Odds_Calculator_3-way'!A475="","",'True_Odds_Calculator_3-way'!A475)</f>
        <v>2.42</v>
      </c>
      <c r="B474" s="4">
        <f>IF('True_Odds_Calculator_3-way'!B475="","",'True_Odds_Calculator_3-way'!B475)</f>
        <v>2.89</v>
      </c>
      <c r="C474" s="4">
        <f>IF('True_Odds_Calculator_3-way'!C475="","",'True_Odds_Calculator_3-way'!C475)</f>
        <v>3.49</v>
      </c>
      <c r="D474" s="4">
        <f t="shared" si="35"/>
        <v>4.577685303094059E-2</v>
      </c>
      <c r="E474" s="4">
        <f t="shared" si="36"/>
        <v>2.5127889051843924</v>
      </c>
      <c r="F474" s="4">
        <f t="shared" si="37"/>
        <v>3.0233236397165282</v>
      </c>
      <c r="G474" s="4">
        <f t="shared" si="38"/>
        <v>3.6863097789364527</v>
      </c>
      <c r="I474" s="4">
        <f t="shared" si="39"/>
        <v>1.0457768530309406</v>
      </c>
    </row>
    <row r="475" spans="1:9" x14ac:dyDescent="0.2">
      <c r="A475" s="4">
        <f>IF('True_Odds_Calculator_3-way'!A476="","",'True_Odds_Calculator_3-way'!A476)</f>
        <v>4.97</v>
      </c>
      <c r="B475" s="4">
        <f>IF('True_Odds_Calculator_3-way'!B476="","",'True_Odds_Calculator_3-way'!B476)</f>
        <v>3.61</v>
      </c>
      <c r="C475" s="4">
        <f>IF('True_Odds_Calculator_3-way'!C476="","",'True_Odds_Calculator_3-way'!C476)</f>
        <v>1.78</v>
      </c>
      <c r="D475" s="4">
        <f t="shared" si="35"/>
        <v>4.0013306519060876E-2</v>
      </c>
      <c r="E475" s="4">
        <f t="shared" si="36"/>
        <v>5.3228445015718746</v>
      </c>
      <c r="F475" s="4">
        <f t="shared" si="37"/>
        <v>3.7926117747316659</v>
      </c>
      <c r="G475" s="4">
        <f t="shared" si="38"/>
        <v>1.8232870751350414</v>
      </c>
      <c r="I475" s="4">
        <f t="shared" si="39"/>
        <v>1.0400133065190609</v>
      </c>
    </row>
    <row r="476" spans="1:9" x14ac:dyDescent="0.2">
      <c r="A476" s="4">
        <f>IF('True_Odds_Calculator_3-way'!A477="","",'True_Odds_Calculator_3-way'!A477)</f>
        <v>1.75</v>
      </c>
      <c r="B476" s="4">
        <f>IF('True_Odds_Calculator_3-way'!B477="","",'True_Odds_Calculator_3-way'!B477)</f>
        <v>3.76</v>
      </c>
      <c r="C476" s="4">
        <f>IF('True_Odds_Calculator_3-way'!C477="","",'True_Odds_Calculator_3-way'!C477)</f>
        <v>5.19</v>
      </c>
      <c r="D476" s="4">
        <f t="shared" si="35"/>
        <v>3.0064245597390293E-2</v>
      </c>
      <c r="E476" s="4">
        <f t="shared" si="36"/>
        <v>1.7812384272339241</v>
      </c>
      <c r="F476" s="4">
        <f t="shared" si="37"/>
        <v>3.9072263241396139</v>
      </c>
      <c r="G476" s="4">
        <f t="shared" si="38"/>
        <v>5.4747479065691236</v>
      </c>
      <c r="I476" s="4">
        <f t="shared" si="39"/>
        <v>1.0300642455973903</v>
      </c>
    </row>
    <row r="477" spans="1:9" x14ac:dyDescent="0.2">
      <c r="A477" s="4">
        <f>IF('True_Odds_Calculator_3-way'!A478="","",'True_Odds_Calculator_3-way'!A478)</f>
        <v>1.1000000000000001</v>
      </c>
      <c r="B477" s="4">
        <f>IF('True_Odds_Calculator_3-way'!B478="","",'True_Odds_Calculator_3-way'!B478)</f>
        <v>12.11</v>
      </c>
      <c r="C477" s="4">
        <f>IF('True_Odds_Calculator_3-way'!C478="","",'True_Odds_Calculator_3-way'!C478)</f>
        <v>27.06</v>
      </c>
      <c r="D477" s="4">
        <f t="shared" si="35"/>
        <v>2.8622207249022313E-2</v>
      </c>
      <c r="E477" s="4">
        <f t="shared" si="36"/>
        <v>1.1116667303677574</v>
      </c>
      <c r="F477" s="4">
        <f t="shared" si="37"/>
        <v>13.691944078461733</v>
      </c>
      <c r="G477" s="4">
        <f t="shared" si="38"/>
        <v>36.477473599845595</v>
      </c>
      <c r="I477" s="4">
        <f t="shared" si="39"/>
        <v>1.0286222072490223</v>
      </c>
    </row>
    <row r="478" spans="1:9" x14ac:dyDescent="0.2">
      <c r="A478" s="4">
        <f>IF('True_Odds_Calculator_3-way'!A479="","",'True_Odds_Calculator_3-way'!A479)</f>
        <v>2.31</v>
      </c>
      <c r="B478" s="4">
        <f>IF('True_Odds_Calculator_3-way'!B479="","",'True_Odds_Calculator_3-way'!B479)</f>
        <v>3.67</v>
      </c>
      <c r="C478" s="4">
        <f>IF('True_Odds_Calculator_3-way'!C479="","",'True_Odds_Calculator_3-way'!C479)</f>
        <v>3.11</v>
      </c>
      <c r="D478" s="4">
        <f t="shared" si="35"/>
        <v>2.6923405293258984E-2</v>
      </c>
      <c r="E478" s="4">
        <f t="shared" si="36"/>
        <v>2.3589024589511984</v>
      </c>
      <c r="F478" s="4">
        <f t="shared" si="37"/>
        <v>3.7949930255310229</v>
      </c>
      <c r="G478" s="4">
        <f t="shared" si="38"/>
        <v>3.1992942108291844</v>
      </c>
      <c r="I478" s="4">
        <f t="shared" si="39"/>
        <v>1.026923405293259</v>
      </c>
    </row>
    <row r="479" spans="1:9" x14ac:dyDescent="0.2">
      <c r="A479" s="4">
        <f>IF('True_Odds_Calculator_3-way'!A480="","",'True_Odds_Calculator_3-way'!A480)</f>
        <v>3.31</v>
      </c>
      <c r="B479" s="4">
        <f>IF('True_Odds_Calculator_3-way'!B480="","",'True_Odds_Calculator_3-way'!B480)</f>
        <v>3.64</v>
      </c>
      <c r="C479" s="4">
        <f>IF('True_Odds_Calculator_3-way'!C480="","",'True_Odds_Calculator_3-way'!C480)</f>
        <v>2.2200000000000002</v>
      </c>
      <c r="D479" s="4">
        <f t="shared" si="35"/>
        <v>2.729052880110272E-2</v>
      </c>
      <c r="E479" s="4">
        <f t="shared" si="36"/>
        <v>3.4127600835098066</v>
      </c>
      <c r="F479" s="4">
        <f t="shared" si="37"/>
        <v>3.7646572441637316</v>
      </c>
      <c r="G479" s="4">
        <f t="shared" si="38"/>
        <v>2.2657569417557091</v>
      </c>
      <c r="I479" s="4">
        <f t="shared" si="39"/>
        <v>1.0272905288011027</v>
      </c>
    </row>
    <row r="480" spans="1:9" x14ac:dyDescent="0.2">
      <c r="A480" s="4">
        <f>IF('True_Odds_Calculator_3-way'!A481="","",'True_Odds_Calculator_3-way'!A481)</f>
        <v>2.4900000000000002</v>
      </c>
      <c r="B480" s="4">
        <f>IF('True_Odds_Calculator_3-way'!B481="","",'True_Odds_Calculator_3-way'!B481)</f>
        <v>3.33</v>
      </c>
      <c r="C480" s="4">
        <f>IF('True_Odds_Calculator_3-way'!C481="","",'True_Odds_Calculator_3-way'!C481)</f>
        <v>3.08</v>
      </c>
      <c r="D480" s="4">
        <f t="shared" si="35"/>
        <v>2.658205067843622E-2</v>
      </c>
      <c r="E480" s="4">
        <f t="shared" si="36"/>
        <v>2.5461765531631158</v>
      </c>
      <c r="F480" s="4">
        <f t="shared" si="37"/>
        <v>3.4312425029343352</v>
      </c>
      <c r="G480" s="4">
        <f t="shared" si="38"/>
        <v>3.1664143133667566</v>
      </c>
      <c r="I480" s="4">
        <f t="shared" si="39"/>
        <v>1.0265820506784362</v>
      </c>
    </row>
    <row r="481" spans="1:9" x14ac:dyDescent="0.2">
      <c r="A481" s="4">
        <f>IF('True_Odds_Calculator_3-way'!A482="","",'True_Odds_Calculator_3-way'!A482)</f>
        <v>1.33</v>
      </c>
      <c r="B481" s="4">
        <f>IF('True_Odds_Calculator_3-way'!B482="","",'True_Odds_Calculator_3-way'!B482)</f>
        <v>5.82</v>
      </c>
      <c r="C481" s="4">
        <f>IF('True_Odds_Calculator_3-way'!C482="","",'True_Odds_Calculator_3-way'!C482)</f>
        <v>9.99</v>
      </c>
      <c r="D481" s="4">
        <f t="shared" si="35"/>
        <v>2.3801105190144778E-2</v>
      </c>
      <c r="E481" s="4">
        <f t="shared" si="36"/>
        <v>1.3441835877014821</v>
      </c>
      <c r="F481" s="4">
        <f t="shared" si="37"/>
        <v>6.1017427487521303</v>
      </c>
      <c r="G481" s="4">
        <f t="shared" si="38"/>
        <v>10.849941168200576</v>
      </c>
      <c r="I481" s="4">
        <f t="shared" si="39"/>
        <v>1.0238011051901448</v>
      </c>
    </row>
    <row r="482" spans="1:9" x14ac:dyDescent="0.2">
      <c r="A482" s="4">
        <f>IF('True_Odds_Calculator_3-way'!A483="","",'True_Odds_Calculator_3-way'!A483)</f>
        <v>1.44</v>
      </c>
      <c r="B482" s="4">
        <f>IF('True_Odds_Calculator_3-way'!B483="","",'True_Odds_Calculator_3-way'!B483)</f>
        <v>4.32</v>
      </c>
      <c r="C482" s="4">
        <f>IF('True_Odds_Calculator_3-way'!C483="","",'True_Odds_Calculator_3-way'!C483)</f>
        <v>8.1199999999999992</v>
      </c>
      <c r="D482" s="4">
        <f t="shared" si="35"/>
        <v>4.9078635285531691E-2</v>
      </c>
      <c r="E482" s="4">
        <f t="shared" si="36"/>
        <v>1.4747415861342184</v>
      </c>
      <c r="F482" s="4">
        <f t="shared" si="37"/>
        <v>4.6485263976252735</v>
      </c>
      <c r="G482" s="4">
        <f t="shared" si="38"/>
        <v>9.3638952164009055</v>
      </c>
      <c r="I482" s="4">
        <f t="shared" si="39"/>
        <v>1.0490786352855317</v>
      </c>
    </row>
    <row r="483" spans="1:9" x14ac:dyDescent="0.2">
      <c r="A483" s="4">
        <f>IF('True_Odds_Calculator_3-way'!A484="","",'True_Odds_Calculator_3-way'!A484)</f>
        <v>1.21</v>
      </c>
      <c r="B483" s="4">
        <f>IF('True_Odds_Calculator_3-way'!B484="","",'True_Odds_Calculator_3-way'!B484)</f>
        <v>6.53</v>
      </c>
      <c r="C483" s="4">
        <f>IF('True_Odds_Calculator_3-way'!C484="","",'True_Odds_Calculator_3-way'!C484)</f>
        <v>14.94</v>
      </c>
      <c r="D483" s="4">
        <f t="shared" si="35"/>
        <v>4.6520042090238745E-2</v>
      </c>
      <c r="E483" s="4">
        <f t="shared" si="36"/>
        <v>1.2331374613303354</v>
      </c>
      <c r="F483" s="4">
        <f t="shared" si="37"/>
        <v>7.2657164577906741</v>
      </c>
      <c r="G483" s="4">
        <f t="shared" si="38"/>
        <v>19.444765007092407</v>
      </c>
      <c r="I483" s="4">
        <f t="shared" si="39"/>
        <v>1.0465200420902387</v>
      </c>
    </row>
    <row r="484" spans="1:9" x14ac:dyDescent="0.2">
      <c r="A484" s="4">
        <f>IF('True_Odds_Calculator_3-way'!A485="","",'True_Odds_Calculator_3-way'!A485)</f>
        <v>4.3899999999999997</v>
      </c>
      <c r="B484" s="4">
        <f>IF('True_Odds_Calculator_3-way'!B485="","",'True_Odds_Calculator_3-way'!B485)</f>
        <v>3.92</v>
      </c>
      <c r="C484" s="4">
        <f>IF('True_Odds_Calculator_3-way'!C485="","",'True_Odds_Calculator_3-way'!C485)</f>
        <v>1.83</v>
      </c>
      <c r="D484" s="4">
        <f t="shared" si="35"/>
        <v>2.934056104984295E-2</v>
      </c>
      <c r="E484" s="4">
        <f t="shared" si="36"/>
        <v>4.586940381624256</v>
      </c>
      <c r="F484" s="4">
        <f t="shared" si="37"/>
        <v>4.0762776919842967</v>
      </c>
      <c r="G484" s="4">
        <f t="shared" si="38"/>
        <v>1.8633497535935377</v>
      </c>
      <c r="I484" s="4">
        <f t="shared" si="39"/>
        <v>1.029340561049843</v>
      </c>
    </row>
    <row r="485" spans="1:9" x14ac:dyDescent="0.2">
      <c r="A485" s="4">
        <f>IF('True_Odds_Calculator_3-way'!A486="","",'True_Odds_Calculator_3-way'!A486)</f>
        <v>8.3000000000000007</v>
      </c>
      <c r="B485" s="4">
        <f>IF('True_Odds_Calculator_3-way'!B486="","",'True_Odds_Calculator_3-way'!B486)</f>
        <v>4.92</v>
      </c>
      <c r="C485" s="4">
        <f>IF('True_Odds_Calculator_3-way'!C486="","",'True_Odds_Calculator_3-way'!C486)</f>
        <v>1.41</v>
      </c>
      <c r="D485" s="4">
        <f t="shared" si="35"/>
        <v>3.2953818387196909E-2</v>
      </c>
      <c r="E485" s="4">
        <f t="shared" si="36"/>
        <v>9.1326434798056049</v>
      </c>
      <c r="F485" s="4">
        <f t="shared" si="37"/>
        <v>5.2010890184020262</v>
      </c>
      <c r="G485" s="4">
        <f t="shared" si="38"/>
        <v>1.4321820576904707</v>
      </c>
      <c r="I485" s="4">
        <f t="shared" si="39"/>
        <v>1.0329538183871969</v>
      </c>
    </row>
    <row r="486" spans="1:9" x14ac:dyDescent="0.2">
      <c r="A486" s="4">
        <f>IF('True_Odds_Calculator_3-way'!A487="","",'True_Odds_Calculator_3-way'!A487)</f>
        <v>1.51</v>
      </c>
      <c r="B486" s="4">
        <f>IF('True_Odds_Calculator_3-way'!B487="","",'True_Odds_Calculator_3-way'!B487)</f>
        <v>4.3099999999999996</v>
      </c>
      <c r="C486" s="4">
        <f>IF('True_Odds_Calculator_3-way'!C487="","",'True_Odds_Calculator_3-way'!C487)</f>
        <v>7.29</v>
      </c>
      <c r="D486" s="4">
        <f t="shared" si="35"/>
        <v>3.1444428362343402E-2</v>
      </c>
      <c r="E486" s="4">
        <f t="shared" si="36"/>
        <v>1.5342831437214852</v>
      </c>
      <c r="F486" s="4">
        <f t="shared" si="37"/>
        <v>4.5139169288803851</v>
      </c>
      <c r="G486" s="4">
        <f t="shared" si="38"/>
        <v>7.8931124108544601</v>
      </c>
      <c r="I486" s="4">
        <f t="shared" si="39"/>
        <v>1.0314444283623434</v>
      </c>
    </row>
    <row r="487" spans="1:9" x14ac:dyDescent="0.2">
      <c r="A487" s="4">
        <f>IF('True_Odds_Calculator_3-way'!A488="","",'True_Odds_Calculator_3-way'!A488)</f>
        <v>2.73</v>
      </c>
      <c r="B487" s="4">
        <f>IF('True_Odds_Calculator_3-way'!B488="","",'True_Odds_Calculator_3-way'!B488)</f>
        <v>3.5</v>
      </c>
      <c r="C487" s="4">
        <f>IF('True_Odds_Calculator_3-way'!C488="","",'True_Odds_Calculator_3-way'!C488)</f>
        <v>2.66</v>
      </c>
      <c r="D487" s="4">
        <f t="shared" si="35"/>
        <v>2.7954501638712159E-2</v>
      </c>
      <c r="E487" s="4">
        <f t="shared" si="36"/>
        <v>2.8012601260126013</v>
      </c>
      <c r="F487" s="4">
        <f t="shared" si="37"/>
        <v>3.6179958149267613</v>
      </c>
      <c r="G487" s="4">
        <f t="shared" si="38"/>
        <v>2.7276073619631904</v>
      </c>
      <c r="I487" s="4">
        <f t="shared" si="39"/>
        <v>1.0279545016387122</v>
      </c>
    </row>
    <row r="488" spans="1:9" x14ac:dyDescent="0.2">
      <c r="A488" s="4">
        <f>IF('True_Odds_Calculator_3-way'!A489="","",'True_Odds_Calculator_3-way'!A489)</f>
        <v>2.09</v>
      </c>
      <c r="B488" s="4">
        <f>IF('True_Odds_Calculator_3-way'!B489="","",'True_Odds_Calculator_3-way'!B489)</f>
        <v>3.72</v>
      </c>
      <c r="C488" s="4">
        <f>IF('True_Odds_Calculator_3-way'!C489="","",'True_Odds_Calculator_3-way'!C489)</f>
        <v>3.41</v>
      </c>
      <c r="D488" s="4">
        <f t="shared" si="35"/>
        <v>4.0541235787415753E-2</v>
      </c>
      <c r="E488" s="4">
        <f t="shared" si="36"/>
        <v>2.1507450575390972</v>
      </c>
      <c r="F488" s="4">
        <f t="shared" si="37"/>
        <v>3.9169073688453016</v>
      </c>
      <c r="G488" s="4">
        <f t="shared" si="38"/>
        <v>3.5747302599313389</v>
      </c>
      <c r="I488" s="4">
        <f t="shared" si="39"/>
        <v>1.0405412357874158</v>
      </c>
    </row>
    <row r="489" spans="1:9" x14ac:dyDescent="0.2">
      <c r="A489" s="4">
        <f>IF('True_Odds_Calculator_3-way'!A490="","",'True_Odds_Calculator_3-way'!A490)</f>
        <v>4.3899999999999997</v>
      </c>
      <c r="B489" s="4">
        <f>IF('True_Odds_Calculator_3-way'!B490="","",'True_Odds_Calculator_3-way'!B490)</f>
        <v>3.85</v>
      </c>
      <c r="C489" s="4">
        <f>IF('True_Odds_Calculator_3-way'!C490="","",'True_Odds_Calculator_3-way'!C490)</f>
        <v>1.81</v>
      </c>
      <c r="D489" s="4">
        <f t="shared" si="35"/>
        <v>4.0016880387385934E-2</v>
      </c>
      <c r="E489" s="4">
        <f t="shared" si="36"/>
        <v>4.6630596075516291</v>
      </c>
      <c r="F489" s="4">
        <f t="shared" si="37"/>
        <v>4.0584201527272521</v>
      </c>
      <c r="G489" s="4">
        <f t="shared" si="38"/>
        <v>1.8547809366209573</v>
      </c>
      <c r="I489" s="4">
        <f t="shared" si="39"/>
        <v>1.0400168803873859</v>
      </c>
    </row>
    <row r="490" spans="1:9" x14ac:dyDescent="0.2">
      <c r="A490" s="4">
        <f>IF('True_Odds_Calculator_3-way'!A491="","",'True_Odds_Calculator_3-way'!A491)</f>
        <v>6.04</v>
      </c>
      <c r="B490" s="4">
        <f>IF('True_Odds_Calculator_3-way'!B491="","",'True_Odds_Calculator_3-way'!B491)</f>
        <v>4.5599999999999996</v>
      </c>
      <c r="C490" s="4">
        <f>IF('True_Odds_Calculator_3-way'!C491="","",'True_Odds_Calculator_3-way'!C491)</f>
        <v>1.52</v>
      </c>
      <c r="D490" s="4">
        <f t="shared" si="35"/>
        <v>4.2755896363425139E-2</v>
      </c>
      <c r="E490" s="4">
        <f t="shared" si="36"/>
        <v>6.608907089838751</v>
      </c>
      <c r="F490" s="4">
        <f t="shared" si="37"/>
        <v>4.8769477759939566</v>
      </c>
      <c r="G490" s="4">
        <f t="shared" si="38"/>
        <v>1.5536568488823372</v>
      </c>
      <c r="I490" s="4">
        <f t="shared" si="39"/>
        <v>1.0427558963634251</v>
      </c>
    </row>
    <row r="491" spans="1:9" x14ac:dyDescent="0.2">
      <c r="A491" s="4">
        <f>IF('True_Odds_Calculator_3-way'!A492="","",'True_Odds_Calculator_3-way'!A492)</f>
        <v>1.67</v>
      </c>
      <c r="B491" s="4">
        <f>IF('True_Odds_Calculator_3-way'!B492="","",'True_Odds_Calculator_3-way'!B492)</f>
        <v>4.21</v>
      </c>
      <c r="C491" s="4">
        <f>IF('True_Odds_Calculator_3-way'!C492="","",'True_Odds_Calculator_3-way'!C492)</f>
        <v>5.08</v>
      </c>
      <c r="D491" s="4">
        <f t="shared" si="35"/>
        <v>3.318248012176972E-2</v>
      </c>
      <c r="E491" s="4">
        <f t="shared" si="36"/>
        <v>1.7014280656516902</v>
      </c>
      <c r="F491" s="4">
        <f t="shared" si="37"/>
        <v>4.4156180240913327</v>
      </c>
      <c r="G491" s="4">
        <f t="shared" si="38"/>
        <v>5.3824335573957169</v>
      </c>
      <c r="I491" s="4">
        <f t="shared" si="39"/>
        <v>1.0331824801217697</v>
      </c>
    </row>
    <row r="492" spans="1:9" x14ac:dyDescent="0.2">
      <c r="A492" s="4">
        <f>IF('True_Odds_Calculator_3-way'!A493="","",'True_Odds_Calculator_3-way'!A493)</f>
        <v>2.62</v>
      </c>
      <c r="B492" s="4">
        <f>IF('True_Odds_Calculator_3-way'!B493="","",'True_Odds_Calculator_3-way'!B493)</f>
        <v>3.67</v>
      </c>
      <c r="C492" s="4">
        <f>IF('True_Odds_Calculator_3-way'!C493="","",'True_Odds_Calculator_3-way'!C493)</f>
        <v>2.63</v>
      </c>
      <c r="D492" s="4">
        <f t="shared" si="35"/>
        <v>3.4387090227804062E-2</v>
      </c>
      <c r="E492" s="4">
        <f t="shared" si="36"/>
        <v>2.701118344190073</v>
      </c>
      <c r="F492" s="4">
        <f t="shared" si="37"/>
        <v>3.8311651401192663</v>
      </c>
      <c r="G492" s="4">
        <f t="shared" si="38"/>
        <v>2.7117484103323202</v>
      </c>
      <c r="I492" s="4">
        <f t="shared" si="39"/>
        <v>1.0343870902278041</v>
      </c>
    </row>
    <row r="493" spans="1:9" x14ac:dyDescent="0.2">
      <c r="A493" s="4">
        <f>IF('True_Odds_Calculator_3-way'!A494="","",'True_Odds_Calculator_3-way'!A494)</f>
        <v>2.33</v>
      </c>
      <c r="B493" s="4">
        <f>IF('True_Odds_Calculator_3-way'!B494="","",'True_Odds_Calculator_3-way'!B494)</f>
        <v>3.51</v>
      </c>
      <c r="C493" s="4">
        <f>IF('True_Odds_Calculator_3-way'!C494="","",'True_Odds_Calculator_3-way'!C494)</f>
        <v>3.14</v>
      </c>
      <c r="D493" s="4">
        <f t="shared" si="35"/>
        <v>3.2556171836125802E-2</v>
      </c>
      <c r="E493" s="4">
        <f t="shared" si="36"/>
        <v>2.3904430541214232</v>
      </c>
      <c r="F493" s="4">
        <f t="shared" si="37"/>
        <v>3.648992765539302</v>
      </c>
      <c r="G493" s="4">
        <f t="shared" si="38"/>
        <v>3.2507715349369937</v>
      </c>
      <c r="I493" s="4">
        <f t="shared" si="39"/>
        <v>1.0325561718361258</v>
      </c>
    </row>
    <row r="494" spans="1:9" x14ac:dyDescent="0.2">
      <c r="A494" s="4">
        <f>IF('True_Odds_Calculator_3-way'!A495="","",'True_Odds_Calculator_3-way'!A495)</f>
        <v>2.37</v>
      </c>
      <c r="B494" s="4">
        <f>IF('True_Odds_Calculator_3-way'!B495="","",'True_Odds_Calculator_3-way'!B495)</f>
        <v>3.25</v>
      </c>
      <c r="C494" s="4">
        <f>IF('True_Odds_Calculator_3-way'!C495="","",'True_Odds_Calculator_3-way'!C495)</f>
        <v>3.29</v>
      </c>
      <c r="D494" s="4">
        <f t="shared" si="35"/>
        <v>3.3584603743504804E-2</v>
      </c>
      <c r="E494" s="4">
        <f t="shared" si="36"/>
        <v>2.4345942579081656</v>
      </c>
      <c r="F494" s="4">
        <f t="shared" si="37"/>
        <v>3.3727104043441174</v>
      </c>
      <c r="G494" s="4">
        <f t="shared" si="38"/>
        <v>3.4158080194820148</v>
      </c>
      <c r="I494" s="4">
        <f t="shared" si="39"/>
        <v>1.0335846037435048</v>
      </c>
    </row>
    <row r="495" spans="1:9" x14ac:dyDescent="0.2">
      <c r="A495" s="4">
        <f>IF('True_Odds_Calculator_3-way'!A496="","",'True_Odds_Calculator_3-way'!A496)</f>
        <v>2.64</v>
      </c>
      <c r="B495" s="4">
        <f>IF('True_Odds_Calculator_3-way'!B496="","",'True_Odds_Calculator_3-way'!B496)</f>
        <v>3.5</v>
      </c>
      <c r="C495" s="4">
        <f>IF('True_Odds_Calculator_3-way'!C496="","",'True_Odds_Calculator_3-way'!C496)</f>
        <v>2.72</v>
      </c>
      <c r="D495" s="4">
        <f t="shared" si="35"/>
        <v>3.2149223325693921E-2</v>
      </c>
      <c r="E495" s="4">
        <f t="shared" si="36"/>
        <v>2.7168636494667053</v>
      </c>
      <c r="F495" s="4">
        <f t="shared" si="37"/>
        <v>3.6363916968901919</v>
      </c>
      <c r="G495" s="4">
        <f t="shared" si="38"/>
        <v>2.8016646848989302</v>
      </c>
      <c r="I495" s="4">
        <f t="shared" si="39"/>
        <v>1.0321492233256939</v>
      </c>
    </row>
    <row r="496" spans="1:9" x14ac:dyDescent="0.2">
      <c r="A496" s="4">
        <f>IF('True_Odds_Calculator_3-way'!A497="","",'True_Odds_Calculator_3-way'!A497)</f>
        <v>1.64</v>
      </c>
      <c r="B496" s="4">
        <f>IF('True_Odds_Calculator_3-way'!B497="","",'True_Odds_Calculator_3-way'!B497)</f>
        <v>4.42</v>
      </c>
      <c r="C496" s="4">
        <f>IF('True_Odds_Calculator_3-way'!C497="","",'True_Odds_Calculator_3-way'!C497)</f>
        <v>5.03</v>
      </c>
      <c r="D496" s="4">
        <f t="shared" si="35"/>
        <v>3.4807598510032456E-2</v>
      </c>
      <c r="E496" s="4">
        <f t="shared" si="36"/>
        <v>1.6718114861706483</v>
      </c>
      <c r="F496" s="4">
        <f t="shared" si="37"/>
        <v>4.658924536119569</v>
      </c>
      <c r="G496" s="4">
        <f t="shared" si="38"/>
        <v>5.3417483898239535</v>
      </c>
      <c r="I496" s="4">
        <f t="shared" si="39"/>
        <v>1.0348075985100325</v>
      </c>
    </row>
    <row r="497" spans="1:9" x14ac:dyDescent="0.2">
      <c r="A497" s="4">
        <f>IF('True_Odds_Calculator_3-way'!A498="","",'True_Odds_Calculator_3-way'!A498)</f>
        <v>1.66</v>
      </c>
      <c r="B497" s="4">
        <f>IF('True_Odds_Calculator_3-way'!B498="","",'True_Odds_Calculator_3-way'!B498)</f>
        <v>4.04</v>
      </c>
      <c r="C497" s="4">
        <f>IF('True_Odds_Calculator_3-way'!C498="","",'True_Odds_Calculator_3-way'!C498)</f>
        <v>5.25</v>
      </c>
      <c r="D497" s="4">
        <f t="shared" si="35"/>
        <v>4.0410581505654797E-2</v>
      </c>
      <c r="E497" s="4">
        <f t="shared" si="36"/>
        <v>1.6979674378528526</v>
      </c>
      <c r="F497" s="4">
        <f t="shared" si="37"/>
        <v>4.2725081101196496</v>
      </c>
      <c r="G497" s="4">
        <f t="shared" si="38"/>
        <v>5.6495261119787754</v>
      </c>
      <c r="I497" s="4">
        <f t="shared" si="39"/>
        <v>1.0404105815056548</v>
      </c>
    </row>
    <row r="498" spans="1:9" x14ac:dyDescent="0.2">
      <c r="A498" s="4">
        <f>IF('True_Odds_Calculator_3-way'!A499="","",'True_Odds_Calculator_3-way'!A499)</f>
        <v>2.46</v>
      </c>
      <c r="B498" s="4">
        <f>IF('True_Odds_Calculator_3-way'!B499="","",'True_Odds_Calculator_3-way'!B499)</f>
        <v>3.25</v>
      </c>
      <c r="C498" s="4">
        <f>IF('True_Odds_Calculator_3-way'!C499="","",'True_Odds_Calculator_3-way'!C499)</f>
        <v>3.06</v>
      </c>
      <c r="D498" s="4">
        <f t="shared" si="35"/>
        <v>4.0993758353873089E-2</v>
      </c>
      <c r="E498" s="4">
        <f t="shared" si="36"/>
        <v>2.5455690012173928</v>
      </c>
      <c r="F498" s="4">
        <f t="shared" si="37"/>
        <v>3.4010398565331625</v>
      </c>
      <c r="G498" s="4">
        <f t="shared" si="38"/>
        <v>3.1935332280339912</v>
      </c>
      <c r="I498" s="4">
        <f t="shared" si="39"/>
        <v>1.0409937583538731</v>
      </c>
    </row>
    <row r="499" spans="1:9" x14ac:dyDescent="0.2">
      <c r="A499" s="4">
        <f>IF('True_Odds_Calculator_3-way'!A500="","",'True_Odds_Calculator_3-way'!A500)</f>
        <v>2.27</v>
      </c>
      <c r="B499" s="4">
        <f>IF('True_Odds_Calculator_3-way'!B500="","",'True_Odds_Calculator_3-way'!B500)</f>
        <v>3.35</v>
      </c>
      <c r="C499" s="4">
        <f>IF('True_Odds_Calculator_3-way'!C500="","",'True_Odds_Calculator_3-way'!C500)</f>
        <v>3.34</v>
      </c>
      <c r="D499" s="4">
        <f t="shared" si="35"/>
        <v>3.8437294652591047E-2</v>
      </c>
      <c r="E499" s="4">
        <f t="shared" si="36"/>
        <v>2.3379988726855769</v>
      </c>
      <c r="F499" s="4">
        <f t="shared" si="37"/>
        <v>3.5002358844841299</v>
      </c>
      <c r="G499" s="4">
        <f t="shared" si="38"/>
        <v>3.4893203029871458</v>
      </c>
      <c r="I499" s="4">
        <f t="shared" si="39"/>
        <v>1.038437294652591</v>
      </c>
    </row>
    <row r="500" spans="1:9" x14ac:dyDescent="0.2">
      <c r="A500" s="4">
        <f>IF('True_Odds_Calculator_3-way'!A501="","",'True_Odds_Calculator_3-way'!A501)</f>
        <v>1.55</v>
      </c>
      <c r="B500" s="4">
        <f>IF('True_Odds_Calculator_3-way'!B501="","",'True_Odds_Calculator_3-way'!B501)</f>
        <v>4.33</v>
      </c>
      <c r="C500" s="4">
        <f>IF('True_Odds_Calculator_3-way'!C501="","",'True_Odds_Calculator_3-way'!C501)</f>
        <v>6.46</v>
      </c>
      <c r="D500" s="4">
        <f t="shared" si="35"/>
        <v>3.0906934149577792E-2</v>
      </c>
      <c r="E500" s="4">
        <f t="shared" si="36"/>
        <v>1.5751529602221679</v>
      </c>
      <c r="F500" s="4">
        <f t="shared" si="37"/>
        <v>4.5321758709975501</v>
      </c>
      <c r="G500" s="4">
        <f t="shared" si="38"/>
        <v>6.9205852353535526</v>
      </c>
      <c r="I500" s="4">
        <f t="shared" si="39"/>
        <v>1.0309069341495778</v>
      </c>
    </row>
    <row r="501" spans="1:9" x14ac:dyDescent="0.2">
      <c r="A501" s="4">
        <f>IF('True_Odds_Calculator_3-way'!A502="","",'True_Odds_Calculator_3-way'!A502)</f>
        <v>1.65</v>
      </c>
      <c r="B501" s="4">
        <f>IF('True_Odds_Calculator_3-way'!B502="","",'True_Odds_Calculator_3-way'!B502)</f>
        <v>4.05</v>
      </c>
      <c r="C501" s="4">
        <f>IF('True_Odds_Calculator_3-way'!C502="","",'True_Odds_Calculator_3-way'!C502)</f>
        <v>5.61</v>
      </c>
      <c r="D501" s="4">
        <f t="shared" si="35"/>
        <v>3.1227305737109745E-2</v>
      </c>
      <c r="E501" s="4">
        <f t="shared" si="36"/>
        <v>1.6788340045073333</v>
      </c>
      <c r="F501" s="4">
        <f t="shared" si="37"/>
        <v>4.2282497441146365</v>
      </c>
      <c r="G501" s="4">
        <f t="shared" si="38"/>
        <v>5.9579126786416694</v>
      </c>
      <c r="I501" s="4">
        <f t="shared" si="39"/>
        <v>1.0312273057371097</v>
      </c>
    </row>
    <row r="502" spans="1:9" x14ac:dyDescent="0.2">
      <c r="A502" s="4">
        <f>IF('True_Odds_Calculator_3-way'!A503="","",'True_Odds_Calculator_3-way'!A503)</f>
        <v>1.3</v>
      </c>
      <c r="B502" s="4">
        <f>IF('True_Odds_Calculator_3-way'!B503="","",'True_Odds_Calculator_3-way'!B503)</f>
        <v>5.88</v>
      </c>
      <c r="C502" s="4">
        <f>IF('True_Odds_Calculator_3-way'!C503="","",'True_Odds_Calculator_3-way'!C503)</f>
        <v>9.8000000000000007</v>
      </c>
      <c r="D502" s="4">
        <f t="shared" si="35"/>
        <v>4.1339612768183986E-2</v>
      </c>
      <c r="E502" s="4">
        <f t="shared" si="36"/>
        <v>1.3237127684137613</v>
      </c>
      <c r="F502" s="4">
        <f t="shared" si="37"/>
        <v>6.3984374999999973</v>
      </c>
      <c r="G502" s="4">
        <f t="shared" si="38"/>
        <v>11.330039525691692</v>
      </c>
      <c r="I502" s="4">
        <f t="shared" si="39"/>
        <v>1.041339612768184</v>
      </c>
    </row>
    <row r="503" spans="1:9" x14ac:dyDescent="0.2">
      <c r="A503" s="4">
        <f>IF('True_Odds_Calculator_3-way'!A504="","",'True_Odds_Calculator_3-way'!A504)</f>
        <v>1.54</v>
      </c>
      <c r="B503" s="4">
        <f>IF('True_Odds_Calculator_3-way'!B504="","",'True_Odds_Calculator_3-way'!B504)</f>
        <v>4.58</v>
      </c>
      <c r="C503" s="4">
        <f>IF('True_Odds_Calculator_3-way'!C504="","",'True_Odds_Calculator_3-way'!C504)</f>
        <v>6.09</v>
      </c>
      <c r="D503" s="4">
        <f t="shared" si="35"/>
        <v>3.189487318383577E-2</v>
      </c>
      <c r="E503" s="4">
        <f t="shared" si="36"/>
        <v>1.5656336525576786</v>
      </c>
      <c r="F503" s="4">
        <f t="shared" si="37"/>
        <v>4.8144281797345183</v>
      </c>
      <c r="G503" s="4">
        <f t="shared" si="38"/>
        <v>6.5116041829673268</v>
      </c>
      <c r="I503" s="4">
        <f t="shared" si="39"/>
        <v>1.0318948731838358</v>
      </c>
    </row>
    <row r="504" spans="1:9" x14ac:dyDescent="0.2">
      <c r="A504" s="4">
        <f>IF('True_Odds_Calculator_3-way'!A505="","",'True_Odds_Calculator_3-way'!A505)</f>
        <v>2.61</v>
      </c>
      <c r="B504" s="4">
        <f>IF('True_Odds_Calculator_3-way'!B505="","",'True_Odds_Calculator_3-way'!B505)</f>
        <v>3.22</v>
      </c>
      <c r="C504" s="4">
        <f>IF('True_Odds_Calculator_3-way'!C505="","",'True_Odds_Calculator_3-way'!C505)</f>
        <v>2.88</v>
      </c>
      <c r="D504" s="4">
        <f t="shared" si="35"/>
        <v>4.0922990885509769E-2</v>
      </c>
      <c r="E504" s="4">
        <f t="shared" si="36"/>
        <v>2.7063543391396059</v>
      </c>
      <c r="F504" s="4">
        <f t="shared" si="37"/>
        <v>3.3679331291765053</v>
      </c>
      <c r="G504" s="4">
        <f t="shared" si="38"/>
        <v>2.9977706305845708</v>
      </c>
      <c r="I504" s="4">
        <f t="shared" si="39"/>
        <v>1.0409229908855098</v>
      </c>
    </row>
    <row r="505" spans="1:9" x14ac:dyDescent="0.2">
      <c r="A505" s="4">
        <f>IF('True_Odds_Calculator_3-way'!A506="","",'True_Odds_Calculator_3-way'!A506)</f>
        <v>1.6</v>
      </c>
      <c r="B505" s="4">
        <f>IF('True_Odds_Calculator_3-way'!B506="","",'True_Odds_Calculator_3-way'!B506)</f>
        <v>3.82</v>
      </c>
      <c r="C505" s="4">
        <f>IF('True_Odds_Calculator_3-way'!C506="","",'True_Odds_Calculator_3-way'!C506)</f>
        <v>6.41</v>
      </c>
      <c r="D505" s="4">
        <f t="shared" si="35"/>
        <v>4.2786344961651901E-2</v>
      </c>
      <c r="E505" s="4">
        <f t="shared" si="36"/>
        <v>1.637363629372804</v>
      </c>
      <c r="F505" s="4">
        <f t="shared" si="37"/>
        <v>4.0401103819231032</v>
      </c>
      <c r="G505" s="4">
        <f t="shared" si="38"/>
        <v>7.0549661098745959</v>
      </c>
      <c r="I505" s="4">
        <f t="shared" si="39"/>
        <v>1.0427863449616519</v>
      </c>
    </row>
    <row r="506" spans="1:9" x14ac:dyDescent="0.2">
      <c r="A506" s="4">
        <f>IF('True_Odds_Calculator_3-way'!A507="","",'True_Odds_Calculator_3-way'!A507)</f>
        <v>1.57</v>
      </c>
      <c r="B506" s="4">
        <f>IF('True_Odds_Calculator_3-way'!B507="","",'True_Odds_Calculator_3-way'!B507)</f>
        <v>3.84</v>
      </c>
      <c r="C506" s="4">
        <f>IF('True_Odds_Calculator_3-way'!C507="","",'True_Odds_Calculator_3-way'!C507)</f>
        <v>6.91</v>
      </c>
      <c r="D506" s="4">
        <f t="shared" si="35"/>
        <v>4.2077142115337862E-2</v>
      </c>
      <c r="E506" s="4">
        <f t="shared" si="36"/>
        <v>1.6053504117157762</v>
      </c>
      <c r="F506" s="4">
        <f t="shared" si="37"/>
        <v>4.0585905827025224</v>
      </c>
      <c r="G506" s="4">
        <f t="shared" si="38"/>
        <v>7.6515727056306568</v>
      </c>
      <c r="I506" s="4">
        <f t="shared" si="39"/>
        <v>1.0420771421153379</v>
      </c>
    </row>
    <row r="507" spans="1:9" x14ac:dyDescent="0.2">
      <c r="A507" s="4">
        <f>IF('True_Odds_Calculator_3-way'!A508="","",'True_Odds_Calculator_3-way'!A508)</f>
        <v>2.78</v>
      </c>
      <c r="B507" s="4">
        <f>IF('True_Odds_Calculator_3-way'!B508="","",'True_Odds_Calculator_3-way'!B508)</f>
        <v>3.14</v>
      </c>
      <c r="C507" s="4">
        <f>IF('True_Odds_Calculator_3-way'!C508="","",'True_Odds_Calculator_3-way'!C508)</f>
        <v>2.76</v>
      </c>
      <c r="D507" s="4">
        <f t="shared" si="35"/>
        <v>4.0502408375155508E-2</v>
      </c>
      <c r="E507" s="4">
        <f t="shared" si="36"/>
        <v>2.8884084140151751</v>
      </c>
      <c r="F507" s="4">
        <f t="shared" si="37"/>
        <v>3.2790053002841053</v>
      </c>
      <c r="G507" s="4">
        <f t="shared" si="38"/>
        <v>2.8668242225701372</v>
      </c>
      <c r="I507" s="4">
        <f t="shared" si="39"/>
        <v>1.0405024083751555</v>
      </c>
    </row>
    <row r="508" spans="1:9" x14ac:dyDescent="0.2">
      <c r="A508" s="4">
        <f>IF('True_Odds_Calculator_3-way'!A509="","",'True_Odds_Calculator_3-way'!A509)</f>
        <v>2.88</v>
      </c>
      <c r="B508" s="4">
        <f>IF('True_Odds_Calculator_3-way'!B509="","",'True_Odds_Calculator_3-way'!B509)</f>
        <v>3.24</v>
      </c>
      <c r="C508" s="4">
        <f>IF('True_Odds_Calculator_3-way'!C509="","",'True_Odds_Calculator_3-way'!C509)</f>
        <v>2.6</v>
      </c>
      <c r="D508" s="4">
        <f t="shared" si="35"/>
        <v>4.0479582146248694E-2</v>
      </c>
      <c r="E508" s="4">
        <f t="shared" si="36"/>
        <v>2.9964429689352619</v>
      </c>
      <c r="F508" s="4">
        <f t="shared" si="37"/>
        <v>3.3881217321356751</v>
      </c>
      <c r="G508" s="4">
        <f t="shared" si="38"/>
        <v>2.6945303337242779</v>
      </c>
      <c r="I508" s="4">
        <f t="shared" si="39"/>
        <v>1.0404795821462487</v>
      </c>
    </row>
    <row r="509" spans="1:9" x14ac:dyDescent="0.2">
      <c r="A509" s="4">
        <f>IF('True_Odds_Calculator_3-way'!A510="","",'True_Odds_Calculator_3-way'!A510)</f>
        <v>1.85</v>
      </c>
      <c r="B509" s="4">
        <f>IF('True_Odds_Calculator_3-way'!B510="","",'True_Odds_Calculator_3-way'!B510)</f>
        <v>3.64</v>
      </c>
      <c r="C509" s="4">
        <f>IF('True_Odds_Calculator_3-way'!C510="","",'True_Odds_Calculator_3-way'!C510)</f>
        <v>4.4800000000000004</v>
      </c>
      <c r="D509" s="4">
        <f t="shared" si="35"/>
        <v>3.8480100980101017E-2</v>
      </c>
      <c r="E509" s="4">
        <f t="shared" si="36"/>
        <v>1.8949664075415953</v>
      </c>
      <c r="F509" s="4">
        <f t="shared" si="37"/>
        <v>3.8182720249486146</v>
      </c>
      <c r="G509" s="4">
        <f t="shared" si="38"/>
        <v>4.7531321686959602</v>
      </c>
      <c r="I509" s="4">
        <f t="shared" si="39"/>
        <v>1.038480100980101</v>
      </c>
    </row>
    <row r="510" spans="1:9" x14ac:dyDescent="0.2">
      <c r="A510" s="4">
        <f>IF('True_Odds_Calculator_3-way'!A511="","",'True_Odds_Calculator_3-way'!A511)</f>
        <v>2.46</v>
      </c>
      <c r="B510" s="4">
        <f>IF('True_Odds_Calculator_3-way'!B511="","",'True_Odds_Calculator_3-way'!B511)</f>
        <v>3.13</v>
      </c>
      <c r="C510" s="4">
        <f>IF('True_Odds_Calculator_3-way'!C511="","",'True_Odds_Calculator_3-way'!C511)</f>
        <v>3.19</v>
      </c>
      <c r="D510" s="4">
        <f t="shared" si="35"/>
        <v>3.9472506756475623E-2</v>
      </c>
      <c r="E510" s="4">
        <f t="shared" si="36"/>
        <v>2.5422873735335383</v>
      </c>
      <c r="F510" s="4">
        <f t="shared" si="37"/>
        <v>3.2644393470296063</v>
      </c>
      <c r="G510" s="4">
        <f t="shared" si="38"/>
        <v>3.3297580436787184</v>
      </c>
      <c r="I510" s="4">
        <f t="shared" si="39"/>
        <v>1.0394725067564756</v>
      </c>
    </row>
    <row r="511" spans="1:9" x14ac:dyDescent="0.2">
      <c r="A511" s="4">
        <f>IF('True_Odds_Calculator_3-way'!A512="","",'True_Odds_Calculator_3-way'!A512)</f>
        <v>2.92</v>
      </c>
      <c r="B511" s="4">
        <f>IF('True_Odds_Calculator_3-way'!B512="","",'True_Odds_Calculator_3-way'!B512)</f>
        <v>3.08</v>
      </c>
      <c r="C511" s="4">
        <f>IF('True_Odds_Calculator_3-way'!C512="","",'True_Odds_Calculator_3-way'!C512)</f>
        <v>2.68</v>
      </c>
      <c r="D511" s="4">
        <f t="shared" si="35"/>
        <v>4.0275406458191165E-2</v>
      </c>
      <c r="E511" s="4">
        <f t="shared" si="36"/>
        <v>3.0391384694840982</v>
      </c>
      <c r="F511" s="4">
        <f t="shared" si="37"/>
        <v>3.2128494527337721</v>
      </c>
      <c r="G511" s="4">
        <f t="shared" si="38"/>
        <v>2.7800234740051235</v>
      </c>
      <c r="I511" s="4">
        <f t="shared" si="39"/>
        <v>1.0402754064581912</v>
      </c>
    </row>
    <row r="512" spans="1:9" x14ac:dyDescent="0.2">
      <c r="A512" s="4">
        <f>IF('True_Odds_Calculator_3-way'!A513="","",'True_Odds_Calculator_3-way'!A513)</f>
        <v>2.86</v>
      </c>
      <c r="B512" s="4">
        <f>IF('True_Odds_Calculator_3-way'!B513="","",'True_Odds_Calculator_3-way'!B513)</f>
        <v>3.17</v>
      </c>
      <c r="C512" s="4">
        <f>IF('True_Odds_Calculator_3-way'!C513="","",'True_Odds_Calculator_3-way'!C513)</f>
        <v>2.67</v>
      </c>
      <c r="D512" s="4">
        <f t="shared" si="35"/>
        <v>3.9639598105553508E-2</v>
      </c>
      <c r="E512" s="4">
        <f t="shared" si="36"/>
        <v>2.97232335716286</v>
      </c>
      <c r="F512" s="4">
        <f t="shared" si="37"/>
        <v>3.3085827753669932</v>
      </c>
      <c r="G512" s="4">
        <f t="shared" si="38"/>
        <v>2.7676402510547824</v>
      </c>
      <c r="I512" s="4">
        <f t="shared" si="39"/>
        <v>1.0396395981055535</v>
      </c>
    </row>
    <row r="513" spans="1:9" x14ac:dyDescent="0.2">
      <c r="A513" s="4">
        <f>IF('True_Odds_Calculator_3-way'!A514="","",'True_Odds_Calculator_3-way'!A514)</f>
        <v>2.0699999999999998</v>
      </c>
      <c r="B513" s="4">
        <f>IF('True_Odds_Calculator_3-way'!B514="","",'True_Odds_Calculator_3-way'!B514)</f>
        <v>3.12</v>
      </c>
      <c r="C513" s="4">
        <f>IF('True_Odds_Calculator_3-way'!C514="","",'True_Odds_Calculator_3-way'!C514)</f>
        <v>4.2300000000000004</v>
      </c>
      <c r="D513" s="4">
        <f t="shared" si="35"/>
        <v>4.0011227337776845E-2</v>
      </c>
      <c r="E513" s="4">
        <f t="shared" si="36"/>
        <v>2.1287705587145385</v>
      </c>
      <c r="F513" s="4">
        <f t="shared" si="37"/>
        <v>3.2554653716795934</v>
      </c>
      <c r="G513" s="4">
        <f t="shared" si="38"/>
        <v>4.4829069169832065</v>
      </c>
      <c r="I513" s="4">
        <f t="shared" si="39"/>
        <v>1.0400112273377768</v>
      </c>
    </row>
    <row r="514" spans="1:9" x14ac:dyDescent="0.2">
      <c r="A514" s="4">
        <f>IF('True_Odds_Calculator_3-way'!A515="","",'True_Odds_Calculator_3-way'!A515)</f>
        <v>2.68</v>
      </c>
      <c r="B514" s="4">
        <f>IF('True_Odds_Calculator_3-way'!B515="","",'True_Odds_Calculator_3-way'!B515)</f>
        <v>3.38</v>
      </c>
      <c r="C514" s="4">
        <f>IF('True_Odds_Calculator_3-way'!C515="","",'True_Odds_Calculator_3-way'!C515)</f>
        <v>2.7</v>
      </c>
      <c r="D514" s="4">
        <f t="shared" si="35"/>
        <v>3.9362686894259813E-2</v>
      </c>
      <c r="E514" s="4">
        <f t="shared" si="36"/>
        <v>2.777674134061801</v>
      </c>
      <c r="F514" s="4">
        <f t="shared" si="37"/>
        <v>3.5368546483826684</v>
      </c>
      <c r="G514" s="4">
        <f t="shared" si="38"/>
        <v>2.7991643675073865</v>
      </c>
      <c r="I514" s="4">
        <f t="shared" si="39"/>
        <v>1.0393626868942598</v>
      </c>
    </row>
    <row r="515" spans="1:9" x14ac:dyDescent="0.2">
      <c r="A515" s="4">
        <f>IF('True_Odds_Calculator_3-way'!A516="","",'True_Odds_Calculator_3-way'!A516)</f>
        <v>2.1</v>
      </c>
      <c r="B515" s="4">
        <f>IF('True_Odds_Calculator_3-way'!B516="","",'True_Odds_Calculator_3-way'!B516)</f>
        <v>3.63</v>
      </c>
      <c r="C515" s="4">
        <f>IF('True_Odds_Calculator_3-way'!C516="","",'True_Odds_Calculator_3-way'!C516)</f>
        <v>3.6</v>
      </c>
      <c r="D515" s="4">
        <f t="shared" ref="D515:D578" si="40">IF(A515="","",((1/A515)+(1/B515)+(1/C515))-1)</f>
        <v>2.9450347632165919E-2</v>
      </c>
      <c r="E515" s="4">
        <f t="shared" ref="E515:E578" si="41">IF(A515="","",(3*A515)/(3-($D515*A515)))</f>
        <v>2.1442032722329012</v>
      </c>
      <c r="F515" s="4">
        <f t="shared" ref="F515:F578" si="42">IF(B515="","",(3*B515)/(3-($D515*B515)))</f>
        <v>3.7641346391243529</v>
      </c>
      <c r="G515" s="4">
        <f t="shared" ref="G515:G578" si="43">IF(C515="","",(3*C515)/(3-($D515*C515)))</f>
        <v>3.7318864229765021</v>
      </c>
      <c r="I515" s="4">
        <f t="shared" ref="I515:I578" si="44">IF(A515="","",D515+1)</f>
        <v>1.0294503476321659</v>
      </c>
    </row>
    <row r="516" spans="1:9" x14ac:dyDescent="0.2">
      <c r="A516" s="4">
        <f>IF('True_Odds_Calculator_3-way'!A517="","",'True_Odds_Calculator_3-way'!A517)</f>
        <v>2.94</v>
      </c>
      <c r="B516" s="4">
        <f>IF('True_Odds_Calculator_3-way'!B517="","",'True_Odds_Calculator_3-way'!B517)</f>
        <v>3.46</v>
      </c>
      <c r="C516" s="4">
        <f>IF('True_Odds_Calculator_3-way'!C517="","",'True_Odds_Calculator_3-way'!C517)</f>
        <v>2.5099999999999998</v>
      </c>
      <c r="D516" s="4">
        <f t="shared" si="40"/>
        <v>2.7559769964223158E-2</v>
      </c>
      <c r="E516" s="4">
        <f t="shared" si="41"/>
        <v>3.0216093617530233</v>
      </c>
      <c r="F516" s="4">
        <f t="shared" si="42"/>
        <v>3.57358866471679</v>
      </c>
      <c r="G516" s="4">
        <f t="shared" si="43"/>
        <v>2.5692424686192745</v>
      </c>
      <c r="I516" s="4">
        <f t="shared" si="44"/>
        <v>1.0275597699642232</v>
      </c>
    </row>
    <row r="517" spans="1:9" x14ac:dyDescent="0.2">
      <c r="A517" s="4">
        <f>IF('True_Odds_Calculator_3-way'!A518="","",'True_Odds_Calculator_3-way'!A518)</f>
        <v>2.2799999999999998</v>
      </c>
      <c r="B517" s="4">
        <f>IF('True_Odds_Calculator_3-way'!B518="","",'True_Odds_Calculator_3-way'!B518)</f>
        <v>3.55</v>
      </c>
      <c r="C517" s="4">
        <f>IF('True_Odds_Calculator_3-way'!C518="","",'True_Odds_Calculator_3-way'!C518)</f>
        <v>3.25</v>
      </c>
      <c r="D517" s="4">
        <f t="shared" si="40"/>
        <v>2.7978939765448407E-2</v>
      </c>
      <c r="E517" s="4">
        <f t="shared" si="41"/>
        <v>2.3295352235325373</v>
      </c>
      <c r="F517" s="4">
        <f t="shared" si="42"/>
        <v>3.6715595049781338</v>
      </c>
      <c r="G517" s="4">
        <f t="shared" si="43"/>
        <v>3.351588380191965</v>
      </c>
      <c r="I517" s="4">
        <f t="shared" si="44"/>
        <v>1.0279789397654484</v>
      </c>
    </row>
    <row r="518" spans="1:9" x14ac:dyDescent="0.2">
      <c r="A518" s="4">
        <f>IF('True_Odds_Calculator_3-way'!A519="","",'True_Odds_Calculator_3-way'!A519)</f>
        <v>2.1</v>
      </c>
      <c r="B518" s="4">
        <f>IF('True_Odds_Calculator_3-way'!B519="","",'True_Odds_Calculator_3-way'!B519)</f>
        <v>3.59</v>
      </c>
      <c r="C518" s="4">
        <f>IF('True_Odds_Calculator_3-way'!C519="","",'True_Odds_Calculator_3-way'!C519)</f>
        <v>3.64</v>
      </c>
      <c r="D518" s="4">
        <f t="shared" si="40"/>
        <v>2.9467282949177109E-2</v>
      </c>
      <c r="E518" s="4">
        <f t="shared" si="41"/>
        <v>2.1442292265282017</v>
      </c>
      <c r="F518" s="4">
        <f t="shared" si="42"/>
        <v>3.7212195615855816</v>
      </c>
      <c r="G518" s="4">
        <f t="shared" si="43"/>
        <v>3.7749688651507958</v>
      </c>
      <c r="I518" s="4">
        <f t="shared" si="44"/>
        <v>1.0294672829491771</v>
      </c>
    </row>
    <row r="519" spans="1:9" x14ac:dyDescent="0.2">
      <c r="A519" s="4">
        <f>IF('True_Odds_Calculator_3-way'!A520="","",'True_Odds_Calculator_3-way'!A520)</f>
        <v>1.98</v>
      </c>
      <c r="B519" s="4">
        <f>IF('True_Odds_Calculator_3-way'!B520="","",'True_Odds_Calculator_3-way'!B520)</f>
        <v>3.79</v>
      </c>
      <c r="C519" s="4">
        <f>IF('True_Odds_Calculator_3-way'!C520="","",'True_Odds_Calculator_3-way'!C520)</f>
        <v>3.85</v>
      </c>
      <c r="D519" s="4">
        <f t="shared" si="40"/>
        <v>2.8643007534828069E-2</v>
      </c>
      <c r="E519" s="4">
        <f t="shared" si="41"/>
        <v>2.018151920845638</v>
      </c>
      <c r="F519" s="4">
        <f t="shared" si="42"/>
        <v>3.9322926283954747</v>
      </c>
      <c r="G519" s="4">
        <f t="shared" si="43"/>
        <v>3.9969209230129299</v>
      </c>
      <c r="I519" s="4">
        <f t="shared" si="44"/>
        <v>1.0286430075348281</v>
      </c>
    </row>
    <row r="520" spans="1:9" x14ac:dyDescent="0.2">
      <c r="A520" s="4">
        <f>IF('True_Odds_Calculator_3-way'!A521="","",'True_Odds_Calculator_3-way'!A521)</f>
        <v>2.81</v>
      </c>
      <c r="B520" s="4">
        <f>IF('True_Odds_Calculator_3-way'!B521="","",'True_Odds_Calculator_3-way'!B521)</f>
        <v>3.34</v>
      </c>
      <c r="C520" s="4">
        <f>IF('True_Odds_Calculator_3-way'!C521="","",'True_Odds_Calculator_3-way'!C521)</f>
        <v>2.69</v>
      </c>
      <c r="D520" s="4">
        <f t="shared" si="40"/>
        <v>2.7020295621697832E-2</v>
      </c>
      <c r="E520" s="4">
        <f t="shared" si="41"/>
        <v>2.8829649904425407</v>
      </c>
      <c r="F520" s="4">
        <f t="shared" si="42"/>
        <v>3.4435921919844974</v>
      </c>
      <c r="G520" s="4">
        <f t="shared" si="43"/>
        <v>2.7567921061150638</v>
      </c>
      <c r="I520" s="4">
        <f t="shared" si="44"/>
        <v>1.0270202956216978</v>
      </c>
    </row>
    <row r="521" spans="1:9" x14ac:dyDescent="0.2">
      <c r="A521" s="4">
        <f>IF('True_Odds_Calculator_3-way'!A522="","",'True_Odds_Calculator_3-way'!A522)</f>
        <v>2.82</v>
      </c>
      <c r="B521" s="4">
        <f>IF('True_Odds_Calculator_3-way'!B522="","",'True_Odds_Calculator_3-way'!B522)</f>
        <v>3.36</v>
      </c>
      <c r="C521" s="4">
        <f>IF('True_Odds_Calculator_3-way'!C522="","",'True_Odds_Calculator_3-way'!C522)</f>
        <v>2.66</v>
      </c>
      <c r="D521" s="4">
        <f t="shared" si="40"/>
        <v>2.8168826321121943E-2</v>
      </c>
      <c r="E521" s="4">
        <f t="shared" si="41"/>
        <v>2.8967008637223728</v>
      </c>
      <c r="F521" s="4">
        <f t="shared" si="42"/>
        <v>3.4694582344053528</v>
      </c>
      <c r="G521" s="4">
        <f t="shared" si="43"/>
        <v>2.7281389794755539</v>
      </c>
      <c r="I521" s="4">
        <f t="shared" si="44"/>
        <v>1.0281688263211219</v>
      </c>
    </row>
    <row r="522" spans="1:9" x14ac:dyDescent="0.2">
      <c r="A522" s="4">
        <f>IF('True_Odds_Calculator_3-way'!A523="","",'True_Odds_Calculator_3-way'!A523)</f>
        <v>2.21</v>
      </c>
      <c r="B522" s="4">
        <f>IF('True_Odds_Calculator_3-way'!B523="","",'True_Odds_Calculator_3-way'!B523)</f>
        <v>3.44</v>
      </c>
      <c r="C522" s="4">
        <f>IF('True_Odds_Calculator_3-way'!C523="","",'True_Odds_Calculator_3-way'!C523)</f>
        <v>3.5</v>
      </c>
      <c r="D522" s="4">
        <f t="shared" si="40"/>
        <v>2.890064791569591E-2</v>
      </c>
      <c r="E522" s="4">
        <f t="shared" si="41"/>
        <v>2.2580747362167974</v>
      </c>
      <c r="F522" s="4">
        <f t="shared" si="42"/>
        <v>3.5579069352825825</v>
      </c>
      <c r="G522" s="4">
        <f t="shared" si="43"/>
        <v>3.6221288489985572</v>
      </c>
      <c r="I522" s="4">
        <f t="shared" si="44"/>
        <v>1.0289006479156959</v>
      </c>
    </row>
    <row r="523" spans="1:9" x14ac:dyDescent="0.2">
      <c r="A523" s="4">
        <f>IF('True_Odds_Calculator_3-way'!A524="","",'True_Odds_Calculator_3-way'!A524)</f>
        <v>2.23</v>
      </c>
      <c r="B523" s="4">
        <f>IF('True_Odds_Calculator_3-way'!B524="","",'True_Odds_Calculator_3-way'!B524)</f>
        <v>3.37</v>
      </c>
      <c r="C523" s="4">
        <f>IF('True_Odds_Calculator_3-way'!C524="","",'True_Odds_Calculator_3-way'!C524)</f>
        <v>3.39</v>
      </c>
      <c r="D523" s="4">
        <f t="shared" si="40"/>
        <v>4.0151649055516048E-2</v>
      </c>
      <c r="E523" s="4">
        <f t="shared" si="41"/>
        <v>2.2986042792375057</v>
      </c>
      <c r="F523" s="4">
        <f t="shared" si="42"/>
        <v>3.5291789797364617</v>
      </c>
      <c r="G523" s="4">
        <f t="shared" si="43"/>
        <v>3.5511191160051974</v>
      </c>
      <c r="I523" s="4">
        <f t="shared" si="44"/>
        <v>1.040151649055516</v>
      </c>
    </row>
    <row r="524" spans="1:9" x14ac:dyDescent="0.2">
      <c r="A524" s="4">
        <f>IF('True_Odds_Calculator_3-way'!A525="","",'True_Odds_Calculator_3-way'!A525)</f>
        <v>2.61</v>
      </c>
      <c r="B524" s="4">
        <f>IF('True_Odds_Calculator_3-way'!B525="","",'True_Odds_Calculator_3-way'!B525)</f>
        <v>3.49</v>
      </c>
      <c r="C524" s="4">
        <f>IF('True_Odds_Calculator_3-way'!C525="","",'True_Odds_Calculator_3-way'!C525)</f>
        <v>2.79</v>
      </c>
      <c r="D524" s="4">
        <f t="shared" si="40"/>
        <v>2.8097652809605966E-2</v>
      </c>
      <c r="E524" s="4">
        <f t="shared" si="41"/>
        <v>2.6754000414987691</v>
      </c>
      <c r="F524" s="4">
        <f t="shared" si="42"/>
        <v>3.6079322509464609</v>
      </c>
      <c r="G524" s="4">
        <f t="shared" si="43"/>
        <v>2.8648611631070979</v>
      </c>
      <c r="I524" s="4">
        <f t="shared" si="44"/>
        <v>1.028097652809606</v>
      </c>
    </row>
    <row r="525" spans="1:9" x14ac:dyDescent="0.2">
      <c r="A525" s="4">
        <f>IF('True_Odds_Calculator_3-way'!A526="","",'True_Odds_Calculator_3-way'!A526)</f>
        <v>1.68</v>
      </c>
      <c r="B525" s="4">
        <f>IF('True_Odds_Calculator_3-way'!B526="","",'True_Odds_Calculator_3-way'!B526)</f>
        <v>4.0599999999999996</v>
      </c>
      <c r="C525" s="4">
        <f>IF('True_Odds_Calculator_3-way'!C526="","",'True_Odds_Calculator_3-way'!C526)</f>
        <v>5.26</v>
      </c>
      <c r="D525" s="4">
        <f t="shared" si="40"/>
        <v>3.1657582398371797E-2</v>
      </c>
      <c r="E525" s="4">
        <f t="shared" si="41"/>
        <v>1.7103209915213817</v>
      </c>
      <c r="F525" s="4">
        <f t="shared" si="42"/>
        <v>4.2417295274078723</v>
      </c>
      <c r="G525" s="4">
        <f t="shared" si="43"/>
        <v>5.5691212860528871</v>
      </c>
      <c r="I525" s="4">
        <f t="shared" si="44"/>
        <v>1.0316575823983718</v>
      </c>
    </row>
    <row r="526" spans="1:9" x14ac:dyDescent="0.2">
      <c r="A526" s="4">
        <f>IF('True_Odds_Calculator_3-way'!A527="","",'True_Odds_Calculator_3-way'!A527)</f>
        <v>2.63</v>
      </c>
      <c r="B526" s="4">
        <f>IF('True_Odds_Calculator_3-way'!B527="","",'True_Odds_Calculator_3-way'!B527)</f>
        <v>3.43</v>
      </c>
      <c r="C526" s="4">
        <f>IF('True_Odds_Calculator_3-way'!C527="","",'True_Odds_Calculator_3-way'!C527)</f>
        <v>2.8</v>
      </c>
      <c r="D526" s="4">
        <f t="shared" si="40"/>
        <v>2.8916183529359651E-2</v>
      </c>
      <c r="E526" s="4">
        <f t="shared" si="41"/>
        <v>2.6984041518972197</v>
      </c>
      <c r="F526" s="4">
        <f t="shared" si="42"/>
        <v>3.5472759088496106</v>
      </c>
      <c r="G526" s="4">
        <f t="shared" si="43"/>
        <v>2.8776636468036232</v>
      </c>
      <c r="I526" s="4">
        <f t="shared" si="44"/>
        <v>1.0289161835293597</v>
      </c>
    </row>
    <row r="527" spans="1:9" x14ac:dyDescent="0.2">
      <c r="A527" s="4">
        <f>IF('True_Odds_Calculator_3-way'!A528="","",'True_Odds_Calculator_3-way'!A528)</f>
        <v>2.52</v>
      </c>
      <c r="B527" s="4">
        <f>IF('True_Odds_Calculator_3-way'!B528="","",'True_Odds_Calculator_3-way'!B528)</f>
        <v>3.44</v>
      </c>
      <c r="C527" s="4">
        <f>IF('True_Odds_Calculator_3-way'!C528="","",'True_Odds_Calculator_3-way'!C528)</f>
        <v>2.83</v>
      </c>
      <c r="D527" s="4">
        <f t="shared" si="40"/>
        <v>4.0879961703365497E-2</v>
      </c>
      <c r="E527" s="4">
        <f t="shared" si="41"/>
        <v>2.6096119010432477</v>
      </c>
      <c r="F527" s="4">
        <f t="shared" si="42"/>
        <v>3.6091829384838223</v>
      </c>
      <c r="G527" s="4">
        <f t="shared" si="43"/>
        <v>2.943511917369662</v>
      </c>
      <c r="I527" s="4">
        <f t="shared" si="44"/>
        <v>1.0408799617033655</v>
      </c>
    </row>
    <row r="528" spans="1:9" x14ac:dyDescent="0.2">
      <c r="A528" s="4">
        <f>IF('True_Odds_Calculator_3-way'!A529="","",'True_Odds_Calculator_3-way'!A529)</f>
        <v>2.21</v>
      </c>
      <c r="B528" s="4">
        <f>IF('True_Odds_Calculator_3-way'!B529="","",'True_Odds_Calculator_3-way'!B529)</f>
        <v>3.3</v>
      </c>
      <c r="C528" s="4">
        <f>IF('True_Odds_Calculator_3-way'!C529="","",'True_Odds_Calculator_3-way'!C529)</f>
        <v>3.65</v>
      </c>
      <c r="D528" s="4">
        <f t="shared" si="40"/>
        <v>2.9491593552834594E-2</v>
      </c>
      <c r="E528" s="4">
        <f t="shared" si="41"/>
        <v>2.2590795743699781</v>
      </c>
      <c r="F528" s="4">
        <f t="shared" si="42"/>
        <v>3.4106438545428142</v>
      </c>
      <c r="G528" s="4">
        <f t="shared" si="43"/>
        <v>3.7858414379478478</v>
      </c>
      <c r="I528" s="4">
        <f t="shared" si="44"/>
        <v>1.0294915935528346</v>
      </c>
    </row>
    <row r="529" spans="1:9" x14ac:dyDescent="0.2">
      <c r="A529" s="4">
        <f>IF('True_Odds_Calculator_3-way'!A530="","",'True_Odds_Calculator_3-way'!A530)</f>
        <v>2.25</v>
      </c>
      <c r="B529" s="4">
        <f>IF('True_Odds_Calculator_3-way'!B530="","",'True_Odds_Calculator_3-way'!B530)</f>
        <v>3.35</v>
      </c>
      <c r="C529" s="4">
        <f>IF('True_Odds_Calculator_3-way'!C530="","",'True_Odds_Calculator_3-way'!C530)</f>
        <v>3.5</v>
      </c>
      <c r="D529" s="4">
        <f t="shared" si="40"/>
        <v>2.8666192845297367E-2</v>
      </c>
      <c r="E529" s="4">
        <f t="shared" si="41"/>
        <v>2.299437080079898</v>
      </c>
      <c r="F529" s="4">
        <f t="shared" si="42"/>
        <v>3.4607816343263189</v>
      </c>
      <c r="G529" s="4">
        <f t="shared" si="43"/>
        <v>3.6211038032599374</v>
      </c>
      <c r="I529" s="4">
        <f t="shared" si="44"/>
        <v>1.0286661928452974</v>
      </c>
    </row>
    <row r="530" spans="1:9" x14ac:dyDescent="0.2">
      <c r="A530" s="4">
        <f>IF('True_Odds_Calculator_3-way'!A531="","",'True_Odds_Calculator_3-way'!A531)</f>
        <v>2.96</v>
      </c>
      <c r="B530" s="4">
        <f>IF('True_Odds_Calculator_3-way'!B531="","",'True_Odds_Calculator_3-way'!B531)</f>
        <v>3.41</v>
      </c>
      <c r="C530" s="4">
        <f>IF('True_Odds_Calculator_3-way'!C531="","",'True_Odds_Calculator_3-way'!C531)</f>
        <v>2.52</v>
      </c>
      <c r="D530" s="4">
        <f t="shared" si="40"/>
        <v>2.7918366628044033E-2</v>
      </c>
      <c r="E530" s="4">
        <f t="shared" si="41"/>
        <v>3.043846156791814</v>
      </c>
      <c r="F530" s="4">
        <f t="shared" si="42"/>
        <v>3.5217590681552515</v>
      </c>
      <c r="G530" s="4">
        <f t="shared" si="43"/>
        <v>2.5805168039468298</v>
      </c>
      <c r="I530" s="4">
        <f t="shared" si="44"/>
        <v>1.027918366628044</v>
      </c>
    </row>
    <row r="531" spans="1:9" x14ac:dyDescent="0.2">
      <c r="A531" s="4">
        <f>IF('True_Odds_Calculator_3-way'!A532="","",'True_Odds_Calculator_3-way'!A532)</f>
        <v>2.27</v>
      </c>
      <c r="B531" s="4">
        <f>IF('True_Odds_Calculator_3-way'!B532="","",'True_Odds_Calculator_3-way'!B532)</f>
        <v>3.45</v>
      </c>
      <c r="C531" s="4">
        <f>IF('True_Odds_Calculator_3-way'!C532="","",'True_Odds_Calculator_3-way'!C532)</f>
        <v>3.37</v>
      </c>
      <c r="D531" s="4">
        <f t="shared" si="40"/>
        <v>2.7119611869512061E-2</v>
      </c>
      <c r="E531" s="4">
        <f t="shared" si="41"/>
        <v>2.3175574523350848</v>
      </c>
      <c r="F531" s="4">
        <f t="shared" si="42"/>
        <v>3.5610607739378808</v>
      </c>
      <c r="G531" s="4">
        <f t="shared" si="43"/>
        <v>3.4758908026360529</v>
      </c>
      <c r="I531" s="4">
        <f t="shared" si="44"/>
        <v>1.0271196118695121</v>
      </c>
    </row>
    <row r="532" spans="1:9" x14ac:dyDescent="0.2">
      <c r="A532" s="4">
        <f>IF('True_Odds_Calculator_3-way'!A533="","",'True_Odds_Calculator_3-way'!A533)</f>
        <v>2.92</v>
      </c>
      <c r="B532" s="4">
        <f>IF('True_Odds_Calculator_3-way'!B533="","",'True_Odds_Calculator_3-way'!B533)</f>
        <v>3.55</v>
      </c>
      <c r="C532" s="4">
        <f>IF('True_Odds_Calculator_3-way'!C533="","",'True_Odds_Calculator_3-way'!C533)</f>
        <v>2.48</v>
      </c>
      <c r="D532" s="4">
        <f t="shared" si="40"/>
        <v>2.7381700721340829E-2</v>
      </c>
      <c r="E532" s="4">
        <f t="shared" si="41"/>
        <v>2.999953322068392</v>
      </c>
      <c r="F532" s="4">
        <f t="shared" si="42"/>
        <v>3.6688778015002219</v>
      </c>
      <c r="G532" s="4">
        <f t="shared" si="43"/>
        <v>2.5374362375831079</v>
      </c>
      <c r="I532" s="4">
        <f t="shared" si="44"/>
        <v>1.0273817007213408</v>
      </c>
    </row>
    <row r="533" spans="1:9" x14ac:dyDescent="0.2">
      <c r="A533" s="4">
        <f>IF('True_Odds_Calculator_3-way'!A534="","",'True_Odds_Calculator_3-way'!A534)</f>
        <v>2.5299999999999998</v>
      </c>
      <c r="B533" s="4">
        <f>IF('True_Odds_Calculator_3-way'!B534="","",'True_Odds_Calculator_3-way'!B534)</f>
        <v>3.11</v>
      </c>
      <c r="C533" s="4">
        <f>IF('True_Odds_Calculator_3-way'!C534="","",'True_Odds_Calculator_3-way'!C534)</f>
        <v>3.21</v>
      </c>
      <c r="D533" s="4">
        <f t="shared" si="40"/>
        <v>2.8326805106954955E-2</v>
      </c>
      <c r="E533" s="4">
        <f t="shared" si="41"/>
        <v>2.5919181751095812</v>
      </c>
      <c r="F533" s="4">
        <f t="shared" si="42"/>
        <v>3.2040895461912657</v>
      </c>
      <c r="G533" s="4">
        <f t="shared" si="43"/>
        <v>3.3103352056229589</v>
      </c>
      <c r="I533" s="4">
        <f t="shared" si="44"/>
        <v>1.028326805106955</v>
      </c>
    </row>
    <row r="534" spans="1:9" x14ac:dyDescent="0.2">
      <c r="A534" s="4">
        <f>IF('True_Odds_Calculator_3-way'!A535="","",'True_Odds_Calculator_3-way'!A535)</f>
        <v>2.25</v>
      </c>
      <c r="B534" s="4">
        <f>IF('True_Odds_Calculator_3-way'!B535="","",'True_Odds_Calculator_3-way'!B535)</f>
        <v>3.41</v>
      </c>
      <c r="C534" s="4">
        <f>IF('True_Odds_Calculator_3-way'!C535="","",'True_Odds_Calculator_3-way'!C535)</f>
        <v>3.44</v>
      </c>
      <c r="D534" s="4">
        <f t="shared" si="40"/>
        <v>2.8397250827858489E-2</v>
      </c>
      <c r="E534" s="4">
        <f t="shared" si="41"/>
        <v>2.2989631754530118</v>
      </c>
      <c r="F534" s="4">
        <f t="shared" si="42"/>
        <v>3.5237400146859215</v>
      </c>
      <c r="G534" s="4">
        <f t="shared" si="43"/>
        <v>3.5557840847853424</v>
      </c>
      <c r="I534" s="4">
        <f t="shared" si="44"/>
        <v>1.0283972508278585</v>
      </c>
    </row>
    <row r="535" spans="1:9" x14ac:dyDescent="0.2">
      <c r="A535" s="4">
        <f>IF('True_Odds_Calculator_3-way'!A536="","",'True_Odds_Calculator_3-way'!A536)</f>
        <v>2.56</v>
      </c>
      <c r="B535" s="4">
        <f>IF('True_Odds_Calculator_3-way'!B536="","",'True_Odds_Calculator_3-way'!B536)</f>
        <v>3.25</v>
      </c>
      <c r="C535" s="4">
        <f>IF('True_Odds_Calculator_3-way'!C536="","",'True_Odds_Calculator_3-way'!C536)</f>
        <v>2.92</v>
      </c>
      <c r="D535" s="4">
        <f t="shared" si="40"/>
        <v>4.078306111696528E-2</v>
      </c>
      <c r="E535" s="4">
        <f t="shared" si="41"/>
        <v>2.6523042883344492</v>
      </c>
      <c r="F535" s="4">
        <f t="shared" si="42"/>
        <v>3.40022766715808</v>
      </c>
      <c r="G535" s="4">
        <f t="shared" si="43"/>
        <v>3.0407022345343191</v>
      </c>
      <c r="I535" s="4">
        <f t="shared" si="44"/>
        <v>1.0407830611169653</v>
      </c>
    </row>
    <row r="536" spans="1:9" x14ac:dyDescent="0.2">
      <c r="A536" s="4">
        <f>IF('True_Odds_Calculator_3-way'!A537="","",'True_Odds_Calculator_3-way'!A537)</f>
        <v>2.5499999999999998</v>
      </c>
      <c r="B536" s="4">
        <f>IF('True_Odds_Calculator_3-way'!B537="","",'True_Odds_Calculator_3-way'!B537)</f>
        <v>3.49</v>
      </c>
      <c r="C536" s="4">
        <f>IF('True_Odds_Calculator_3-way'!C537="","",'True_Odds_Calculator_3-way'!C537)</f>
        <v>2.86</v>
      </c>
      <c r="D536" s="4">
        <f t="shared" si="40"/>
        <v>2.8340163684846154E-2</v>
      </c>
      <c r="E536" s="4">
        <f t="shared" si="41"/>
        <v>2.6129435609849412</v>
      </c>
      <c r="F536" s="4">
        <f t="shared" si="42"/>
        <v>3.6089848267791313</v>
      </c>
      <c r="G536" s="4">
        <f t="shared" si="43"/>
        <v>2.9394160333862396</v>
      </c>
      <c r="I536" s="4">
        <f t="shared" si="44"/>
        <v>1.0283401636848462</v>
      </c>
    </row>
    <row r="537" spans="1:9" x14ac:dyDescent="0.2">
      <c r="A537" s="4">
        <f>IF('True_Odds_Calculator_3-way'!A538="","",'True_Odds_Calculator_3-way'!A538)</f>
        <v>2.39</v>
      </c>
      <c r="B537" s="4">
        <f>IF('True_Odds_Calculator_3-way'!B538="","",'True_Odds_Calculator_3-way'!B538)</f>
        <v>3.09</v>
      </c>
      <c r="C537" s="4">
        <f>IF('True_Odds_Calculator_3-way'!C538="","",'True_Odds_Calculator_3-way'!C538)</f>
        <v>3.43</v>
      </c>
      <c r="D537" s="4">
        <f t="shared" si="40"/>
        <v>3.3579826814633007E-2</v>
      </c>
      <c r="E537" s="4">
        <f t="shared" si="41"/>
        <v>2.4556945659259655</v>
      </c>
      <c r="F537" s="4">
        <f t="shared" si="42"/>
        <v>3.2007034391881253</v>
      </c>
      <c r="G537" s="4">
        <f t="shared" si="43"/>
        <v>3.5669455082032866</v>
      </c>
      <c r="I537" s="4">
        <f t="shared" si="44"/>
        <v>1.033579826814633</v>
      </c>
    </row>
    <row r="538" spans="1:9" x14ac:dyDescent="0.2">
      <c r="A538" s="4">
        <f>IF('True_Odds_Calculator_3-way'!A539="","",'True_Odds_Calculator_3-way'!A539)</f>
        <v>2.31</v>
      </c>
      <c r="B538" s="4">
        <f>IF('True_Odds_Calculator_3-way'!B539="","",'True_Odds_Calculator_3-way'!B539)</f>
        <v>3.43</v>
      </c>
      <c r="C538" s="4">
        <f>IF('True_Odds_Calculator_3-way'!C539="","",'True_Odds_Calculator_3-way'!C539)</f>
        <v>3.23</v>
      </c>
      <c r="D538" s="4">
        <f t="shared" si="40"/>
        <v>3.4043145624620408E-2</v>
      </c>
      <c r="E538" s="4">
        <f t="shared" si="41"/>
        <v>2.3721825480676793</v>
      </c>
      <c r="F538" s="4">
        <f t="shared" si="42"/>
        <v>3.5689115418042934</v>
      </c>
      <c r="G538" s="4">
        <f t="shared" si="43"/>
        <v>3.3528940275498229</v>
      </c>
      <c r="I538" s="4">
        <f t="shared" si="44"/>
        <v>1.0340431456246204</v>
      </c>
    </row>
    <row r="539" spans="1:9" x14ac:dyDescent="0.2">
      <c r="A539" s="4">
        <f>IF('True_Odds_Calculator_3-way'!A540="","",'True_Odds_Calculator_3-way'!A540)</f>
        <v>2.17</v>
      </c>
      <c r="B539" s="4">
        <f>IF('True_Odds_Calculator_3-way'!B540="","",'True_Odds_Calculator_3-way'!B540)</f>
        <v>3.14</v>
      </c>
      <c r="C539" s="4">
        <f>IF('True_Odds_Calculator_3-way'!C540="","",'True_Odds_Calculator_3-way'!C540)</f>
        <v>3.92</v>
      </c>
      <c r="D539" s="4">
        <f t="shared" si="40"/>
        <v>3.4402871483501851E-2</v>
      </c>
      <c r="E539" s="4">
        <f t="shared" si="41"/>
        <v>2.2253779601891783</v>
      </c>
      <c r="F539" s="4">
        <f t="shared" si="42"/>
        <v>3.2572895870846428</v>
      </c>
      <c r="G539" s="4">
        <f t="shared" si="43"/>
        <v>4.1045104068660061</v>
      </c>
      <c r="I539" s="4">
        <f t="shared" si="44"/>
        <v>1.0344028714835019</v>
      </c>
    </row>
    <row r="540" spans="1:9" x14ac:dyDescent="0.2">
      <c r="A540" s="4">
        <f>IF('True_Odds_Calculator_3-way'!A541="","",'True_Odds_Calculator_3-way'!A541)</f>
        <v>1.87</v>
      </c>
      <c r="B540" s="4">
        <f>IF('True_Odds_Calculator_3-way'!B541="","",'True_Odds_Calculator_3-way'!B541)</f>
        <v>3.38</v>
      </c>
      <c r="C540" s="4">
        <f>IF('True_Odds_Calculator_3-way'!C541="","",'True_Odds_Calculator_3-way'!C541)</f>
        <v>4.8499999999999996</v>
      </c>
      <c r="D540" s="4">
        <f t="shared" si="40"/>
        <v>3.6802913464759612E-2</v>
      </c>
      <c r="E540" s="4">
        <f t="shared" si="41"/>
        <v>1.913905925831427</v>
      </c>
      <c r="F540" s="4">
        <f t="shared" si="42"/>
        <v>3.5262130703200993</v>
      </c>
      <c r="G540" s="4">
        <f t="shared" si="43"/>
        <v>5.156820744650128</v>
      </c>
      <c r="I540" s="4">
        <f t="shared" si="44"/>
        <v>1.0368029134647596</v>
      </c>
    </row>
    <row r="541" spans="1:9" x14ac:dyDescent="0.2">
      <c r="A541" s="4">
        <f>IF('True_Odds_Calculator_3-way'!A542="","",'True_Odds_Calculator_3-way'!A542)</f>
        <v>3.11</v>
      </c>
      <c r="B541" s="4">
        <f>IF('True_Odds_Calculator_3-way'!B542="","",'True_Odds_Calculator_3-way'!B542)</f>
        <v>3.19</v>
      </c>
      <c r="C541" s="4">
        <f>IF('True_Odds_Calculator_3-way'!C542="","",'True_Odds_Calculator_3-way'!C542)</f>
        <v>2.5099999999999998</v>
      </c>
      <c r="D541" s="4">
        <f t="shared" si="40"/>
        <v>3.3429406686572127E-2</v>
      </c>
      <c r="E541" s="4">
        <f t="shared" si="41"/>
        <v>3.221646653161844</v>
      </c>
      <c r="F541" s="4">
        <f t="shared" si="42"/>
        <v>3.3075729818378838</v>
      </c>
      <c r="G541" s="4">
        <f t="shared" si="43"/>
        <v>2.5822228898814905</v>
      </c>
      <c r="I541" s="4">
        <f t="shared" si="44"/>
        <v>1.0334294066865721</v>
      </c>
    </row>
    <row r="542" spans="1:9" x14ac:dyDescent="0.2">
      <c r="A542" s="4">
        <f>IF('True_Odds_Calculator_3-way'!A543="","",'True_Odds_Calculator_3-way'!A543)</f>
        <v>3.55</v>
      </c>
      <c r="B542" s="4">
        <f>IF('True_Odds_Calculator_3-way'!B543="","",'True_Odds_Calculator_3-way'!B543)</f>
        <v>3.18</v>
      </c>
      <c r="C542" s="4">
        <f>IF('True_Odds_Calculator_3-way'!C543="","",'True_Odds_Calculator_3-way'!C543)</f>
        <v>2.29</v>
      </c>
      <c r="D542" s="4">
        <f t="shared" si="40"/>
        <v>3.2836772357525579E-2</v>
      </c>
      <c r="E542" s="4">
        <f t="shared" si="41"/>
        <v>3.6935184836822685</v>
      </c>
      <c r="F542" s="4">
        <f t="shared" si="42"/>
        <v>3.2946777792835147</v>
      </c>
      <c r="G542" s="4">
        <f t="shared" si="43"/>
        <v>2.3488755110453021</v>
      </c>
      <c r="I542" s="4">
        <f t="shared" si="44"/>
        <v>1.0328367723575256</v>
      </c>
    </row>
    <row r="543" spans="1:9" x14ac:dyDescent="0.2">
      <c r="A543" s="4">
        <f>IF('True_Odds_Calculator_3-way'!A544="","",'True_Odds_Calculator_3-way'!A544)</f>
        <v>2.35</v>
      </c>
      <c r="B543" s="4">
        <f>IF('True_Odds_Calculator_3-way'!B544="","",'True_Odds_Calculator_3-way'!B544)</f>
        <v>3.06</v>
      </c>
      <c r="C543" s="4">
        <f>IF('True_Odds_Calculator_3-way'!C544="","",'True_Odds_Calculator_3-way'!C544)</f>
        <v>3.57</v>
      </c>
      <c r="D543" s="4">
        <f t="shared" si="40"/>
        <v>3.2441345332459237E-2</v>
      </c>
      <c r="E543" s="4">
        <f t="shared" si="41"/>
        <v>2.4112762865856583</v>
      </c>
      <c r="F543" s="4">
        <f t="shared" si="42"/>
        <v>3.1647211685562797</v>
      </c>
      <c r="G543" s="4">
        <f t="shared" si="43"/>
        <v>3.7133548085671428</v>
      </c>
      <c r="I543" s="4">
        <f t="shared" si="44"/>
        <v>1.0324413453324592</v>
      </c>
    </row>
    <row r="544" spans="1:9" x14ac:dyDescent="0.2">
      <c r="A544" s="4">
        <f>IF('True_Odds_Calculator_3-way'!A545="","",'True_Odds_Calculator_3-way'!A545)</f>
        <v>1.93</v>
      </c>
      <c r="B544" s="4">
        <f>IF('True_Odds_Calculator_3-way'!B545="","",'True_Odds_Calculator_3-way'!B545)</f>
        <v>3.18</v>
      </c>
      <c r="C544" s="4">
        <f>IF('True_Odds_Calculator_3-way'!C545="","",'True_Odds_Calculator_3-way'!C545)</f>
        <v>4.92</v>
      </c>
      <c r="D544" s="4">
        <f t="shared" si="40"/>
        <v>3.5852156351263265E-2</v>
      </c>
      <c r="E544" s="4">
        <f t="shared" si="41"/>
        <v>1.9755662119384985</v>
      </c>
      <c r="F544" s="4">
        <f t="shared" si="42"/>
        <v>3.3056245960474389</v>
      </c>
      <c r="G544" s="4">
        <f t="shared" si="43"/>
        <v>5.227355633203012</v>
      </c>
      <c r="I544" s="4">
        <f t="shared" si="44"/>
        <v>1.0358521563512633</v>
      </c>
    </row>
    <row r="545" spans="1:9" x14ac:dyDescent="0.2">
      <c r="A545" s="4">
        <f>IF('True_Odds_Calculator_3-way'!A546="","",'True_Odds_Calculator_3-way'!A546)</f>
        <v>2.34</v>
      </c>
      <c r="B545" s="4">
        <f>IF('True_Odds_Calculator_3-way'!B546="","",'True_Odds_Calculator_3-way'!B546)</f>
        <v>3.01</v>
      </c>
      <c r="C545" s="4">
        <f>IF('True_Odds_Calculator_3-way'!C546="","",'True_Odds_Calculator_3-way'!C546)</f>
        <v>3.66</v>
      </c>
      <c r="D545" s="4">
        <f t="shared" si="40"/>
        <v>3.2800384687536877E-2</v>
      </c>
      <c r="E545" s="4">
        <f t="shared" si="41"/>
        <v>2.401439139512171</v>
      </c>
      <c r="F545" s="4">
        <f t="shared" si="42"/>
        <v>3.1124291703470961</v>
      </c>
      <c r="G545" s="4">
        <f t="shared" si="43"/>
        <v>3.8125654066199046</v>
      </c>
      <c r="I545" s="4">
        <f t="shared" si="44"/>
        <v>1.0328003846875369</v>
      </c>
    </row>
    <row r="546" spans="1:9" x14ac:dyDescent="0.2">
      <c r="A546" s="4">
        <f>IF('True_Odds_Calculator_3-way'!A547="","",'True_Odds_Calculator_3-way'!A547)</f>
        <v>3.63</v>
      </c>
      <c r="B546" s="4">
        <f>IF('True_Odds_Calculator_3-way'!B547="","",'True_Odds_Calculator_3-way'!B547)</f>
        <v>3.22</v>
      </c>
      <c r="C546" s="4">
        <f>IF('True_Odds_Calculator_3-way'!C547="","",'True_Odds_Calculator_3-way'!C547)</f>
        <v>2.2400000000000002</v>
      </c>
      <c r="D546" s="4">
        <f t="shared" si="40"/>
        <v>3.2469671303663405E-2</v>
      </c>
      <c r="E546" s="4">
        <f t="shared" si="41"/>
        <v>3.7784488401725129</v>
      </c>
      <c r="F546" s="4">
        <f t="shared" si="42"/>
        <v>3.3362716718321486</v>
      </c>
      <c r="G546" s="4">
        <f t="shared" si="43"/>
        <v>2.295655931154807</v>
      </c>
      <c r="I546" s="4">
        <f t="shared" si="44"/>
        <v>1.0324696713036634</v>
      </c>
    </row>
    <row r="547" spans="1:9" x14ac:dyDescent="0.2">
      <c r="A547" s="4">
        <f>IF('True_Odds_Calculator_3-way'!A548="","",'True_Odds_Calculator_3-way'!A548)</f>
        <v>2.23</v>
      </c>
      <c r="B547" s="4">
        <f>IF('True_Odds_Calculator_3-way'!B548="","",'True_Odds_Calculator_3-way'!B548)</f>
        <v>3.07</v>
      </c>
      <c r="C547" s="4">
        <f>IF('True_Odds_Calculator_3-way'!C548="","",'True_Odds_Calculator_3-way'!C548)</f>
        <v>3.85</v>
      </c>
      <c r="D547" s="4">
        <f t="shared" si="40"/>
        <v>3.3903652036603837E-2</v>
      </c>
      <c r="E547" s="4">
        <f t="shared" si="41"/>
        <v>2.2876527724596798</v>
      </c>
      <c r="F547" s="4">
        <f t="shared" si="42"/>
        <v>3.1803410987904264</v>
      </c>
      <c r="G547" s="4">
        <f t="shared" si="43"/>
        <v>4.0251322431487209</v>
      </c>
      <c r="I547" s="4">
        <f t="shared" si="44"/>
        <v>1.0339036520366038</v>
      </c>
    </row>
    <row r="548" spans="1:9" x14ac:dyDescent="0.2">
      <c r="A548" s="4">
        <f>IF('True_Odds_Calculator_3-way'!A549="","",'True_Odds_Calculator_3-way'!A549)</f>
        <v>6.37</v>
      </c>
      <c r="B548" s="4">
        <f>IF('True_Odds_Calculator_3-way'!B549="","",'True_Odds_Calculator_3-way'!B549)</f>
        <v>3.67</v>
      </c>
      <c r="C548" s="4">
        <f>IF('True_Odds_Calculator_3-way'!C549="","",'True_Odds_Calculator_3-way'!C549)</f>
        <v>1.58</v>
      </c>
      <c r="D548" s="4">
        <f t="shared" si="40"/>
        <v>6.2376827709346383E-2</v>
      </c>
      <c r="E548" s="4">
        <f t="shared" si="41"/>
        <v>7.3424891772224115</v>
      </c>
      <c r="F548" s="4">
        <f t="shared" si="42"/>
        <v>3.9731843726853082</v>
      </c>
      <c r="G548" s="4">
        <f t="shared" si="43"/>
        <v>1.633668959261817</v>
      </c>
      <c r="I548" s="4">
        <f t="shared" si="44"/>
        <v>1.0623768277093464</v>
      </c>
    </row>
    <row r="549" spans="1:9" x14ac:dyDescent="0.2">
      <c r="A549" s="4">
        <f>IF('True_Odds_Calculator_3-way'!A550="","",'True_Odds_Calculator_3-way'!A550)</f>
        <v>1.87</v>
      </c>
      <c r="B549" s="4">
        <f>IF('True_Odds_Calculator_3-way'!B550="","",'True_Odds_Calculator_3-way'!B550)</f>
        <v>3.81</v>
      </c>
      <c r="C549" s="4">
        <f>IF('True_Odds_Calculator_3-way'!C550="","",'True_Odds_Calculator_3-way'!C550)</f>
        <v>4.24</v>
      </c>
      <c r="D549" s="4">
        <f t="shared" si="40"/>
        <v>3.3075606493593535E-2</v>
      </c>
      <c r="E549" s="4">
        <f t="shared" si="41"/>
        <v>1.9093656358031814</v>
      </c>
      <c r="F549" s="4">
        <f t="shared" si="42"/>
        <v>3.9770604831794372</v>
      </c>
      <c r="G549" s="4">
        <f t="shared" si="43"/>
        <v>4.4479265889921189</v>
      </c>
      <c r="I549" s="4">
        <f t="shared" si="44"/>
        <v>1.0330756064935935</v>
      </c>
    </row>
    <row r="550" spans="1:9" x14ac:dyDescent="0.2">
      <c r="A550" s="4">
        <f>IF('True_Odds_Calculator_3-way'!A551="","",'True_Odds_Calculator_3-way'!A551)</f>
        <v>3.95</v>
      </c>
      <c r="B550" s="4">
        <f>IF('True_Odds_Calculator_3-way'!B551="","",'True_Odds_Calculator_3-way'!B551)</f>
        <v>3.81</v>
      </c>
      <c r="C550" s="4">
        <f>IF('True_Odds_Calculator_3-way'!C551="","",'True_Odds_Calculator_3-way'!C551)</f>
        <v>1.94</v>
      </c>
      <c r="D550" s="4">
        <f t="shared" si="40"/>
        <v>3.1095666088848395E-2</v>
      </c>
      <c r="E550" s="4">
        <f t="shared" si="41"/>
        <v>4.1186274265470351</v>
      </c>
      <c r="F550" s="4">
        <f t="shared" si="42"/>
        <v>3.9666488988561723</v>
      </c>
      <c r="G550" s="4">
        <f t="shared" si="43"/>
        <v>1.979811092201897</v>
      </c>
      <c r="I550" s="4">
        <f t="shared" si="44"/>
        <v>1.0310956660888484</v>
      </c>
    </row>
    <row r="551" spans="1:9" x14ac:dyDescent="0.2">
      <c r="A551" s="4">
        <f>IF('True_Odds_Calculator_3-way'!A552="","",'True_Odds_Calculator_3-way'!A552)</f>
        <v>1.36</v>
      </c>
      <c r="B551" s="4">
        <f>IF('True_Odds_Calculator_3-way'!B552="","",'True_Odds_Calculator_3-way'!B552)</f>
        <v>5.3</v>
      </c>
      <c r="C551" s="4">
        <f>IF('True_Odds_Calculator_3-way'!C552="","",'True_Odds_Calculator_3-way'!C552)</f>
        <v>8.56</v>
      </c>
      <c r="D551" s="4">
        <f t="shared" si="40"/>
        <v>4.0795792836619826E-2</v>
      </c>
      <c r="E551" s="4">
        <f t="shared" si="41"/>
        <v>1.3856258938003494</v>
      </c>
      <c r="F551" s="4">
        <f t="shared" si="42"/>
        <v>5.711653533977131</v>
      </c>
      <c r="G551" s="4">
        <f t="shared" si="43"/>
        <v>9.6876852735768502</v>
      </c>
      <c r="I551" s="4">
        <f t="shared" si="44"/>
        <v>1.0407957928366198</v>
      </c>
    </row>
    <row r="552" spans="1:9" x14ac:dyDescent="0.2">
      <c r="A552" s="4">
        <f>IF('True_Odds_Calculator_3-way'!A553="","",'True_Odds_Calculator_3-way'!A553)</f>
        <v>1.71</v>
      </c>
      <c r="B552" s="4">
        <f>IF('True_Odds_Calculator_3-way'!B553="","",'True_Odds_Calculator_3-way'!B553)</f>
        <v>4.1100000000000003</v>
      </c>
      <c r="C552" s="4">
        <f>IF('True_Odds_Calculator_3-way'!C553="","",'True_Odds_Calculator_3-way'!C553)</f>
        <v>4.67</v>
      </c>
      <c r="D552" s="4">
        <f t="shared" si="40"/>
        <v>4.2237086383150713E-2</v>
      </c>
      <c r="E552" s="4">
        <f t="shared" si="41"/>
        <v>1.7521840755911571</v>
      </c>
      <c r="F552" s="4">
        <f t="shared" si="42"/>
        <v>4.3624312480885177</v>
      </c>
      <c r="G552" s="4">
        <f t="shared" si="43"/>
        <v>4.9986570228581773</v>
      </c>
      <c r="I552" s="4">
        <f t="shared" si="44"/>
        <v>1.0422370863831507</v>
      </c>
    </row>
    <row r="553" spans="1:9" x14ac:dyDescent="0.2">
      <c r="A553" s="4">
        <f>IF('True_Odds_Calculator_3-way'!A554="","",'True_Odds_Calculator_3-way'!A554)</f>
        <v>1.17</v>
      </c>
      <c r="B553" s="4">
        <f>IF('True_Odds_Calculator_3-way'!B554="","",'True_Odds_Calculator_3-way'!B554)</f>
        <v>7.67</v>
      </c>
      <c r="C553" s="4">
        <f>IF('True_Odds_Calculator_3-way'!C554="","",'True_Odds_Calculator_3-way'!C554)</f>
        <v>16.829999999999998</v>
      </c>
      <c r="D553" s="4">
        <f t="shared" si="40"/>
        <v>4.4496657657176142E-2</v>
      </c>
      <c r="E553" s="4">
        <f t="shared" si="41"/>
        <v>1.1906623937996488</v>
      </c>
      <c r="F553" s="4">
        <f t="shared" si="42"/>
        <v>8.6545710128927436</v>
      </c>
      <c r="G553" s="4">
        <f t="shared" si="43"/>
        <v>22.428822953649064</v>
      </c>
      <c r="I553" s="4">
        <f t="shared" si="44"/>
        <v>1.0444966576571761</v>
      </c>
    </row>
    <row r="554" spans="1:9" x14ac:dyDescent="0.2">
      <c r="A554" s="4">
        <f>IF('True_Odds_Calculator_3-way'!A555="","",'True_Odds_Calculator_3-way'!A555)</f>
        <v>3.37</v>
      </c>
      <c r="B554" s="4">
        <f>IF('True_Odds_Calculator_3-way'!B555="","",'True_Odds_Calculator_3-way'!B555)</f>
        <v>3.78</v>
      </c>
      <c r="C554" s="4">
        <f>IF('True_Odds_Calculator_3-way'!C555="","",'True_Odds_Calculator_3-way'!C555)</f>
        <v>2.09</v>
      </c>
      <c r="D554" s="4">
        <f t="shared" si="40"/>
        <v>3.9755069116305997E-2</v>
      </c>
      <c r="E554" s="4">
        <f t="shared" si="41"/>
        <v>3.5275332660194203</v>
      </c>
      <c r="F554" s="4">
        <f t="shared" si="42"/>
        <v>3.9793301677794064</v>
      </c>
      <c r="G554" s="4">
        <f t="shared" si="43"/>
        <v>2.149533548845513</v>
      </c>
      <c r="I554" s="4">
        <f t="shared" si="44"/>
        <v>1.039755069116306</v>
      </c>
    </row>
    <row r="555" spans="1:9" x14ac:dyDescent="0.2">
      <c r="A555" s="4">
        <f>IF('True_Odds_Calculator_3-way'!A556="","",'True_Odds_Calculator_3-way'!A556)</f>
        <v>2.6</v>
      </c>
      <c r="B555" s="4">
        <f>IF('True_Odds_Calculator_3-way'!B556="","",'True_Odds_Calculator_3-way'!B556)</f>
        <v>3.09</v>
      </c>
      <c r="C555" s="4">
        <f>IF('True_Odds_Calculator_3-way'!C556="","",'True_Odds_Calculator_3-way'!C556)</f>
        <v>3.02</v>
      </c>
      <c r="D555" s="4">
        <f t="shared" si="40"/>
        <v>3.9365807899209848E-2</v>
      </c>
      <c r="E555" s="4">
        <f t="shared" si="41"/>
        <v>2.6918375105583228</v>
      </c>
      <c r="F555" s="4">
        <f t="shared" si="42"/>
        <v>3.2205843312295803</v>
      </c>
      <c r="G555" s="4">
        <f t="shared" si="43"/>
        <v>3.1446156026211742</v>
      </c>
      <c r="I555" s="4">
        <f t="shared" si="44"/>
        <v>1.0393658078992098</v>
      </c>
    </row>
    <row r="556" spans="1:9" x14ac:dyDescent="0.2">
      <c r="A556" s="4">
        <f>IF('True_Odds_Calculator_3-way'!A557="","",'True_Odds_Calculator_3-way'!A557)</f>
        <v>1.62</v>
      </c>
      <c r="B556" s="4">
        <f>IF('True_Odds_Calculator_3-way'!B557="","",'True_Odds_Calculator_3-way'!B557)</f>
        <v>3.95</v>
      </c>
      <c r="C556" s="4">
        <f>IF('True_Odds_Calculator_3-way'!C557="","",'True_Odds_Calculator_3-way'!C557)</f>
        <v>5.82</v>
      </c>
      <c r="D556" s="4">
        <f t="shared" si="40"/>
        <v>4.2269813421233593E-2</v>
      </c>
      <c r="E556" s="4">
        <f t="shared" si="41"/>
        <v>1.6578413889440382</v>
      </c>
      <c r="F556" s="4">
        <f t="shared" si="42"/>
        <v>4.1827944912541586</v>
      </c>
      <c r="G556" s="4">
        <f t="shared" si="43"/>
        <v>6.3398930248235512</v>
      </c>
      <c r="I556" s="4">
        <f t="shared" si="44"/>
        <v>1.0422698134212336</v>
      </c>
    </row>
    <row r="557" spans="1:9" x14ac:dyDescent="0.2">
      <c r="A557" s="4">
        <f>IF('True_Odds_Calculator_3-way'!A558="","",'True_Odds_Calculator_3-way'!A558)</f>
        <v>1.1100000000000001</v>
      </c>
      <c r="B557" s="4">
        <f>IF('True_Odds_Calculator_3-way'!B558="","",'True_Odds_Calculator_3-way'!B558)</f>
        <v>9.69</v>
      </c>
      <c r="C557" s="4">
        <f>IF('True_Odds_Calculator_3-way'!C558="","",'True_Odds_Calculator_3-way'!C558)</f>
        <v>27.79</v>
      </c>
      <c r="D557" s="4">
        <f t="shared" si="40"/>
        <v>4.0084242274040172E-2</v>
      </c>
      <c r="E557" s="4">
        <f t="shared" si="41"/>
        <v>1.1267104335771119</v>
      </c>
      <c r="F557" s="4">
        <f t="shared" si="42"/>
        <v>11.131176873630945</v>
      </c>
      <c r="G557" s="4">
        <f t="shared" si="43"/>
        <v>44.203285317092067</v>
      </c>
      <c r="I557" s="4">
        <f t="shared" si="44"/>
        <v>1.0400842422740402</v>
      </c>
    </row>
    <row r="558" spans="1:9" x14ac:dyDescent="0.2">
      <c r="A558" s="4">
        <f>IF('True_Odds_Calculator_3-way'!A559="","",'True_Odds_Calculator_3-way'!A559)</f>
        <v>2.13</v>
      </c>
      <c r="B558" s="4">
        <f>IF('True_Odds_Calculator_3-way'!B559="","",'True_Odds_Calculator_3-way'!B559)</f>
        <v>3.53</v>
      </c>
      <c r="C558" s="4">
        <f>IF('True_Odds_Calculator_3-way'!C559="","",'True_Odds_Calculator_3-way'!C559)</f>
        <v>3.47</v>
      </c>
      <c r="D558" s="4">
        <f t="shared" si="40"/>
        <v>4.095412509563312E-2</v>
      </c>
      <c r="E558" s="4">
        <f t="shared" si="41"/>
        <v>2.193789765755183</v>
      </c>
      <c r="F558" s="4">
        <f t="shared" si="42"/>
        <v>3.7087208619960697</v>
      </c>
      <c r="G558" s="4">
        <f t="shared" si="43"/>
        <v>3.6425485114306779</v>
      </c>
      <c r="I558" s="4">
        <f t="shared" si="44"/>
        <v>1.0409541250956331</v>
      </c>
    </row>
    <row r="559" spans="1:9" x14ac:dyDescent="0.2">
      <c r="A559" s="4">
        <f>IF('True_Odds_Calculator_3-way'!A560="","",'True_Odds_Calculator_3-way'!A560)</f>
        <v>1.64</v>
      </c>
      <c r="B559" s="4">
        <f>IF('True_Odds_Calculator_3-way'!B560="","",'True_Odds_Calculator_3-way'!B560)</f>
        <v>4.24</v>
      </c>
      <c r="C559" s="4">
        <f>IF('True_Odds_Calculator_3-way'!C560="","",'True_Odds_Calculator_3-way'!C560)</f>
        <v>5.12</v>
      </c>
      <c r="D559" s="4">
        <f t="shared" si="40"/>
        <v>4.0917654164749129E-2</v>
      </c>
      <c r="E559" s="4">
        <f t="shared" si="41"/>
        <v>1.6775233756651835</v>
      </c>
      <c r="F559" s="4">
        <f t="shared" si="42"/>
        <v>4.5002507833609284</v>
      </c>
      <c r="G559" s="4">
        <f t="shared" si="43"/>
        <v>5.5043867171523928</v>
      </c>
      <c r="I559" s="4">
        <f t="shared" si="44"/>
        <v>1.0409176541647491</v>
      </c>
    </row>
    <row r="560" spans="1:9" x14ac:dyDescent="0.2">
      <c r="A560" s="4">
        <f>IF('True_Odds_Calculator_3-way'!A561="","",'True_Odds_Calculator_3-way'!A561)</f>
        <v>2</v>
      </c>
      <c r="B560" s="4">
        <f>IF('True_Odds_Calculator_3-way'!B561="","",'True_Odds_Calculator_3-way'!B561)</f>
        <v>3.47</v>
      </c>
      <c r="C560" s="4">
        <f>IF('True_Odds_Calculator_3-way'!C561="","",'True_Odds_Calculator_3-way'!C561)</f>
        <v>4.0199999999999996</v>
      </c>
      <c r="D560" s="4">
        <f t="shared" si="40"/>
        <v>3.6940656945818384E-2</v>
      </c>
      <c r="E560" s="4">
        <f t="shared" si="41"/>
        <v>2.0504978244678767</v>
      </c>
      <c r="F560" s="4">
        <f t="shared" si="42"/>
        <v>3.6248841459717447</v>
      </c>
      <c r="G560" s="4">
        <f t="shared" si="43"/>
        <v>4.2293551093009381</v>
      </c>
      <c r="I560" s="4">
        <f t="shared" si="44"/>
        <v>1.0369406569458184</v>
      </c>
    </row>
    <row r="561" spans="1:9" x14ac:dyDescent="0.2">
      <c r="A561" s="4">
        <f>IF('True_Odds_Calculator_3-way'!A562="","",'True_Odds_Calculator_3-way'!A562)</f>
        <v>1.61</v>
      </c>
      <c r="B561" s="4">
        <f>IF('True_Odds_Calculator_3-way'!B562="","",'True_Odds_Calculator_3-way'!B562)</f>
        <v>4.12</v>
      </c>
      <c r="C561" s="4">
        <f>IF('True_Odds_Calculator_3-way'!C562="","",'True_Odds_Calculator_3-way'!C562)</f>
        <v>5.93</v>
      </c>
      <c r="D561" s="4">
        <f t="shared" si="40"/>
        <v>3.247052310524623E-2</v>
      </c>
      <c r="E561" s="4">
        <f t="shared" si="41"/>
        <v>1.6385531776298607</v>
      </c>
      <c r="F561" s="4">
        <f t="shared" si="42"/>
        <v>4.3122976497145435</v>
      </c>
      <c r="G561" s="4">
        <f t="shared" si="43"/>
        <v>6.3367117063902034</v>
      </c>
      <c r="I561" s="4">
        <f t="shared" si="44"/>
        <v>1.0324705231052462</v>
      </c>
    </row>
    <row r="562" spans="1:9" x14ac:dyDescent="0.2">
      <c r="A562" s="4">
        <f>IF('True_Odds_Calculator_3-way'!A563="","",'True_Odds_Calculator_3-way'!A563)</f>
        <v>2.02</v>
      </c>
      <c r="B562" s="4">
        <f>IF('True_Odds_Calculator_3-way'!B563="","",'True_Odds_Calculator_3-way'!B563)</f>
        <v>3.24</v>
      </c>
      <c r="C562" s="4">
        <f>IF('True_Odds_Calculator_3-way'!C563="","",'True_Odds_Calculator_3-way'!C563)</f>
        <v>4.4000000000000004</v>
      </c>
      <c r="D562" s="4">
        <f t="shared" si="40"/>
        <v>3.0964207531864352E-2</v>
      </c>
      <c r="E562" s="4">
        <f t="shared" si="41"/>
        <v>2.0630122226594887</v>
      </c>
      <c r="F562" s="4">
        <f t="shared" si="42"/>
        <v>3.3520986857217361</v>
      </c>
      <c r="G562" s="4">
        <f t="shared" si="43"/>
        <v>4.6093288487476745</v>
      </c>
      <c r="I562" s="4">
        <f t="shared" si="44"/>
        <v>1.0309642075318644</v>
      </c>
    </row>
    <row r="563" spans="1:9" x14ac:dyDescent="0.2">
      <c r="A563" s="4">
        <f>IF('True_Odds_Calculator_3-way'!A564="","",'True_Odds_Calculator_3-way'!A564)</f>
        <v>2.25</v>
      </c>
      <c r="B563" s="4">
        <f>IF('True_Odds_Calculator_3-way'!B564="","",'True_Odds_Calculator_3-way'!B564)</f>
        <v>3.58</v>
      </c>
      <c r="C563" s="4">
        <f>IF('True_Odds_Calculator_3-way'!C564="","",'True_Odds_Calculator_3-way'!C564)</f>
        <v>3.22</v>
      </c>
      <c r="D563" s="4">
        <f t="shared" si="40"/>
        <v>3.4333059594171988E-2</v>
      </c>
      <c r="E563" s="4">
        <f t="shared" si="41"/>
        <v>2.3094683354950534</v>
      </c>
      <c r="F563" s="4">
        <f t="shared" si="42"/>
        <v>3.7329415433327737</v>
      </c>
      <c r="G563" s="4">
        <f t="shared" si="43"/>
        <v>3.343199639089991</v>
      </c>
      <c r="I563" s="4">
        <f t="shared" si="44"/>
        <v>1.034333059594172</v>
      </c>
    </row>
    <row r="564" spans="1:9" x14ac:dyDescent="0.2">
      <c r="A564" s="4">
        <f>IF('True_Odds_Calculator_3-way'!A565="","",'True_Odds_Calculator_3-way'!A565)</f>
        <v>2.86</v>
      </c>
      <c r="B564" s="4">
        <f>IF('True_Odds_Calculator_3-way'!B565="","",'True_Odds_Calculator_3-way'!B565)</f>
        <v>2.84</v>
      </c>
      <c r="C564" s="4">
        <f>IF('True_Odds_Calculator_3-way'!C565="","",'True_Odds_Calculator_3-way'!C565)</f>
        <v>2.95</v>
      </c>
      <c r="D564" s="4">
        <f t="shared" si="40"/>
        <v>4.0746076554145416E-2</v>
      </c>
      <c r="E564" s="4">
        <f t="shared" si="41"/>
        <v>2.9755854038964009</v>
      </c>
      <c r="F564" s="4">
        <f t="shared" si="42"/>
        <v>2.9539422749754674</v>
      </c>
      <c r="G564" s="4">
        <f t="shared" si="43"/>
        <v>3.0731310664669316</v>
      </c>
      <c r="I564" s="4">
        <f t="shared" si="44"/>
        <v>1.0407460765541454</v>
      </c>
    </row>
    <row r="565" spans="1:9" x14ac:dyDescent="0.2">
      <c r="A565" s="4">
        <f>IF('True_Odds_Calculator_3-way'!A566="","",'True_Odds_Calculator_3-way'!A566)</f>
        <v>2.73</v>
      </c>
      <c r="B565" s="4">
        <f>IF('True_Odds_Calculator_3-way'!B566="","",'True_Odds_Calculator_3-way'!B566)</f>
        <v>2.7</v>
      </c>
      <c r="C565" s="4">
        <f>IF('True_Odds_Calculator_3-way'!C566="","",'True_Odds_Calculator_3-way'!C566)</f>
        <v>3.31</v>
      </c>
      <c r="D565" s="4">
        <f t="shared" si="40"/>
        <v>3.878554029611414E-2</v>
      </c>
      <c r="E565" s="4">
        <f t="shared" si="41"/>
        <v>2.8298801726367695</v>
      </c>
      <c r="F565" s="4">
        <f t="shared" si="42"/>
        <v>2.7976578024898893</v>
      </c>
      <c r="G565" s="4">
        <f t="shared" si="43"/>
        <v>3.4579785899650908</v>
      </c>
      <c r="I565" s="4">
        <f t="shared" si="44"/>
        <v>1.0387855402961141</v>
      </c>
    </row>
    <row r="566" spans="1:9" x14ac:dyDescent="0.2">
      <c r="A566" s="4">
        <f>IF('True_Odds_Calculator_3-way'!A567="","",'True_Odds_Calculator_3-way'!A567)</f>
        <v>2.37</v>
      </c>
      <c r="B566" s="4">
        <f>IF('True_Odds_Calculator_3-way'!B567="","",'True_Odds_Calculator_3-way'!B567)</f>
        <v>2.72</v>
      </c>
      <c r="C566" s="4">
        <f>IF('True_Odds_Calculator_3-way'!C567="","",'True_Odds_Calculator_3-way'!C567)</f>
        <v>4.01</v>
      </c>
      <c r="D566" s="4">
        <f t="shared" si="40"/>
        <v>3.8964545697062869E-2</v>
      </c>
      <c r="E566" s="4">
        <f t="shared" si="41"/>
        <v>2.445270288251721</v>
      </c>
      <c r="F566" s="4">
        <f t="shared" si="42"/>
        <v>2.8196108008678342</v>
      </c>
      <c r="G566" s="4">
        <f t="shared" si="43"/>
        <v>4.2303264396548022</v>
      </c>
      <c r="I566" s="4">
        <f t="shared" si="44"/>
        <v>1.0389645456970629</v>
      </c>
    </row>
    <row r="567" spans="1:9" x14ac:dyDescent="0.2">
      <c r="A567" s="4">
        <f>IF('True_Odds_Calculator_3-way'!A568="","",'True_Odds_Calculator_3-way'!A568)</f>
        <v>1.68</v>
      </c>
      <c r="B567" s="4">
        <f>IF('True_Odds_Calculator_3-way'!B568="","",'True_Odds_Calculator_3-way'!B568)</f>
        <v>3.66</v>
      </c>
      <c r="C567" s="4">
        <f>IF('True_Odds_Calculator_3-way'!C568="","",'True_Odds_Calculator_3-way'!C568)</f>
        <v>5.72</v>
      </c>
      <c r="D567" s="4">
        <f t="shared" si="40"/>
        <v>4.3287313779116987E-2</v>
      </c>
      <c r="E567" s="4">
        <f t="shared" si="41"/>
        <v>1.7217364333313492</v>
      </c>
      <c r="F567" s="4">
        <f t="shared" si="42"/>
        <v>3.8640631976402839</v>
      </c>
      <c r="G567" s="4">
        <f t="shared" si="43"/>
        <v>6.2345667107226115</v>
      </c>
      <c r="I567" s="4">
        <f t="shared" si="44"/>
        <v>1.043287313779117</v>
      </c>
    </row>
    <row r="568" spans="1:9" x14ac:dyDescent="0.2">
      <c r="A568" s="4">
        <f>IF('True_Odds_Calculator_3-way'!A569="","",'True_Odds_Calculator_3-way'!A569)</f>
        <v>2.38</v>
      </c>
      <c r="B568" s="4">
        <f>IF('True_Odds_Calculator_3-way'!B569="","",'True_Odds_Calculator_3-way'!B569)</f>
        <v>3.31</v>
      </c>
      <c r="C568" s="4">
        <f>IF('True_Odds_Calculator_3-way'!C569="","",'True_Odds_Calculator_3-way'!C569)</f>
        <v>3.16</v>
      </c>
      <c r="D568" s="4">
        <f t="shared" si="40"/>
        <v>3.8738567054799944E-2</v>
      </c>
      <c r="E568" s="4">
        <f t="shared" si="41"/>
        <v>2.4554627458634131</v>
      </c>
      <c r="F568" s="4">
        <f t="shared" si="42"/>
        <v>3.4577913707757291</v>
      </c>
      <c r="G568" s="4">
        <f t="shared" si="43"/>
        <v>3.294427891281539</v>
      </c>
      <c r="I568" s="4">
        <f t="shared" si="44"/>
        <v>1.0387385670547999</v>
      </c>
    </row>
    <row r="569" spans="1:9" x14ac:dyDescent="0.2">
      <c r="A569" s="4">
        <f>IF('True_Odds_Calculator_3-way'!A570="","",'True_Odds_Calculator_3-way'!A570)</f>
        <v>3.69</v>
      </c>
      <c r="B569" s="4">
        <f>IF('True_Odds_Calculator_3-way'!B570="","",'True_Odds_Calculator_3-way'!B570)</f>
        <v>3.86</v>
      </c>
      <c r="C569" s="4">
        <f>IF('True_Odds_Calculator_3-way'!C570="","",'True_Odds_Calculator_3-way'!C570)</f>
        <v>1.97</v>
      </c>
      <c r="D569" s="4">
        <f t="shared" si="40"/>
        <v>3.7684280738023102E-2</v>
      </c>
      <c r="E569" s="4">
        <f t="shared" si="41"/>
        <v>3.8693508558276508</v>
      </c>
      <c r="F569" s="4">
        <f t="shared" si="42"/>
        <v>4.0566975308255246</v>
      </c>
      <c r="G569" s="4">
        <f t="shared" si="43"/>
        <v>2.0199866109302285</v>
      </c>
      <c r="I569" s="4">
        <f t="shared" si="44"/>
        <v>1.0376842807380231</v>
      </c>
    </row>
    <row r="570" spans="1:9" x14ac:dyDescent="0.2">
      <c r="A570" s="4">
        <f>IF('True_Odds_Calculator_3-way'!A571="","",'True_Odds_Calculator_3-way'!A571)</f>
        <v>1.46</v>
      </c>
      <c r="B570" s="4">
        <f>IF('True_Odds_Calculator_3-way'!B571="","",'True_Odds_Calculator_3-way'!B571)</f>
        <v>4.58</v>
      </c>
      <c r="C570" s="4">
        <f>IF('True_Odds_Calculator_3-way'!C571="","",'True_Odds_Calculator_3-way'!C571)</f>
        <v>7.11</v>
      </c>
      <c r="D570" s="4">
        <f t="shared" si="40"/>
        <v>4.391909429304075E-2</v>
      </c>
      <c r="E570" s="4">
        <f t="shared" si="41"/>
        <v>1.4918875435199193</v>
      </c>
      <c r="F570" s="4">
        <f t="shared" si="42"/>
        <v>4.9091581574948595</v>
      </c>
      <c r="G570" s="4">
        <f t="shared" si="43"/>
        <v>7.9360495356533232</v>
      </c>
      <c r="I570" s="4">
        <f t="shared" si="44"/>
        <v>1.0439190942930408</v>
      </c>
    </row>
    <row r="571" spans="1:9" x14ac:dyDescent="0.2">
      <c r="A571" s="4">
        <f>IF('True_Odds_Calculator_3-way'!A572="","",'True_Odds_Calculator_3-way'!A572)</f>
        <v>1.63</v>
      </c>
      <c r="B571" s="4">
        <f>IF('True_Odds_Calculator_3-way'!B572="","",'True_Odds_Calculator_3-way'!B572)</f>
        <v>4.16</v>
      </c>
      <c r="C571" s="4">
        <f>IF('True_Odds_Calculator_3-way'!C572="","",'True_Odds_Calculator_3-way'!C572)</f>
        <v>5.35</v>
      </c>
      <c r="D571" s="4">
        <f t="shared" si="40"/>
        <v>4.0797435750420163E-2</v>
      </c>
      <c r="E571" s="4">
        <f t="shared" si="41"/>
        <v>1.6669506393060407</v>
      </c>
      <c r="F571" s="4">
        <f t="shared" si="42"/>
        <v>4.409453565993612</v>
      </c>
      <c r="G571" s="4">
        <f t="shared" si="43"/>
        <v>5.7697830284407372</v>
      </c>
      <c r="I571" s="4">
        <f t="shared" si="44"/>
        <v>1.0407974357504202</v>
      </c>
    </row>
    <row r="572" spans="1:9" x14ac:dyDescent="0.2">
      <c r="A572" s="4">
        <f>IF('True_Odds_Calculator_3-way'!A573="","",'True_Odds_Calculator_3-way'!A573)</f>
        <v>6.21</v>
      </c>
      <c r="B572" s="4">
        <f>IF('True_Odds_Calculator_3-way'!B573="","",'True_Odds_Calculator_3-way'!B573)</f>
        <v>4.4400000000000004</v>
      </c>
      <c r="C572" s="4">
        <f>IF('True_Odds_Calculator_3-way'!C573="","",'True_Odds_Calculator_3-way'!C573)</f>
        <v>1.53</v>
      </c>
      <c r="D572" s="4">
        <f t="shared" si="40"/>
        <v>3.9850592280259889E-2</v>
      </c>
      <c r="E572" s="4">
        <f t="shared" si="41"/>
        <v>6.7683239571661273</v>
      </c>
      <c r="F572" s="4">
        <f t="shared" si="42"/>
        <v>4.7182787819245533</v>
      </c>
      <c r="G572" s="4">
        <f t="shared" si="43"/>
        <v>1.5617405048951534</v>
      </c>
      <c r="I572" s="4">
        <f t="shared" si="44"/>
        <v>1.0398505922802599</v>
      </c>
    </row>
    <row r="573" spans="1:9" x14ac:dyDescent="0.2">
      <c r="A573" s="4">
        <f>IF('True_Odds_Calculator_3-way'!A574="","",'True_Odds_Calculator_3-way'!A574)</f>
        <v>1.58</v>
      </c>
      <c r="B573" s="4">
        <f>IF('True_Odds_Calculator_3-way'!B574="","",'True_Odds_Calculator_3-way'!B574)</f>
        <v>4.0199999999999996</v>
      </c>
      <c r="C573" s="4">
        <f>IF('True_Odds_Calculator_3-way'!C574="","",'True_Odds_Calculator_3-way'!C574)</f>
        <v>6.23</v>
      </c>
      <c r="D573" s="4">
        <f t="shared" si="40"/>
        <v>4.218125497024694E-2</v>
      </c>
      <c r="E573" s="4">
        <f t="shared" si="41"/>
        <v>1.6158979170776353</v>
      </c>
      <c r="F573" s="4">
        <f t="shared" si="42"/>
        <v>4.2608346528568095</v>
      </c>
      <c r="G573" s="4">
        <f t="shared" si="43"/>
        <v>6.8281186549748902</v>
      </c>
      <c r="I573" s="4">
        <f t="shared" si="44"/>
        <v>1.0421812549702469</v>
      </c>
    </row>
    <row r="574" spans="1:9" x14ac:dyDescent="0.2">
      <c r="A574" s="4">
        <f>IF('True_Odds_Calculator_3-way'!A575="","",'True_Odds_Calculator_3-way'!A575)</f>
        <v>1.71</v>
      </c>
      <c r="B574" s="4">
        <f>IF('True_Odds_Calculator_3-way'!B575="","",'True_Odds_Calculator_3-way'!B575)</f>
        <v>4.08</v>
      </c>
      <c r="C574" s="4">
        <f>IF('True_Odds_Calculator_3-way'!C575="","",'True_Odds_Calculator_3-way'!C575)</f>
        <v>4.75</v>
      </c>
      <c r="D574" s="4">
        <f t="shared" si="40"/>
        <v>4.0419676642586833E-2</v>
      </c>
      <c r="E574" s="4">
        <f t="shared" si="41"/>
        <v>1.7503261414952331</v>
      </c>
      <c r="F574" s="4">
        <f t="shared" si="42"/>
        <v>4.3173267326732674</v>
      </c>
      <c r="G574" s="4">
        <f t="shared" si="43"/>
        <v>5.0747745126563863</v>
      </c>
      <c r="I574" s="4">
        <f t="shared" si="44"/>
        <v>1.0404196766425868</v>
      </c>
    </row>
    <row r="575" spans="1:9" x14ac:dyDescent="0.2">
      <c r="A575" s="4">
        <f>IF('True_Odds_Calculator_3-way'!A576="","",'True_Odds_Calculator_3-way'!A576)</f>
        <v>1.71</v>
      </c>
      <c r="B575" s="4">
        <f>IF('True_Odds_Calculator_3-way'!B576="","",'True_Odds_Calculator_3-way'!B576)</f>
        <v>3.67</v>
      </c>
      <c r="C575" s="4">
        <f>IF('True_Odds_Calculator_3-way'!C576="","",'True_Odds_Calculator_3-way'!C576)</f>
        <v>5.45</v>
      </c>
      <c r="D575" s="4">
        <f t="shared" si="40"/>
        <v>4.0761124202234544E-2</v>
      </c>
      <c r="E575" s="4">
        <f t="shared" si="41"/>
        <v>1.7506749019563348</v>
      </c>
      <c r="F575" s="4">
        <f t="shared" si="42"/>
        <v>3.8626067289769583</v>
      </c>
      <c r="G575" s="4">
        <f t="shared" si="43"/>
        <v>5.8858429991685304</v>
      </c>
      <c r="I575" s="4">
        <f t="shared" si="44"/>
        <v>1.0407611242022345</v>
      </c>
    </row>
    <row r="576" spans="1:9" x14ac:dyDescent="0.2">
      <c r="A576" s="4">
        <f>IF('True_Odds_Calculator_3-way'!A577="","",'True_Odds_Calculator_3-way'!A577)</f>
        <v>1.37</v>
      </c>
      <c r="B576" s="4">
        <f>IF('True_Odds_Calculator_3-way'!B577="","",'True_Odds_Calculator_3-way'!B577)</f>
        <v>5.49</v>
      </c>
      <c r="C576" s="4">
        <f>IF('True_Odds_Calculator_3-way'!C577="","",'True_Odds_Calculator_3-way'!C577)</f>
        <v>7.98</v>
      </c>
      <c r="D576" s="4">
        <f t="shared" si="40"/>
        <v>3.738965298452146E-2</v>
      </c>
      <c r="E576" s="4">
        <f t="shared" si="41"/>
        <v>1.3937985643915014</v>
      </c>
      <c r="F576" s="4">
        <f t="shared" si="42"/>
        <v>5.8932330691228811</v>
      </c>
      <c r="G576" s="4">
        <f t="shared" si="43"/>
        <v>8.8613151898244542</v>
      </c>
      <c r="I576" s="4">
        <f t="shared" si="44"/>
        <v>1.0373896529845215</v>
      </c>
    </row>
    <row r="577" spans="1:9" x14ac:dyDescent="0.2">
      <c r="A577" s="4">
        <f>IF('True_Odds_Calculator_3-way'!A578="","",'True_Odds_Calculator_3-way'!A578)</f>
        <v>2.96</v>
      </c>
      <c r="B577" s="4">
        <f>IF('True_Odds_Calculator_3-way'!B578="","",'True_Odds_Calculator_3-way'!B578)</f>
        <v>3.42</v>
      </c>
      <c r="C577" s="4">
        <f>IF('True_Odds_Calculator_3-way'!C578="","",'True_Odds_Calculator_3-way'!C578)</f>
        <v>2.48</v>
      </c>
      <c r="D577" s="4">
        <f t="shared" si="40"/>
        <v>3.3461305108164252E-2</v>
      </c>
      <c r="E577" s="4">
        <f t="shared" si="41"/>
        <v>3.0610614151682016</v>
      </c>
      <c r="F577" s="4">
        <f t="shared" si="42"/>
        <v>3.5556327687371216</v>
      </c>
      <c r="G577" s="4">
        <f t="shared" si="43"/>
        <v>2.5505516917028426</v>
      </c>
      <c r="I577" s="4">
        <f t="shared" si="44"/>
        <v>1.0334613051081643</v>
      </c>
    </row>
    <row r="578" spans="1:9" x14ac:dyDescent="0.2">
      <c r="A578" s="4">
        <f>IF('True_Odds_Calculator_3-way'!A579="","",'True_Odds_Calculator_3-way'!A579)</f>
        <v>2.09</v>
      </c>
      <c r="B578" s="4">
        <f>IF('True_Odds_Calculator_3-way'!B579="","",'True_Odds_Calculator_3-way'!B579)</f>
        <v>3.45</v>
      </c>
      <c r="C578" s="4">
        <f>IF('True_Odds_Calculator_3-way'!C579="","",'True_Odds_Calculator_3-way'!C579)</f>
        <v>3.69</v>
      </c>
      <c r="D578" s="4">
        <f t="shared" si="40"/>
        <v>3.9326682012399417E-2</v>
      </c>
      <c r="E578" s="4">
        <f t="shared" si="41"/>
        <v>2.1488739645517603</v>
      </c>
      <c r="F578" s="4">
        <f t="shared" si="42"/>
        <v>3.6134193634253053</v>
      </c>
      <c r="G578" s="4">
        <f t="shared" si="43"/>
        <v>3.8775648653434307</v>
      </c>
      <c r="I578" s="4">
        <f t="shared" si="44"/>
        <v>1.0393266820123994</v>
      </c>
    </row>
    <row r="579" spans="1:9" x14ac:dyDescent="0.2">
      <c r="A579" s="4">
        <f>IF('True_Odds_Calculator_3-way'!A580="","",'True_Odds_Calculator_3-way'!A580)</f>
        <v>2.3199999999999998</v>
      </c>
      <c r="B579" s="4">
        <f>IF('True_Odds_Calculator_3-way'!B580="","",'True_Odds_Calculator_3-way'!B580)</f>
        <v>3.29</v>
      </c>
      <c r="C579" s="4">
        <f>IF('True_Odds_Calculator_3-way'!C580="","",'True_Odds_Calculator_3-way'!C580)</f>
        <v>3.28</v>
      </c>
      <c r="D579" s="4">
        <f t="shared" ref="D579:D642" si="45">IF(A579="","",((1/A579)+(1/B579)+(1/C579))-1)</f>
        <v>3.9863899320263574E-2</v>
      </c>
      <c r="E579" s="4">
        <f t="shared" ref="E579:E642" si="46">IF(A579="","",(3*A579)/(3-($D579*A579)))</f>
        <v>2.3937961441610138</v>
      </c>
      <c r="F579" s="4">
        <f t="shared" ref="F579:F642" si="47">IF(B579="","",(3*B579)/(3-($D579*B579)))</f>
        <v>3.4404056217128995</v>
      </c>
      <c r="G579" s="4">
        <f t="shared" ref="G579:G642" si="48">IF(C579="","",(3*C579)/(3-($D579*C579)))</f>
        <v>3.4294719215882243</v>
      </c>
      <c r="I579" s="4">
        <f t="shared" ref="I579:I642" si="49">IF(A579="","",D579+1)</f>
        <v>1.0398638993202636</v>
      </c>
    </row>
    <row r="580" spans="1:9" x14ac:dyDescent="0.2">
      <c r="A580" s="4">
        <f>IF('True_Odds_Calculator_3-way'!A581="","",'True_Odds_Calculator_3-way'!A581)</f>
        <v>2.41</v>
      </c>
      <c r="B580" s="4">
        <f>IF('True_Odds_Calculator_3-way'!B581="","",'True_Odds_Calculator_3-way'!B581)</f>
        <v>3.57</v>
      </c>
      <c r="C580" s="4">
        <f>IF('True_Odds_Calculator_3-way'!C581="","",'True_Odds_Calculator_3-way'!C581)</f>
        <v>2.9</v>
      </c>
      <c r="D580" s="4">
        <f t="shared" si="45"/>
        <v>3.9877390360923304E-2</v>
      </c>
      <c r="E580" s="4">
        <f t="shared" si="46"/>
        <v>2.4897590243224212</v>
      </c>
      <c r="F580" s="4">
        <f t="shared" si="47"/>
        <v>3.7478508694409127</v>
      </c>
      <c r="G580" s="4">
        <f t="shared" si="48"/>
        <v>3.0162716749146621</v>
      </c>
      <c r="I580" s="4">
        <f t="shared" si="49"/>
        <v>1.0398773903609233</v>
      </c>
    </row>
    <row r="581" spans="1:9" x14ac:dyDescent="0.2">
      <c r="A581" s="4">
        <f>IF('True_Odds_Calculator_3-way'!A582="","",'True_Odds_Calculator_3-way'!A582)</f>
        <v>3.12</v>
      </c>
      <c r="B581" s="4">
        <f>IF('True_Odds_Calculator_3-way'!B582="","",'True_Odds_Calculator_3-way'!B582)</f>
        <v>3.39</v>
      </c>
      <c r="C581" s="4">
        <f>IF('True_Odds_Calculator_3-way'!C582="","",'True_Odds_Calculator_3-way'!C582)</f>
        <v>2.41</v>
      </c>
      <c r="D581" s="4">
        <f t="shared" si="45"/>
        <v>3.0435830586382995E-2</v>
      </c>
      <c r="E581" s="4">
        <f t="shared" si="46"/>
        <v>3.2219863850372925</v>
      </c>
      <c r="F581" s="4">
        <f t="shared" si="47"/>
        <v>3.5107431951867301</v>
      </c>
      <c r="G581" s="4">
        <f t="shared" si="48"/>
        <v>2.4704016089634271</v>
      </c>
      <c r="I581" s="4">
        <f t="shared" si="49"/>
        <v>1.030435830586383</v>
      </c>
    </row>
    <row r="582" spans="1:9" x14ac:dyDescent="0.2">
      <c r="A582" s="4">
        <f>IF('True_Odds_Calculator_3-way'!A583="","",'True_Odds_Calculator_3-way'!A583)</f>
        <v>2.66</v>
      </c>
      <c r="B582" s="4">
        <f>IF('True_Odds_Calculator_3-way'!B583="","",'True_Odds_Calculator_3-way'!B583)</f>
        <v>3.22</v>
      </c>
      <c r="C582" s="4">
        <f>IF('True_Odds_Calculator_3-way'!C583="","",'True_Odds_Calculator_3-way'!C583)</f>
        <v>2.91</v>
      </c>
      <c r="D582" s="4">
        <f t="shared" si="45"/>
        <v>3.0141467519089193E-2</v>
      </c>
      <c r="E582" s="4">
        <f t="shared" si="46"/>
        <v>2.7330417277731787</v>
      </c>
      <c r="F582" s="4">
        <f t="shared" si="47"/>
        <v>3.3276557938192126</v>
      </c>
      <c r="G582" s="4">
        <f t="shared" si="48"/>
        <v>2.9976427510666555</v>
      </c>
      <c r="I582" s="4">
        <f t="shared" si="49"/>
        <v>1.0301414675190892</v>
      </c>
    </row>
    <row r="583" spans="1:9" x14ac:dyDescent="0.2">
      <c r="A583" s="4">
        <f>IF('True_Odds_Calculator_3-way'!A584="","",'True_Odds_Calculator_3-way'!A584)</f>
        <v>3.2</v>
      </c>
      <c r="B583" s="4">
        <f>IF('True_Odds_Calculator_3-way'!B584="","",'True_Odds_Calculator_3-way'!B584)</f>
        <v>3.85</v>
      </c>
      <c r="C583" s="4">
        <f>IF('True_Odds_Calculator_3-way'!C584="","",'True_Odds_Calculator_3-way'!C584)</f>
        <v>2.19</v>
      </c>
      <c r="D583" s="4">
        <f t="shared" si="45"/>
        <v>2.8861264306469847E-2</v>
      </c>
      <c r="E583" s="4">
        <f t="shared" si="46"/>
        <v>3.3016422062506634</v>
      </c>
      <c r="F583" s="4">
        <f t="shared" si="47"/>
        <v>3.9980835058013473</v>
      </c>
      <c r="G583" s="4">
        <f t="shared" si="48"/>
        <v>2.2371335468874807</v>
      </c>
      <c r="I583" s="4">
        <f t="shared" si="49"/>
        <v>1.0288612643064698</v>
      </c>
    </row>
    <row r="584" spans="1:9" x14ac:dyDescent="0.2">
      <c r="A584" s="4">
        <f>IF('True_Odds_Calculator_3-way'!A585="","",'True_Odds_Calculator_3-way'!A585)</f>
        <v>1.63</v>
      </c>
      <c r="B584" s="4">
        <f>IF('True_Odds_Calculator_3-way'!B585="","",'True_Odds_Calculator_3-way'!B585)</f>
        <v>4.13</v>
      </c>
      <c r="C584" s="4">
        <f>IF('True_Odds_Calculator_3-way'!C585="","",'True_Odds_Calculator_3-way'!C585)</f>
        <v>5.79</v>
      </c>
      <c r="D584" s="4">
        <f t="shared" si="45"/>
        <v>2.833925479596644E-2</v>
      </c>
      <c r="E584" s="4">
        <f t="shared" si="46"/>
        <v>1.6554906856450453</v>
      </c>
      <c r="F584" s="4">
        <f t="shared" si="47"/>
        <v>4.2976679604657377</v>
      </c>
      <c r="G584" s="4">
        <f t="shared" si="48"/>
        <v>6.1250057291090743</v>
      </c>
      <c r="I584" s="4">
        <f t="shared" si="49"/>
        <v>1.0283392547959664</v>
      </c>
    </row>
    <row r="585" spans="1:9" x14ac:dyDescent="0.2">
      <c r="A585" s="4">
        <f>IF('True_Odds_Calculator_3-way'!A586="","",'True_Odds_Calculator_3-way'!A586)</f>
        <v>1.97</v>
      </c>
      <c r="B585" s="4">
        <f>IF('True_Odds_Calculator_3-way'!B586="","",'True_Odds_Calculator_3-way'!B586)</f>
        <v>3.41</v>
      </c>
      <c r="C585" s="4">
        <f>IF('True_Odds_Calculator_3-way'!C586="","",'True_Odds_Calculator_3-way'!C586)</f>
        <v>4.22</v>
      </c>
      <c r="D585" s="4">
        <f t="shared" si="45"/>
        <v>3.7836169807328623E-2</v>
      </c>
      <c r="E585" s="4">
        <f t="shared" si="46"/>
        <v>2.0201932187077607</v>
      </c>
      <c r="F585" s="4">
        <f t="shared" si="47"/>
        <v>3.5632448750385146</v>
      </c>
      <c r="G585" s="4">
        <f t="shared" si="48"/>
        <v>4.4572264219154905</v>
      </c>
      <c r="I585" s="4">
        <f t="shared" si="49"/>
        <v>1.0378361698073286</v>
      </c>
    </row>
    <row r="586" spans="1:9" x14ac:dyDescent="0.2">
      <c r="A586" s="4">
        <f>IF('True_Odds_Calculator_3-way'!A587="","",'True_Odds_Calculator_3-way'!A587)</f>
        <v>5.19</v>
      </c>
      <c r="B586" s="4">
        <f>IF('True_Odds_Calculator_3-way'!B587="","",'True_Odds_Calculator_3-way'!B587)</f>
        <v>3.85</v>
      </c>
      <c r="C586" s="4">
        <f>IF('True_Odds_Calculator_3-way'!C587="","",'True_Odds_Calculator_3-way'!C587)</f>
        <v>1.73</v>
      </c>
      <c r="D586" s="4">
        <f t="shared" si="45"/>
        <v>3.0453169181492878E-2</v>
      </c>
      <c r="E586" s="4">
        <f t="shared" si="46"/>
        <v>5.4786363844079879</v>
      </c>
      <c r="F586" s="4">
        <f t="shared" si="47"/>
        <v>4.0065835644821712</v>
      </c>
      <c r="G586" s="4">
        <f t="shared" si="48"/>
        <v>1.7609241660913884</v>
      </c>
      <c r="I586" s="4">
        <f t="shared" si="49"/>
        <v>1.0304531691814929</v>
      </c>
    </row>
    <row r="587" spans="1:9" x14ac:dyDescent="0.2">
      <c r="A587" s="4">
        <f>IF('True_Odds_Calculator_3-way'!A588="","",'True_Odds_Calculator_3-way'!A588)</f>
        <v>7.66</v>
      </c>
      <c r="B587" s="4">
        <f>IF('True_Odds_Calculator_3-way'!B588="","",'True_Odds_Calculator_3-way'!B588)</f>
        <v>4.8499999999999996</v>
      </c>
      <c r="C587" s="4">
        <f>IF('True_Odds_Calculator_3-way'!C588="","",'True_Odds_Calculator_3-way'!C588)</f>
        <v>1.43</v>
      </c>
      <c r="D587" s="4">
        <f t="shared" si="45"/>
        <v>3.6034569183071241E-2</v>
      </c>
      <c r="E587" s="4">
        <f t="shared" si="46"/>
        <v>8.4362001531854798</v>
      </c>
      <c r="F587" s="4">
        <f t="shared" si="47"/>
        <v>5.1500189194245776</v>
      </c>
      <c r="G587" s="4">
        <f t="shared" si="48"/>
        <v>1.4549916317193303</v>
      </c>
      <c r="I587" s="4">
        <f t="shared" si="49"/>
        <v>1.0360345691830712</v>
      </c>
    </row>
    <row r="588" spans="1:9" x14ac:dyDescent="0.2">
      <c r="A588" s="4">
        <f>IF('True_Odds_Calculator_3-way'!A589="","",'True_Odds_Calculator_3-way'!A589)</f>
        <v>2.4</v>
      </c>
      <c r="B588" s="4">
        <f>IF('True_Odds_Calculator_3-way'!B589="","",'True_Odds_Calculator_3-way'!B589)</f>
        <v>3.26</v>
      </c>
      <c r="C588" s="4">
        <f>IF('True_Odds_Calculator_3-way'!C589="","",'True_Odds_Calculator_3-way'!C589)</f>
        <v>3.22</v>
      </c>
      <c r="D588" s="4">
        <f t="shared" si="45"/>
        <v>3.3974139135515502E-2</v>
      </c>
      <c r="E588" s="4">
        <f t="shared" si="46"/>
        <v>2.4670527959555653</v>
      </c>
      <c r="F588" s="4">
        <f t="shared" si="47"/>
        <v>3.3849681656461281</v>
      </c>
      <c r="G588" s="4">
        <f t="shared" si="48"/>
        <v>3.341862957683206</v>
      </c>
      <c r="I588" s="4">
        <f t="shared" si="49"/>
        <v>1.0339741391355155</v>
      </c>
    </row>
    <row r="589" spans="1:9" x14ac:dyDescent="0.2">
      <c r="A589" s="4">
        <f>IF('True_Odds_Calculator_3-way'!A590="","",'True_Odds_Calculator_3-way'!A590)</f>
        <v>2.69</v>
      </c>
      <c r="B589" s="4">
        <f>IF('True_Odds_Calculator_3-way'!B590="","",'True_Odds_Calculator_3-way'!B590)</f>
        <v>2.88</v>
      </c>
      <c r="C589" s="4">
        <f>IF('True_Odds_Calculator_3-way'!C590="","",'True_Odds_Calculator_3-way'!C590)</f>
        <v>3.17</v>
      </c>
      <c r="D589" s="4">
        <f t="shared" si="45"/>
        <v>3.442684736734436E-2</v>
      </c>
      <c r="E589" s="4">
        <f t="shared" si="46"/>
        <v>2.7756837086417665</v>
      </c>
      <c r="F589" s="4">
        <f t="shared" si="47"/>
        <v>2.9784366568102167</v>
      </c>
      <c r="G589" s="4">
        <f t="shared" si="48"/>
        <v>3.2896706590836877</v>
      </c>
      <c r="I589" s="4">
        <f t="shared" si="49"/>
        <v>1.0344268473673444</v>
      </c>
    </row>
    <row r="590" spans="1:9" x14ac:dyDescent="0.2">
      <c r="A590" s="4">
        <f>IF('True_Odds_Calculator_3-way'!A591="","",'True_Odds_Calculator_3-way'!A591)</f>
        <v>2.14</v>
      </c>
      <c r="B590" s="4">
        <f>IF('True_Odds_Calculator_3-way'!B591="","",'True_Odds_Calculator_3-way'!B591)</f>
        <v>3.38</v>
      </c>
      <c r="C590" s="4">
        <f>IF('True_Odds_Calculator_3-way'!C591="","",'True_Odds_Calculator_3-way'!C591)</f>
        <v>3.69</v>
      </c>
      <c r="D590" s="4">
        <f t="shared" si="45"/>
        <v>3.4150417818949119E-2</v>
      </c>
      <c r="E590" s="4">
        <f t="shared" si="46"/>
        <v>2.1934334230705472</v>
      </c>
      <c r="F590" s="4">
        <f t="shared" si="47"/>
        <v>3.5152533717605374</v>
      </c>
      <c r="G590" s="4">
        <f t="shared" si="48"/>
        <v>3.8517946895407706</v>
      </c>
      <c r="I590" s="4">
        <f t="shared" si="49"/>
        <v>1.0341504178189491</v>
      </c>
    </row>
    <row r="591" spans="1:9" x14ac:dyDescent="0.2">
      <c r="A591" s="4">
        <f>IF('True_Odds_Calculator_3-way'!A592="","",'True_Odds_Calculator_3-way'!A592)</f>
        <v>1.7</v>
      </c>
      <c r="B591" s="4">
        <f>IF('True_Odds_Calculator_3-way'!B592="","",'True_Odds_Calculator_3-way'!B592)</f>
        <v>3.87</v>
      </c>
      <c r="C591" s="4">
        <f>IF('True_Odds_Calculator_3-way'!C592="","",'True_Odds_Calculator_3-way'!C592)</f>
        <v>5.34</v>
      </c>
      <c r="D591" s="4">
        <f t="shared" si="45"/>
        <v>3.3899144537180792E-2</v>
      </c>
      <c r="E591" s="4">
        <f t="shared" si="46"/>
        <v>1.7332957715348005</v>
      </c>
      <c r="F591" s="4">
        <f t="shared" si="47"/>
        <v>4.0469737427168697</v>
      </c>
      <c r="G591" s="4">
        <f t="shared" si="48"/>
        <v>5.6829094697202525</v>
      </c>
      <c r="I591" s="4">
        <f t="shared" si="49"/>
        <v>1.0338991445371808</v>
      </c>
    </row>
    <row r="592" spans="1:9" x14ac:dyDescent="0.2">
      <c r="A592" s="4">
        <f>IF('True_Odds_Calculator_3-way'!A593="","",'True_Odds_Calculator_3-way'!A593)</f>
        <v>2.34</v>
      </c>
      <c r="B592" s="4">
        <f>IF('True_Odds_Calculator_3-way'!B593="","",'True_Odds_Calculator_3-way'!B593)</f>
        <v>3.29</v>
      </c>
      <c r="C592" s="4">
        <f>IF('True_Odds_Calculator_3-way'!C593="","",'True_Odds_Calculator_3-way'!C593)</f>
        <v>3.3</v>
      </c>
      <c r="D592" s="4">
        <f t="shared" si="45"/>
        <v>3.4332098161885316E-2</v>
      </c>
      <c r="E592" s="4">
        <f t="shared" si="46"/>
        <v>2.4043871719984171</v>
      </c>
      <c r="F592" s="4">
        <f t="shared" si="47"/>
        <v>3.4187176871755263</v>
      </c>
      <c r="G592" s="4">
        <f t="shared" si="48"/>
        <v>3.4295167565261755</v>
      </c>
      <c r="I592" s="4">
        <f t="shared" si="49"/>
        <v>1.0343320981618853</v>
      </c>
    </row>
    <row r="593" spans="1:9" x14ac:dyDescent="0.2">
      <c r="A593" s="4">
        <f>IF('True_Odds_Calculator_3-way'!A594="","",'True_Odds_Calculator_3-way'!A594)</f>
        <v>2.39</v>
      </c>
      <c r="B593" s="4">
        <f>IF('True_Odds_Calculator_3-way'!B594="","",'True_Odds_Calculator_3-way'!B594)</f>
        <v>3.27</v>
      </c>
      <c r="C593" s="4">
        <f>IF('True_Odds_Calculator_3-way'!C594="","",'True_Odds_Calculator_3-way'!C594)</f>
        <v>3.25</v>
      </c>
      <c r="D593" s="4">
        <f t="shared" si="45"/>
        <v>3.1912747086828563E-2</v>
      </c>
      <c r="E593" s="4">
        <f t="shared" si="46"/>
        <v>2.4523480601861647</v>
      </c>
      <c r="F593" s="4">
        <f t="shared" si="47"/>
        <v>3.3878458602365065</v>
      </c>
      <c r="G593" s="4">
        <f t="shared" si="48"/>
        <v>3.3663830760106155</v>
      </c>
      <c r="I593" s="4">
        <f t="shared" si="49"/>
        <v>1.0319127470868286</v>
      </c>
    </row>
    <row r="594" spans="1:9" x14ac:dyDescent="0.2">
      <c r="A594" s="4">
        <f>IF('True_Odds_Calculator_3-way'!A595="","",'True_Odds_Calculator_3-way'!A595)</f>
        <v>2.95</v>
      </c>
      <c r="B594" s="4">
        <f>IF('True_Odds_Calculator_3-way'!B595="","",'True_Odds_Calculator_3-way'!B595)</f>
        <v>2.97</v>
      </c>
      <c r="C594" s="4">
        <f>IF('True_Odds_Calculator_3-way'!C595="","",'True_Odds_Calculator_3-way'!C595)</f>
        <v>2.72</v>
      </c>
      <c r="D594" s="4">
        <f t="shared" si="45"/>
        <v>4.3330446371323772E-2</v>
      </c>
      <c r="E594" s="4">
        <f t="shared" si="46"/>
        <v>3.0812883739653096</v>
      </c>
      <c r="F594" s="4">
        <f t="shared" si="47"/>
        <v>3.1031147539560529</v>
      </c>
      <c r="G594" s="4">
        <f t="shared" si="48"/>
        <v>2.8312284075482701</v>
      </c>
      <c r="I594" s="4">
        <f t="shared" si="49"/>
        <v>1.0433304463713238</v>
      </c>
    </row>
    <row r="595" spans="1:9" x14ac:dyDescent="0.2">
      <c r="A595" s="4">
        <f>IF('True_Odds_Calculator_3-way'!A596="","",'True_Odds_Calculator_3-way'!A596)</f>
        <v>3.74</v>
      </c>
      <c r="B595" s="4">
        <f>IF('True_Odds_Calculator_3-way'!B596="","",'True_Odds_Calculator_3-way'!B596)</f>
        <v>3</v>
      </c>
      <c r="C595" s="4">
        <f>IF('True_Odds_Calculator_3-way'!C596="","",'True_Odds_Calculator_3-way'!C596)</f>
        <v>2.25</v>
      </c>
      <c r="D595" s="4">
        <f t="shared" si="45"/>
        <v>4.5157456922162664E-2</v>
      </c>
      <c r="E595" s="4">
        <f t="shared" si="46"/>
        <v>3.9631083202511768</v>
      </c>
      <c r="F595" s="4">
        <f t="shared" si="47"/>
        <v>3.1418792781580578</v>
      </c>
      <c r="G595" s="4">
        <f t="shared" si="48"/>
        <v>2.3288745387453869</v>
      </c>
      <c r="I595" s="4">
        <f t="shared" si="49"/>
        <v>1.0451574569221627</v>
      </c>
    </row>
    <row r="596" spans="1:9" x14ac:dyDescent="0.2">
      <c r="A596" s="4">
        <f>IF('True_Odds_Calculator_3-way'!A597="","",'True_Odds_Calculator_3-way'!A597)</f>
        <v>5.22</v>
      </c>
      <c r="B596" s="4">
        <f>IF('True_Odds_Calculator_3-way'!B597="","",'True_Odds_Calculator_3-way'!B597)</f>
        <v>4.29</v>
      </c>
      <c r="C596" s="4">
        <f>IF('True_Odds_Calculator_3-way'!C597="","",'True_Odds_Calculator_3-way'!C597)</f>
        <v>1.64</v>
      </c>
      <c r="D596" s="4">
        <f t="shared" si="45"/>
        <v>3.4427211887262388E-2</v>
      </c>
      <c r="E596" s="4">
        <f t="shared" si="46"/>
        <v>5.5526205658661203</v>
      </c>
      <c r="F596" s="4">
        <f t="shared" si="47"/>
        <v>4.512136604620717</v>
      </c>
      <c r="G596" s="4">
        <f t="shared" si="48"/>
        <v>1.67145717361789</v>
      </c>
      <c r="I596" s="4">
        <f t="shared" si="49"/>
        <v>1.0344272118872624</v>
      </c>
    </row>
    <row r="597" spans="1:9" x14ac:dyDescent="0.2">
      <c r="A597" s="4">
        <f>IF('True_Odds_Calculator_3-way'!A598="","",'True_Odds_Calculator_3-way'!A598)</f>
        <v>1.93</v>
      </c>
      <c r="B597" s="4">
        <f>IF('True_Odds_Calculator_3-way'!B598="","",'True_Odds_Calculator_3-way'!B598)</f>
        <v>3.69</v>
      </c>
      <c r="C597" s="4">
        <f>IF('True_Odds_Calculator_3-way'!C598="","",'True_Odds_Calculator_3-way'!C598)</f>
        <v>4.1500000000000004</v>
      </c>
      <c r="D597" s="4">
        <f t="shared" si="45"/>
        <v>3.0101280474693848E-2</v>
      </c>
      <c r="E597" s="4">
        <f t="shared" si="46"/>
        <v>1.9681128138411581</v>
      </c>
      <c r="F597" s="4">
        <f t="shared" si="47"/>
        <v>3.8318734872576887</v>
      </c>
      <c r="G597" s="4">
        <f t="shared" si="48"/>
        <v>4.3303147597941054</v>
      </c>
      <c r="I597" s="4">
        <f t="shared" si="49"/>
        <v>1.0301012804746938</v>
      </c>
    </row>
    <row r="598" spans="1:9" x14ac:dyDescent="0.2">
      <c r="A598" s="4">
        <f>IF('True_Odds_Calculator_3-way'!A599="","",'True_Odds_Calculator_3-way'!A599)</f>
        <v>1.95</v>
      </c>
      <c r="B598" s="4">
        <f>IF('True_Odds_Calculator_3-way'!B599="","",'True_Odds_Calculator_3-way'!B599)</f>
        <v>3.92</v>
      </c>
      <c r="C598" s="4">
        <f>IF('True_Odds_Calculator_3-way'!C599="","",'True_Odds_Calculator_3-way'!C599)</f>
        <v>3.81</v>
      </c>
      <c r="D598" s="4">
        <f t="shared" si="45"/>
        <v>3.0389745237889398E-2</v>
      </c>
      <c r="E598" s="4">
        <f t="shared" si="46"/>
        <v>1.9892952135834396</v>
      </c>
      <c r="F598" s="4">
        <f t="shared" si="47"/>
        <v>4.0820970834594821</v>
      </c>
      <c r="G598" s="4">
        <f t="shared" si="48"/>
        <v>3.962949960402669</v>
      </c>
      <c r="I598" s="4">
        <f t="shared" si="49"/>
        <v>1.0303897452378894</v>
      </c>
    </row>
    <row r="599" spans="1:9" x14ac:dyDescent="0.2">
      <c r="A599" s="4">
        <f>IF('True_Odds_Calculator_3-way'!A600="","",'True_Odds_Calculator_3-way'!A600)</f>
        <v>1.28</v>
      </c>
      <c r="B599" s="4">
        <f>IF('True_Odds_Calculator_3-way'!B600="","",'True_Odds_Calculator_3-way'!B600)</f>
        <v>6.09</v>
      </c>
      <c r="C599" s="4">
        <f>IF('True_Odds_Calculator_3-way'!C600="","",'True_Odds_Calculator_3-way'!C600)</f>
        <v>11.4</v>
      </c>
      <c r="D599" s="4">
        <f t="shared" si="45"/>
        <v>3.3172910725088656E-2</v>
      </c>
      <c r="E599" s="4">
        <f t="shared" si="46"/>
        <v>1.2983769353228714</v>
      </c>
      <c r="F599" s="4">
        <f t="shared" si="47"/>
        <v>6.5297177824673618</v>
      </c>
      <c r="G599" s="4">
        <f t="shared" si="48"/>
        <v>13.044329884801019</v>
      </c>
      <c r="I599" s="4">
        <f t="shared" si="49"/>
        <v>1.0331729107250887</v>
      </c>
    </row>
    <row r="600" spans="1:9" x14ac:dyDescent="0.2">
      <c r="A600" s="4">
        <f>IF('True_Odds_Calculator_3-way'!A601="","",'True_Odds_Calculator_3-way'!A601)</f>
        <v>3.56</v>
      </c>
      <c r="B600" s="4">
        <f>IF('True_Odds_Calculator_3-way'!B601="","",'True_Odds_Calculator_3-way'!B601)</f>
        <v>3.5</v>
      </c>
      <c r="C600" s="4">
        <f>IF('True_Odds_Calculator_3-way'!C601="","",'True_Odds_Calculator_3-way'!C601)</f>
        <v>2.11</v>
      </c>
      <c r="D600" s="4">
        <f t="shared" si="45"/>
        <v>4.0546811407879524E-2</v>
      </c>
      <c r="E600" s="4">
        <f t="shared" si="46"/>
        <v>3.7399497368296264</v>
      </c>
      <c r="F600" s="4">
        <f t="shared" si="47"/>
        <v>3.6737870770606644</v>
      </c>
      <c r="G600" s="4">
        <f t="shared" si="48"/>
        <v>2.1719391970039101</v>
      </c>
      <c r="I600" s="4">
        <f t="shared" si="49"/>
        <v>1.0405468114078795</v>
      </c>
    </row>
    <row r="601" spans="1:9" x14ac:dyDescent="0.2">
      <c r="A601" s="4">
        <f>IF('True_Odds_Calculator_3-way'!A602="","",'True_Odds_Calculator_3-way'!A602)</f>
        <v>1.43</v>
      </c>
      <c r="B601" s="4">
        <f>IF('True_Odds_Calculator_3-way'!B602="","",'True_Odds_Calculator_3-way'!B602)</f>
        <v>4.93</v>
      </c>
      <c r="C601" s="4">
        <f>IF('True_Odds_Calculator_3-way'!C602="","",'True_Odds_Calculator_3-way'!C602)</f>
        <v>7.17</v>
      </c>
      <c r="D601" s="4">
        <f t="shared" si="45"/>
        <v>4.1610469839992836E-2</v>
      </c>
      <c r="E601" s="4">
        <f t="shared" si="46"/>
        <v>1.4589370296796214</v>
      </c>
      <c r="F601" s="4">
        <f t="shared" si="47"/>
        <v>5.2918564685078158</v>
      </c>
      <c r="G601" s="4">
        <f t="shared" si="48"/>
        <v>7.9617924831187112</v>
      </c>
      <c r="I601" s="4">
        <f t="shared" si="49"/>
        <v>1.0416104698399928</v>
      </c>
    </row>
    <row r="602" spans="1:9" x14ac:dyDescent="0.2">
      <c r="A602" s="4">
        <f>IF('True_Odds_Calculator_3-way'!A603="","",'True_Odds_Calculator_3-way'!A603)</f>
        <v>2.2000000000000002</v>
      </c>
      <c r="B602" s="4">
        <f>IF('True_Odds_Calculator_3-way'!B603="","",'True_Odds_Calculator_3-way'!B603)</f>
        <v>3.53</v>
      </c>
      <c r="C602" s="4">
        <f>IF('True_Odds_Calculator_3-way'!C603="","",'True_Odds_Calculator_3-way'!C603)</f>
        <v>3.3</v>
      </c>
      <c r="D602" s="4">
        <f t="shared" si="45"/>
        <v>4.0861876555927434E-2</v>
      </c>
      <c r="E602" s="4">
        <f t="shared" si="46"/>
        <v>2.2679602829515217</v>
      </c>
      <c r="F602" s="4">
        <f t="shared" si="47"/>
        <v>3.7082979626485559</v>
      </c>
      <c r="G602" s="4">
        <f t="shared" si="48"/>
        <v>3.4553094720189828</v>
      </c>
      <c r="I602" s="4">
        <f t="shared" si="49"/>
        <v>1.0408618765559274</v>
      </c>
    </row>
    <row r="603" spans="1:9" x14ac:dyDescent="0.2">
      <c r="A603" s="4">
        <f>IF('True_Odds_Calculator_3-way'!A604="","",'True_Odds_Calculator_3-way'!A604)</f>
        <v>1.06</v>
      </c>
      <c r="B603" s="4">
        <f>IF('True_Odds_Calculator_3-way'!B604="","",'True_Odds_Calculator_3-way'!B604)</f>
        <v>14.98</v>
      </c>
      <c r="C603" s="4">
        <f>IF('True_Odds_Calculator_3-way'!C604="","",'True_Odds_Calculator_3-way'!C604)</f>
        <v>42.06</v>
      </c>
      <c r="D603" s="4">
        <f t="shared" si="45"/>
        <v>3.3927459373034097E-2</v>
      </c>
      <c r="E603" s="4">
        <f t="shared" si="46"/>
        <v>1.0728611399678387</v>
      </c>
      <c r="F603" s="4">
        <f t="shared" si="47"/>
        <v>18.035396631157571</v>
      </c>
      <c r="G603" s="4">
        <f t="shared" si="48"/>
        <v>80.215583543735718</v>
      </c>
      <c r="I603" s="4">
        <f t="shared" si="49"/>
        <v>1.0339274593730341</v>
      </c>
    </row>
    <row r="604" spans="1:9" x14ac:dyDescent="0.2">
      <c r="A604" s="4">
        <f>IF('True_Odds_Calculator_3-way'!A605="","",'True_Odds_Calculator_3-way'!A605)</f>
        <v>2.29</v>
      </c>
      <c r="B604" s="4">
        <f>IF('True_Odds_Calculator_3-way'!B605="","",'True_Odds_Calculator_3-way'!B605)</f>
        <v>3.01</v>
      </c>
      <c r="C604" s="4">
        <f>IF('True_Odds_Calculator_3-way'!C605="","",'True_Odds_Calculator_3-way'!C605)</f>
        <v>3.71</v>
      </c>
      <c r="D604" s="4">
        <f t="shared" si="45"/>
        <v>3.84489153044274E-2</v>
      </c>
      <c r="E604" s="4">
        <f t="shared" si="46"/>
        <v>2.3592421983120215</v>
      </c>
      <c r="F604" s="4">
        <f t="shared" si="47"/>
        <v>3.130776198731831</v>
      </c>
      <c r="G604" s="4">
        <f t="shared" si="48"/>
        <v>3.8952114291928917</v>
      </c>
      <c r="I604" s="4">
        <f t="shared" si="49"/>
        <v>1.0384489153044274</v>
      </c>
    </row>
    <row r="605" spans="1:9" x14ac:dyDescent="0.2">
      <c r="A605" s="4">
        <f>IF('True_Odds_Calculator_3-way'!A606="","",'True_Odds_Calculator_3-way'!A606)</f>
        <v>2.31</v>
      </c>
      <c r="B605" s="4">
        <f>IF('True_Odds_Calculator_3-way'!B606="","",'True_Odds_Calculator_3-way'!B606)</f>
        <v>3.14</v>
      </c>
      <c r="C605" s="4">
        <f>IF('True_Odds_Calculator_3-way'!C606="","",'True_Odds_Calculator_3-way'!C606)</f>
        <v>3.48</v>
      </c>
      <c r="D605" s="4">
        <f t="shared" si="45"/>
        <v>3.8728092319131102E-2</v>
      </c>
      <c r="E605" s="4">
        <f t="shared" si="46"/>
        <v>2.3810030124482324</v>
      </c>
      <c r="F605" s="4">
        <f t="shared" si="47"/>
        <v>3.272658533499011</v>
      </c>
      <c r="G605" s="4">
        <f t="shared" si="48"/>
        <v>3.6436913284130705</v>
      </c>
      <c r="I605" s="4">
        <f t="shared" si="49"/>
        <v>1.0387280923191311</v>
      </c>
    </row>
    <row r="606" spans="1:9" x14ac:dyDescent="0.2">
      <c r="A606" s="4">
        <f>IF('True_Odds_Calculator_3-way'!A607="","",'True_Odds_Calculator_3-way'!A607)</f>
        <v>3.94</v>
      </c>
      <c r="B606" s="4">
        <f>IF('True_Odds_Calculator_3-way'!B607="","",'True_Odds_Calculator_3-way'!B607)</f>
        <v>3.25</v>
      </c>
      <c r="C606" s="4">
        <f>IF('True_Odds_Calculator_3-way'!C607="","",'True_Odds_Calculator_3-way'!C607)</f>
        <v>2.09</v>
      </c>
      <c r="D606" s="4">
        <f t="shared" si="45"/>
        <v>3.996831381282373E-2</v>
      </c>
      <c r="E606" s="4">
        <f t="shared" si="46"/>
        <v>4.1582750021364374</v>
      </c>
      <c r="F606" s="4">
        <f t="shared" si="47"/>
        <v>3.3970906506051635</v>
      </c>
      <c r="G606" s="4">
        <f t="shared" si="48"/>
        <v>2.14986203101591</v>
      </c>
      <c r="I606" s="4">
        <f t="shared" si="49"/>
        <v>1.0399683138128237</v>
      </c>
    </row>
    <row r="607" spans="1:9" x14ac:dyDescent="0.2">
      <c r="A607" s="4">
        <f>IF('True_Odds_Calculator_3-way'!A608="","",'True_Odds_Calculator_3-way'!A608)</f>
        <v>7.06</v>
      </c>
      <c r="B607" s="4">
        <f>IF('True_Odds_Calculator_3-way'!B608="","",'True_Odds_Calculator_3-way'!B608)</f>
        <v>4.2699999999999996</v>
      </c>
      <c r="C607" s="4">
        <f>IF('True_Odds_Calculator_3-way'!C608="","",'True_Odds_Calculator_3-way'!C608)</f>
        <v>1.5</v>
      </c>
      <c r="D607" s="4">
        <f t="shared" si="45"/>
        <v>4.2501763627477596E-2</v>
      </c>
      <c r="E607" s="4">
        <f t="shared" si="46"/>
        <v>7.8446258912514226</v>
      </c>
      <c r="F607" s="4">
        <f t="shared" si="47"/>
        <v>4.5449425591578683</v>
      </c>
      <c r="G607" s="4">
        <f t="shared" si="48"/>
        <v>1.5325684305899339</v>
      </c>
      <c r="I607" s="4">
        <f t="shared" si="49"/>
        <v>1.0425017636274776</v>
      </c>
    </row>
    <row r="608" spans="1:9" x14ac:dyDescent="0.2">
      <c r="A608" s="4">
        <f>IF('True_Odds_Calculator_3-way'!A609="","",'True_Odds_Calculator_3-way'!A609)</f>
        <v>1.85</v>
      </c>
      <c r="B608" s="4">
        <f>IF('True_Odds_Calculator_3-way'!B609="","",'True_Odds_Calculator_3-way'!B609)</f>
        <v>3.64</v>
      </c>
      <c r="C608" s="4">
        <f>IF('True_Odds_Calculator_3-way'!C609="","",'True_Odds_Calculator_3-way'!C609)</f>
        <v>4.47</v>
      </c>
      <c r="D608" s="4">
        <f t="shared" si="45"/>
        <v>3.8979461798253734E-2</v>
      </c>
      <c r="E608" s="4">
        <f t="shared" si="46"/>
        <v>1.8955643140043847</v>
      </c>
      <c r="F608" s="4">
        <f t="shared" si="47"/>
        <v>3.8207003289164714</v>
      </c>
      <c r="G608" s="4">
        <f t="shared" si="48"/>
        <v>4.7456229228722124</v>
      </c>
      <c r="I608" s="4">
        <f t="shared" si="49"/>
        <v>1.0389794617982537</v>
      </c>
    </row>
    <row r="609" spans="1:9" x14ac:dyDescent="0.2">
      <c r="A609" s="4">
        <f>IF('True_Odds_Calculator_3-way'!A610="","",'True_Odds_Calculator_3-way'!A610)</f>
        <v>2.21</v>
      </c>
      <c r="B609" s="4">
        <f>IF('True_Odds_Calculator_3-way'!B610="","",'True_Odds_Calculator_3-way'!B610)</f>
        <v>2.99</v>
      </c>
      <c r="C609" s="4">
        <f>IF('True_Odds_Calculator_3-way'!C610="","",'True_Odds_Calculator_3-way'!C610)</f>
        <v>4.07</v>
      </c>
      <c r="D609" s="4">
        <f t="shared" si="45"/>
        <v>3.2637094018168167E-2</v>
      </c>
      <c r="E609" s="4">
        <f t="shared" si="46"/>
        <v>2.2644432371648811</v>
      </c>
      <c r="F609" s="4">
        <f t="shared" si="47"/>
        <v>3.0905296883099682</v>
      </c>
      <c r="G609" s="4">
        <f t="shared" si="48"/>
        <v>4.2585590178546315</v>
      </c>
      <c r="I609" s="4">
        <f t="shared" si="49"/>
        <v>1.0326370940181682</v>
      </c>
    </row>
    <row r="610" spans="1:9" x14ac:dyDescent="0.2">
      <c r="A610" s="4">
        <f>IF('True_Odds_Calculator_3-way'!A611="","",'True_Odds_Calculator_3-way'!A611)</f>
        <v>1.87</v>
      </c>
      <c r="B610" s="4">
        <f>IF('True_Odds_Calculator_3-way'!B611="","",'True_Odds_Calculator_3-way'!B611)</f>
        <v>3.63</v>
      </c>
      <c r="C610" s="4">
        <f>IF('True_Odds_Calculator_3-way'!C611="","",'True_Odds_Calculator_3-way'!C611)</f>
        <v>4.5199999999999996</v>
      </c>
      <c r="D610" s="4">
        <f t="shared" si="45"/>
        <v>3.148039000577918E-2</v>
      </c>
      <c r="E610" s="4">
        <f t="shared" si="46"/>
        <v>1.9074290538938754</v>
      </c>
      <c r="F610" s="4">
        <f t="shared" si="47"/>
        <v>3.7737468160794303</v>
      </c>
      <c r="G610" s="4">
        <f t="shared" si="48"/>
        <v>4.7450603688590585</v>
      </c>
      <c r="I610" s="4">
        <f t="shared" si="49"/>
        <v>1.0314803900057792</v>
      </c>
    </row>
    <row r="611" spans="1:9" x14ac:dyDescent="0.2">
      <c r="A611" s="4">
        <f>IF('True_Odds_Calculator_3-way'!A612="","",'True_Odds_Calculator_3-way'!A612)</f>
        <v>2.1</v>
      </c>
      <c r="B611" s="4">
        <f>IF('True_Odds_Calculator_3-way'!B612="","",'True_Odds_Calculator_3-way'!B612)</f>
        <v>3.08</v>
      </c>
      <c r="C611" s="4">
        <f>IF('True_Odds_Calculator_3-way'!C612="","",'True_Odds_Calculator_3-way'!C612)</f>
        <v>4.3</v>
      </c>
      <c r="D611" s="4">
        <f t="shared" si="45"/>
        <v>3.3423940400684637E-2</v>
      </c>
      <c r="E611" s="4">
        <f t="shared" si="46"/>
        <v>2.1503102900851498</v>
      </c>
      <c r="F611" s="4">
        <f t="shared" si="47"/>
        <v>3.1894466445467198</v>
      </c>
      <c r="G611" s="4">
        <f t="shared" si="48"/>
        <v>4.5163685965444076</v>
      </c>
      <c r="I611" s="4">
        <f t="shared" si="49"/>
        <v>1.0334239404006846</v>
      </c>
    </row>
    <row r="612" spans="1:9" x14ac:dyDescent="0.2">
      <c r="A612" s="4">
        <f>IF('True_Odds_Calculator_3-way'!A613="","",'True_Odds_Calculator_3-way'!A613)</f>
        <v>4.83</v>
      </c>
      <c r="B612" s="4">
        <f>IF('True_Odds_Calculator_3-way'!B613="","",'True_Odds_Calculator_3-way'!B613)</f>
        <v>3.85</v>
      </c>
      <c r="C612" s="4">
        <f>IF('True_Odds_Calculator_3-way'!C613="","",'True_Odds_Calculator_3-way'!C613)</f>
        <v>1.76</v>
      </c>
      <c r="D612" s="4">
        <f t="shared" si="45"/>
        <v>3.4961415396197904E-2</v>
      </c>
      <c r="E612" s="4">
        <f t="shared" si="46"/>
        <v>5.118086216585052</v>
      </c>
      <c r="F612" s="4">
        <f t="shared" si="47"/>
        <v>4.0308528798128593</v>
      </c>
      <c r="G612" s="4">
        <f t="shared" si="48"/>
        <v>1.7968547432500988</v>
      </c>
      <c r="I612" s="4">
        <f t="shared" si="49"/>
        <v>1.0349614153961979</v>
      </c>
    </row>
    <row r="613" spans="1:9" x14ac:dyDescent="0.2">
      <c r="A613" s="4">
        <f>IF('True_Odds_Calculator_3-way'!A614="","",'True_Odds_Calculator_3-way'!A614)</f>
        <v>4.25</v>
      </c>
      <c r="B613" s="4">
        <f>IF('True_Odds_Calculator_3-way'!B614="","",'True_Odds_Calculator_3-way'!B614)</f>
        <v>3</v>
      </c>
      <c r="C613" s="4">
        <f>IF('True_Odds_Calculator_3-way'!C614="","",'True_Odds_Calculator_3-way'!C614)</f>
        <v>2.12</v>
      </c>
      <c r="D613" s="4">
        <f t="shared" si="45"/>
        <v>4.03255641879392E-2</v>
      </c>
      <c r="E613" s="4">
        <f t="shared" si="46"/>
        <v>4.5075041689827673</v>
      </c>
      <c r="F613" s="4">
        <f t="shared" si="47"/>
        <v>3.1260601387818037</v>
      </c>
      <c r="G613" s="4">
        <f t="shared" si="48"/>
        <v>2.1821851453175456</v>
      </c>
      <c r="I613" s="4">
        <f t="shared" si="49"/>
        <v>1.0403255641879392</v>
      </c>
    </row>
    <row r="614" spans="1:9" x14ac:dyDescent="0.2">
      <c r="A614" s="4">
        <f>IF('True_Odds_Calculator_3-way'!A615="","",'True_Odds_Calculator_3-way'!A615)</f>
        <v>1.75</v>
      </c>
      <c r="B614" s="4">
        <f>IF('True_Odds_Calculator_3-way'!B615="","",'True_Odds_Calculator_3-way'!B615)</f>
        <v>3.34</v>
      </c>
      <c r="C614" s="4">
        <f>IF('True_Odds_Calculator_3-way'!C615="","",'True_Odds_Calculator_3-way'!C615)</f>
        <v>5.88</v>
      </c>
      <c r="D614" s="4">
        <f t="shared" si="45"/>
        <v>4.0897796244246276E-2</v>
      </c>
      <c r="E614" s="4">
        <f t="shared" si="46"/>
        <v>1.7927702044790652</v>
      </c>
      <c r="F614" s="4">
        <f t="shared" si="47"/>
        <v>3.4993347904589949</v>
      </c>
      <c r="G614" s="4">
        <f t="shared" si="48"/>
        <v>6.392413852964153</v>
      </c>
      <c r="I614" s="4">
        <f t="shared" si="49"/>
        <v>1.0408977962442463</v>
      </c>
    </row>
    <row r="615" spans="1:9" x14ac:dyDescent="0.2">
      <c r="A615" s="4">
        <f>IF('True_Odds_Calculator_3-way'!A616="","",'True_Odds_Calculator_3-way'!A616)</f>
        <v>2.37</v>
      </c>
      <c r="B615" s="4">
        <f>IF('True_Odds_Calculator_3-way'!B616="","",'True_Odds_Calculator_3-way'!B616)</f>
        <v>2.97</v>
      </c>
      <c r="C615" s="4">
        <f>IF('True_Odds_Calculator_3-way'!C616="","",'True_Odds_Calculator_3-way'!C616)</f>
        <v>3.57</v>
      </c>
      <c r="D615" s="4">
        <f t="shared" si="45"/>
        <v>3.8753309788305934E-2</v>
      </c>
      <c r="E615" s="4">
        <f t="shared" si="46"/>
        <v>2.4448493431446918</v>
      </c>
      <c r="F615" s="4">
        <f t="shared" si="47"/>
        <v>3.0884924101165994</v>
      </c>
      <c r="G615" s="4">
        <f t="shared" si="48"/>
        <v>3.7425951600846603</v>
      </c>
      <c r="I615" s="4">
        <f t="shared" si="49"/>
        <v>1.0387533097883059</v>
      </c>
    </row>
    <row r="616" spans="1:9" x14ac:dyDescent="0.2">
      <c r="A616" s="4">
        <f>IF('True_Odds_Calculator_3-way'!A617="","",'True_Odds_Calculator_3-way'!A617)</f>
        <v>3.19</v>
      </c>
      <c r="B616" s="4">
        <f>IF('True_Odds_Calculator_3-way'!B617="","",'True_Odds_Calculator_3-way'!B617)</f>
        <v>2.65</v>
      </c>
      <c r="C616" s="4">
        <f>IF('True_Odds_Calculator_3-way'!C617="","",'True_Odds_Calculator_3-way'!C617)</f>
        <v>2.86</v>
      </c>
      <c r="D616" s="4">
        <f t="shared" si="45"/>
        <v>4.0488464040838945E-2</v>
      </c>
      <c r="E616" s="4">
        <f t="shared" si="46"/>
        <v>3.3335170196308419</v>
      </c>
      <c r="F616" s="4">
        <f t="shared" si="47"/>
        <v>2.7482921461647796</v>
      </c>
      <c r="G616" s="4">
        <f t="shared" si="48"/>
        <v>2.9748252884038426</v>
      </c>
      <c r="I616" s="4">
        <f t="shared" si="49"/>
        <v>1.0404884640408389</v>
      </c>
    </row>
    <row r="617" spans="1:9" x14ac:dyDescent="0.2">
      <c r="A617" s="4">
        <f>IF('True_Odds_Calculator_3-way'!A618="","",'True_Odds_Calculator_3-way'!A618)</f>
        <v>2.57</v>
      </c>
      <c r="B617" s="4">
        <f>IF('True_Odds_Calculator_3-way'!B618="","",'True_Odds_Calculator_3-way'!B618)</f>
        <v>2.96</v>
      </c>
      <c r="C617" s="4">
        <f>IF('True_Odds_Calculator_3-way'!C618="","",'True_Odds_Calculator_3-way'!C618)</f>
        <v>3.2</v>
      </c>
      <c r="D617" s="4">
        <f t="shared" si="45"/>
        <v>3.9442896203596645E-2</v>
      </c>
      <c r="E617" s="4">
        <f t="shared" si="46"/>
        <v>2.659875640300934</v>
      </c>
      <c r="F617" s="4">
        <f t="shared" si="47"/>
        <v>3.0798588384537005</v>
      </c>
      <c r="G617" s="4">
        <f t="shared" si="48"/>
        <v>3.3405448131504611</v>
      </c>
      <c r="I617" s="4">
        <f t="shared" si="49"/>
        <v>1.0394428962035966</v>
      </c>
    </row>
    <row r="618" spans="1:9" x14ac:dyDescent="0.2">
      <c r="A618" s="4">
        <f>IF('True_Odds_Calculator_3-way'!A619="","",'True_Odds_Calculator_3-way'!A619)</f>
        <v>3.05</v>
      </c>
      <c r="B618" s="4">
        <f>IF('True_Odds_Calculator_3-way'!B619="","",'True_Odds_Calculator_3-way'!B619)</f>
        <v>3.19</v>
      </c>
      <c r="C618" s="4">
        <f>IF('True_Odds_Calculator_3-way'!C619="","",'True_Odds_Calculator_3-way'!C619)</f>
        <v>2.5099999999999998</v>
      </c>
      <c r="D618" s="4">
        <f t="shared" si="45"/>
        <v>3.9754850785459928E-2</v>
      </c>
      <c r="E618" s="4">
        <f t="shared" si="46"/>
        <v>3.1784654083357178</v>
      </c>
      <c r="F618" s="4">
        <f t="shared" si="47"/>
        <v>3.3308018473656946</v>
      </c>
      <c r="G618" s="4">
        <f t="shared" si="48"/>
        <v>2.5963589449084075</v>
      </c>
      <c r="I618" s="4">
        <f t="shared" si="49"/>
        <v>1.0397548507854599</v>
      </c>
    </row>
    <row r="619" spans="1:9" x14ac:dyDescent="0.2">
      <c r="A619" s="4">
        <f>IF('True_Odds_Calculator_3-way'!A620="","",'True_Odds_Calculator_3-way'!A620)</f>
        <v>1.94</v>
      </c>
      <c r="B619" s="4">
        <f>IF('True_Odds_Calculator_3-way'!B620="","",'True_Odds_Calculator_3-way'!B620)</f>
        <v>3.81</v>
      </c>
      <c r="C619" s="4">
        <f>IF('True_Odds_Calculator_3-way'!C620="","",'True_Odds_Calculator_3-way'!C620)</f>
        <v>3.84</v>
      </c>
      <c r="D619" s="4">
        <f t="shared" si="45"/>
        <v>3.8347775793489802E-2</v>
      </c>
      <c r="E619" s="4">
        <f t="shared" si="46"/>
        <v>1.9893319068837969</v>
      </c>
      <c r="F619" s="4">
        <f t="shared" si="47"/>
        <v>4.0050527798755766</v>
      </c>
      <c r="G619" s="4">
        <f t="shared" si="48"/>
        <v>4.0382164735127608</v>
      </c>
      <c r="I619" s="4">
        <f t="shared" si="49"/>
        <v>1.0383477757934898</v>
      </c>
    </row>
    <row r="620" spans="1:9" x14ac:dyDescent="0.2">
      <c r="A620" s="4">
        <f>IF('True_Odds_Calculator_3-way'!A621="","",'True_Odds_Calculator_3-way'!A621)</f>
        <v>2.35</v>
      </c>
      <c r="B620" s="4">
        <f>IF('True_Odds_Calculator_3-way'!B621="","",'True_Odds_Calculator_3-way'!B621)</f>
        <v>3.52</v>
      </c>
      <c r="C620" s="4">
        <f>IF('True_Odds_Calculator_3-way'!C621="","",'True_Odds_Calculator_3-way'!C621)</f>
        <v>3.02</v>
      </c>
      <c r="D620" s="4">
        <f t="shared" si="45"/>
        <v>4.0748651799095814E-2</v>
      </c>
      <c r="E620" s="4">
        <f t="shared" si="46"/>
        <v>2.4274847732210811</v>
      </c>
      <c r="F620" s="4">
        <f t="shared" si="47"/>
        <v>3.6967479963537793</v>
      </c>
      <c r="G620" s="4">
        <f t="shared" si="48"/>
        <v>3.1491803526676998</v>
      </c>
      <c r="I620" s="4">
        <f t="shared" si="49"/>
        <v>1.0407486517990958</v>
      </c>
    </row>
    <row r="621" spans="1:9" x14ac:dyDescent="0.2">
      <c r="A621" s="4">
        <f>IF('True_Odds_Calculator_3-way'!A622="","",'True_Odds_Calculator_3-way'!A622)</f>
        <v>2.13</v>
      </c>
      <c r="B621" s="4">
        <f>IF('True_Odds_Calculator_3-way'!B622="","",'True_Odds_Calculator_3-way'!B622)</f>
        <v>3.26</v>
      </c>
      <c r="C621" s="4">
        <f>IF('True_Odds_Calculator_3-way'!C622="","",'True_Odds_Calculator_3-way'!C622)</f>
        <v>3.78</v>
      </c>
      <c r="D621" s="4">
        <f t="shared" si="45"/>
        <v>4.0782298883050627E-2</v>
      </c>
      <c r="E621" s="4">
        <f t="shared" si="46"/>
        <v>2.1935141502732578</v>
      </c>
      <c r="F621" s="4">
        <f t="shared" si="47"/>
        <v>3.4111721121390772</v>
      </c>
      <c r="G621" s="4">
        <f t="shared" si="48"/>
        <v>3.9847596503895253</v>
      </c>
      <c r="I621" s="4">
        <f t="shared" si="49"/>
        <v>1.0407822988830506</v>
      </c>
    </row>
    <row r="622" spans="1:9" x14ac:dyDescent="0.2">
      <c r="A622" s="4">
        <f>IF('True_Odds_Calculator_3-way'!A623="","",'True_Odds_Calculator_3-way'!A623)</f>
        <v>2.2000000000000002</v>
      </c>
      <c r="B622" s="4">
        <f>IF('True_Odds_Calculator_3-way'!B623="","",'True_Odds_Calculator_3-way'!B623)</f>
        <v>3.45</v>
      </c>
      <c r="C622" s="4">
        <f>IF('True_Odds_Calculator_3-way'!C623="","",'True_Odds_Calculator_3-way'!C623)</f>
        <v>3.39</v>
      </c>
      <c r="D622" s="4">
        <f t="shared" si="45"/>
        <v>3.9385777746685724E-2</v>
      </c>
      <c r="E622" s="4">
        <f t="shared" si="46"/>
        <v>2.2654322618135714</v>
      </c>
      <c r="F622" s="4">
        <f t="shared" si="47"/>
        <v>3.61367658211848</v>
      </c>
      <c r="G622" s="4">
        <f t="shared" si="48"/>
        <v>3.5479027053859515</v>
      </c>
      <c r="I622" s="4">
        <f t="shared" si="49"/>
        <v>1.0393857777466857</v>
      </c>
    </row>
    <row r="623" spans="1:9" x14ac:dyDescent="0.2">
      <c r="A623" s="4">
        <f>IF('True_Odds_Calculator_3-way'!A624="","",'True_Odds_Calculator_3-way'!A624)</f>
        <v>1.91</v>
      </c>
      <c r="B623" s="4">
        <f>IF('True_Odds_Calculator_3-way'!B624="","",'True_Odds_Calculator_3-way'!B624)</f>
        <v>3.7</v>
      </c>
      <c r="C623" s="4">
        <f>IF('True_Odds_Calculator_3-way'!C624="","",'True_Odds_Calculator_3-way'!C624)</f>
        <v>4.09</v>
      </c>
      <c r="D623" s="4">
        <f t="shared" si="45"/>
        <v>3.8329257200466538E-2</v>
      </c>
      <c r="E623" s="4">
        <f t="shared" si="46"/>
        <v>1.957775518484175</v>
      </c>
      <c r="F623" s="4">
        <f t="shared" si="47"/>
        <v>3.8835878811330979</v>
      </c>
      <c r="G623" s="4">
        <f t="shared" si="48"/>
        <v>4.3155093308011248</v>
      </c>
      <c r="I623" s="4">
        <f t="shared" si="49"/>
        <v>1.0383292572004665</v>
      </c>
    </row>
    <row r="624" spans="1:9" x14ac:dyDescent="0.2">
      <c r="A624" s="4">
        <f>IF('True_Odds_Calculator_3-way'!A625="","",'True_Odds_Calculator_3-way'!A625)</f>
        <v>2.77</v>
      </c>
      <c r="B624" s="4">
        <f>IF('True_Odds_Calculator_3-way'!B625="","",'True_Odds_Calculator_3-way'!B625)</f>
        <v>3.22</v>
      </c>
      <c r="C624" s="4">
        <f>IF('True_Odds_Calculator_3-way'!C625="","",'True_Odds_Calculator_3-way'!C625)</f>
        <v>2.78</v>
      </c>
      <c r="D624" s="4">
        <f t="shared" si="45"/>
        <v>3.1282066751917137E-2</v>
      </c>
      <c r="E624" s="4">
        <f t="shared" si="46"/>
        <v>2.8523877251742884</v>
      </c>
      <c r="F624" s="4">
        <f t="shared" si="47"/>
        <v>3.3318711902267708</v>
      </c>
      <c r="G624" s="4">
        <f t="shared" si="48"/>
        <v>2.8629925674680203</v>
      </c>
      <c r="I624" s="4">
        <f t="shared" si="49"/>
        <v>1.0312820667519171</v>
      </c>
    </row>
    <row r="625" spans="1:9" x14ac:dyDescent="0.2">
      <c r="A625" s="4">
        <f>IF('True_Odds_Calculator_3-way'!A626="","",'True_Odds_Calculator_3-way'!A626)</f>
        <v>6.27</v>
      </c>
      <c r="B625" s="4">
        <f>IF('True_Odds_Calculator_3-way'!B626="","",'True_Odds_Calculator_3-way'!B626)</f>
        <v>4.3499999999999996</v>
      </c>
      <c r="C625" s="4">
        <f>IF('True_Odds_Calculator_3-way'!C626="","",'True_Odds_Calculator_3-way'!C626)</f>
        <v>1.56</v>
      </c>
      <c r="D625" s="4">
        <f t="shared" si="45"/>
        <v>3.040033167074907E-2</v>
      </c>
      <c r="E625" s="4">
        <f t="shared" si="46"/>
        <v>6.6954038181921174</v>
      </c>
      <c r="F625" s="4">
        <f t="shared" si="47"/>
        <v>4.5505922969313497</v>
      </c>
      <c r="G625" s="4">
        <f t="shared" si="48"/>
        <v>1.5850568520906863</v>
      </c>
      <c r="I625" s="4">
        <f t="shared" si="49"/>
        <v>1.0304003316707491</v>
      </c>
    </row>
    <row r="626" spans="1:9" x14ac:dyDescent="0.2">
      <c r="A626" s="4">
        <f>IF('True_Odds_Calculator_3-way'!A627="","",'True_Odds_Calculator_3-way'!A627)</f>
        <v>2.85</v>
      </c>
      <c r="B626" s="4">
        <f>IF('True_Odds_Calculator_3-way'!B627="","",'True_Odds_Calculator_3-way'!B627)</f>
        <v>2.92</v>
      </c>
      <c r="C626" s="4">
        <f>IF('True_Odds_Calculator_3-way'!C627="","",'True_Odds_Calculator_3-way'!C627)</f>
        <v>2.83</v>
      </c>
      <c r="D626" s="4">
        <f t="shared" si="45"/>
        <v>4.6699836866477717E-2</v>
      </c>
      <c r="E626" s="4">
        <f t="shared" si="46"/>
        <v>2.9823097080067678</v>
      </c>
      <c r="F626" s="4">
        <f t="shared" si="47"/>
        <v>3.059047498642661</v>
      </c>
      <c r="G626" s="4">
        <f t="shared" si="48"/>
        <v>2.9604167574507172</v>
      </c>
      <c r="I626" s="4">
        <f t="shared" si="49"/>
        <v>1.0466998368664777</v>
      </c>
    </row>
    <row r="627" spans="1:9" x14ac:dyDescent="0.2">
      <c r="A627" s="4">
        <f>IF('True_Odds_Calculator_3-way'!A628="","",'True_Odds_Calculator_3-way'!A628)</f>
        <v>1.6</v>
      </c>
      <c r="B627" s="4">
        <f>IF('True_Odds_Calculator_3-way'!B628="","",'True_Odds_Calculator_3-way'!B628)</f>
        <v>4.32</v>
      </c>
      <c r="C627" s="4">
        <f>IF('True_Odds_Calculator_3-way'!C628="","",'True_Odds_Calculator_3-way'!C628)</f>
        <v>5.68</v>
      </c>
      <c r="D627" s="4">
        <f t="shared" si="45"/>
        <v>3.2537819509650401E-2</v>
      </c>
      <c r="E627" s="4">
        <f t="shared" si="46"/>
        <v>1.6282559456398642</v>
      </c>
      <c r="F627" s="4">
        <f t="shared" si="47"/>
        <v>4.5323613437099795</v>
      </c>
      <c r="G627" s="4">
        <f t="shared" si="48"/>
        <v>6.0528877779239556</v>
      </c>
      <c r="I627" s="4">
        <f t="shared" si="49"/>
        <v>1.0325378195096504</v>
      </c>
    </row>
    <row r="628" spans="1:9" x14ac:dyDescent="0.2">
      <c r="A628" s="4">
        <f>IF('True_Odds_Calculator_3-way'!A629="","",'True_Odds_Calculator_3-way'!A629)</f>
        <v>2.25</v>
      </c>
      <c r="B628" s="4">
        <f>IF('True_Odds_Calculator_3-way'!B629="","",'True_Odds_Calculator_3-way'!B629)</f>
        <v>3.24</v>
      </c>
      <c r="C628" s="4">
        <f>IF('True_Odds_Calculator_3-way'!C629="","",'True_Odds_Calculator_3-way'!C629)</f>
        <v>3.5</v>
      </c>
      <c r="D628" s="4">
        <f t="shared" si="45"/>
        <v>3.8800705467372243E-2</v>
      </c>
      <c r="E628" s="4">
        <f t="shared" si="46"/>
        <v>2.3174386920980927</v>
      </c>
      <c r="F628" s="4">
        <f t="shared" si="47"/>
        <v>3.3817097415506963</v>
      </c>
      <c r="G628" s="4">
        <f t="shared" si="48"/>
        <v>3.6659482758620698</v>
      </c>
      <c r="I628" s="4">
        <f t="shared" si="49"/>
        <v>1.0388007054673722</v>
      </c>
    </row>
    <row r="629" spans="1:9" x14ac:dyDescent="0.2">
      <c r="A629" s="4">
        <f>IF('True_Odds_Calculator_3-way'!A630="","",'True_Odds_Calculator_3-way'!A630)</f>
        <v>1.5</v>
      </c>
      <c r="B629" s="4">
        <f>IF('True_Odds_Calculator_3-way'!B630="","",'True_Odds_Calculator_3-way'!B630)</f>
        <v>4.3499999999999996</v>
      </c>
      <c r="C629" s="4">
        <f>IF('True_Odds_Calculator_3-way'!C630="","",'True_Odds_Calculator_3-way'!C630)</f>
        <v>6.88</v>
      </c>
      <c r="D629" s="4">
        <f t="shared" si="45"/>
        <v>4.1900561347233412E-2</v>
      </c>
      <c r="E629" s="4">
        <f t="shared" si="46"/>
        <v>1.5320978806184089</v>
      </c>
      <c r="F629" s="4">
        <f t="shared" si="47"/>
        <v>4.6313834726090999</v>
      </c>
      <c r="G629" s="4">
        <f t="shared" si="48"/>
        <v>7.6113936927772139</v>
      </c>
      <c r="I629" s="4">
        <f t="shared" si="49"/>
        <v>1.0419005613472334</v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>1/A2</f>
        <v>0.78125</v>
      </c>
      <c r="D2">
        <f>1/B2</f>
        <v>0.24875621890547267</v>
      </c>
      <c r="E2">
        <f>C2+D2-1</f>
        <v>3.0006218905472615E-2</v>
      </c>
      <c r="F2">
        <f>C2+D2-(C2*D2)-1</f>
        <v>-0.16433457711442789</v>
      </c>
      <c r="G2">
        <v>0</v>
      </c>
      <c r="H2">
        <f>C2*D2</f>
        <v>0.19434079601990054</v>
      </c>
      <c r="I2">
        <f>((-4*F2*H2)^0.5)/(2*F2)</f>
        <v>-1.0874705707258892</v>
      </c>
      <c r="J2">
        <f>(-((-4*F2*H2)^0.5))/(2*F2)</f>
        <v>1.0874705707258892</v>
      </c>
      <c r="K2">
        <f>IF(A2="","",(C2/($J2+C2-($J2*C2))))</f>
        <v>0.76658207496138253</v>
      </c>
      <c r="L2">
        <f>IF(B2="","",(D2/($J2+D2-($J2*D2))))</f>
        <v>0.23341792503861752</v>
      </c>
      <c r="M2">
        <f>IF(A2="","",1/K2)</f>
        <v>1.3044917598032491</v>
      </c>
      <c r="N2">
        <f>IF(B2="","",1/L2)</f>
        <v>4.2841611235921846</v>
      </c>
    </row>
    <row r="3" spans="1:14" x14ac:dyDescent="0.25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ref="C3:C66" si="0">1/A3</f>
        <v>0.81967213114754101</v>
      </c>
      <c r="D3">
        <f t="shared" ref="D3:D66" si="1">1/B3</f>
        <v>0.20833333333333334</v>
      </c>
      <c r="E3">
        <f t="shared" ref="E3:E66" si="2">C3+D3-1</f>
        <v>2.8005464480874265E-2</v>
      </c>
      <c r="F3">
        <f t="shared" ref="F3:F66" si="3">C3+D3-(C3*D3)-1</f>
        <v>-0.14275956284153013</v>
      </c>
      <c r="G3">
        <v>0</v>
      </c>
      <c r="H3">
        <f t="shared" ref="H3:H66" si="4">C3*D3</f>
        <v>0.17076502732240439</v>
      </c>
      <c r="I3">
        <f t="shared" ref="I3:I66" si="5">((-4*F3*H3)^0.5)/(2*F3)</f>
        <v>-1.0936965981495177</v>
      </c>
      <c r="J3">
        <f t="shared" ref="J3:J66" si="6">(-((-4*F3*H3)^0.5))/(2*F3)</f>
        <v>1.0936965981495177</v>
      </c>
      <c r="K3">
        <f t="shared" ref="K3:K66" si="7">IF(A3="","",(C3/($J3+C3-($J3*C3))))</f>
        <v>0.80605297316955393</v>
      </c>
      <c r="L3">
        <f t="shared" ref="L3:L66" si="8">IF(B3="","",(D3/($J3+D3-($J3*D3))))</f>
        <v>0.1939470268304461</v>
      </c>
      <c r="M3">
        <f t="shared" ref="M3:M66" si="9">IF(A3="","",1/K3)</f>
        <v>1.240613251592894</v>
      </c>
      <c r="N3">
        <f t="shared" ref="N3:N66" si="10">IF(B3="","",1/L3)</f>
        <v>5.1560470729681667</v>
      </c>
    </row>
    <row r="4" spans="1:14" x14ac:dyDescent="0.25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0.81967213114754101</v>
      </c>
      <c r="D4">
        <f t="shared" si="1"/>
        <v>0.21097046413502107</v>
      </c>
      <c r="E4">
        <f t="shared" si="2"/>
        <v>3.0642595282562191E-2</v>
      </c>
      <c r="F4">
        <f t="shared" si="3"/>
        <v>-0.14228401466417639</v>
      </c>
      <c r="G4">
        <v>0</v>
      </c>
      <c r="H4">
        <f t="shared" si="4"/>
        <v>0.17292660994673859</v>
      </c>
      <c r="I4">
        <f t="shared" si="5"/>
        <v>-1.1024346592560594</v>
      </c>
      <c r="J4">
        <f t="shared" si="6"/>
        <v>1.1024346592560594</v>
      </c>
      <c r="K4">
        <f t="shared" si="7"/>
        <v>0.80480589839889616</v>
      </c>
      <c r="L4">
        <f t="shared" si="8"/>
        <v>0.1951941016011037</v>
      </c>
      <c r="M4">
        <f t="shared" si="9"/>
        <v>1.2425356250363331</v>
      </c>
      <c r="N4">
        <f t="shared" si="10"/>
        <v>5.1231056256176624</v>
      </c>
    </row>
    <row r="5" spans="1:14" x14ac:dyDescent="0.25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0.18281535648994515</v>
      </c>
      <c r="D5">
        <f t="shared" si="1"/>
        <v>0.84745762711864414</v>
      </c>
      <c r="E5">
        <f t="shared" si="2"/>
        <v>3.0272983608589321E-2</v>
      </c>
      <c r="F5">
        <f t="shared" si="3"/>
        <v>-0.12465528460322861</v>
      </c>
      <c r="G5">
        <v>0</v>
      </c>
      <c r="H5">
        <f t="shared" si="4"/>
        <v>0.15492826821181793</v>
      </c>
      <c r="I5">
        <f t="shared" si="5"/>
        <v>-1.1148334368177524</v>
      </c>
      <c r="J5">
        <f t="shared" si="6"/>
        <v>1.1148334368177524</v>
      </c>
      <c r="K5">
        <f t="shared" si="7"/>
        <v>0.16713169773043426</v>
      </c>
      <c r="L5">
        <f t="shared" si="8"/>
        <v>0.83286830226956554</v>
      </c>
      <c r="M5">
        <f t="shared" si="9"/>
        <v>5.9833054625753528</v>
      </c>
      <c r="N5">
        <f t="shared" si="10"/>
        <v>1.2006700186271955</v>
      </c>
    </row>
    <row r="6" spans="1:14" x14ac:dyDescent="0.25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0.3236245954692557</v>
      </c>
      <c r="D6">
        <f t="shared" si="1"/>
        <v>0.70422535211267612</v>
      </c>
      <c r="E6">
        <f t="shared" si="2"/>
        <v>2.7849947581931822E-2</v>
      </c>
      <c r="F6">
        <f t="shared" si="3"/>
        <v>-0.20005469711472712</v>
      </c>
      <c r="G6">
        <v>0</v>
      </c>
      <c r="H6">
        <f t="shared" si="4"/>
        <v>0.22790464469665897</v>
      </c>
      <c r="I6">
        <f t="shared" si="5"/>
        <v>-1.0673385899176773</v>
      </c>
      <c r="J6">
        <f t="shared" si="6"/>
        <v>1.0673385899176773</v>
      </c>
      <c r="K6">
        <f t="shared" si="7"/>
        <v>0.30952683486810584</v>
      </c>
      <c r="L6">
        <f t="shared" si="8"/>
        <v>0.69047316513189416</v>
      </c>
      <c r="M6">
        <f t="shared" si="9"/>
        <v>3.2307376529279455</v>
      </c>
      <c r="N6">
        <f t="shared" si="10"/>
        <v>1.4482822077654243</v>
      </c>
    </row>
    <row r="7" spans="1:14" x14ac:dyDescent="0.25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0.111731843575419</v>
      </c>
      <c r="D7">
        <f t="shared" si="1"/>
        <v>0.9174311926605504</v>
      </c>
      <c r="E7">
        <f t="shared" si="2"/>
        <v>2.9163036235969386E-2</v>
      </c>
      <c r="F7">
        <f t="shared" si="3"/>
        <v>-7.3343242273589349E-2</v>
      </c>
      <c r="G7">
        <v>0</v>
      </c>
      <c r="H7">
        <f t="shared" si="4"/>
        <v>0.10250627850955871</v>
      </c>
      <c r="I7">
        <f t="shared" si="5"/>
        <v>-1.1822115035531804</v>
      </c>
      <c r="J7">
        <f t="shared" si="6"/>
        <v>1.1822115035531804</v>
      </c>
      <c r="K7">
        <f t="shared" si="7"/>
        <v>9.6166963205127423E-2</v>
      </c>
      <c r="L7">
        <f t="shared" si="8"/>
        <v>0.90383303679487259</v>
      </c>
      <c r="M7">
        <f t="shared" si="9"/>
        <v>10.398581453247782</v>
      </c>
      <c r="N7">
        <f t="shared" si="10"/>
        <v>1.1063990353197863</v>
      </c>
    </row>
    <row r="8" spans="1:14" x14ac:dyDescent="0.25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0.81967213114754101</v>
      </c>
      <c r="D8">
        <f t="shared" si="1"/>
        <v>0.21097046413502107</v>
      </c>
      <c r="E8">
        <f t="shared" si="2"/>
        <v>3.0642595282562191E-2</v>
      </c>
      <c r="F8">
        <f t="shared" si="3"/>
        <v>-0.14228401466417639</v>
      </c>
      <c r="G8">
        <v>0</v>
      </c>
      <c r="H8">
        <f t="shared" si="4"/>
        <v>0.17292660994673859</v>
      </c>
      <c r="I8">
        <f t="shared" si="5"/>
        <v>-1.1024346592560594</v>
      </c>
      <c r="J8">
        <f t="shared" si="6"/>
        <v>1.1024346592560594</v>
      </c>
      <c r="K8">
        <f t="shared" si="7"/>
        <v>0.80480589839889616</v>
      </c>
      <c r="L8">
        <f t="shared" si="8"/>
        <v>0.1951941016011037</v>
      </c>
      <c r="M8">
        <f t="shared" si="9"/>
        <v>1.2425356250363331</v>
      </c>
      <c r="N8">
        <f t="shared" si="10"/>
        <v>5.1231056256176624</v>
      </c>
    </row>
    <row r="9" spans="1:14" x14ac:dyDescent="0.25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0.29940119760479045</v>
      </c>
      <c r="D9">
        <f t="shared" si="1"/>
        <v>0.72992700729927007</v>
      </c>
      <c r="E9">
        <f t="shared" si="2"/>
        <v>2.9328204904060406E-2</v>
      </c>
      <c r="F9">
        <f t="shared" si="3"/>
        <v>-0.18921281524542166</v>
      </c>
      <c r="G9">
        <v>0</v>
      </c>
      <c r="H9">
        <f t="shared" si="4"/>
        <v>0.21854102014948207</v>
      </c>
      <c r="I9">
        <f t="shared" si="5"/>
        <v>-1.0747098003652682</v>
      </c>
      <c r="J9">
        <f t="shared" si="6"/>
        <v>1.0747098003652682</v>
      </c>
      <c r="K9">
        <f t="shared" si="7"/>
        <v>0.28450951530774088</v>
      </c>
      <c r="L9">
        <f t="shared" si="8"/>
        <v>0.71549048469225929</v>
      </c>
      <c r="M9">
        <f t="shared" si="9"/>
        <v>3.5148209328547271</v>
      </c>
      <c r="N9">
        <f t="shared" si="10"/>
        <v>1.3976426261351491</v>
      </c>
    </row>
    <row r="10" spans="1:14" x14ac:dyDescent="0.25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0.41666666666666669</v>
      </c>
      <c r="D10">
        <f t="shared" si="1"/>
        <v>0.61349693251533743</v>
      </c>
      <c r="E10">
        <f t="shared" si="2"/>
        <v>3.0163599182004175E-2</v>
      </c>
      <c r="F10">
        <f t="shared" si="3"/>
        <v>-0.22546012269938642</v>
      </c>
      <c r="G10">
        <v>0</v>
      </c>
      <c r="H10">
        <f t="shared" si="4"/>
        <v>0.2556237218813906</v>
      </c>
      <c r="I10">
        <f t="shared" si="5"/>
        <v>-1.0647942749999</v>
      </c>
      <c r="J10">
        <f t="shared" si="6"/>
        <v>1.0647942749999</v>
      </c>
      <c r="K10">
        <f t="shared" si="7"/>
        <v>0.40149162409079431</v>
      </c>
      <c r="L10">
        <f t="shared" si="8"/>
        <v>0.59850837590920558</v>
      </c>
      <c r="M10">
        <f t="shared" si="9"/>
        <v>2.4907119849998605</v>
      </c>
      <c r="N10">
        <f t="shared" si="10"/>
        <v>1.670820393249937</v>
      </c>
    </row>
    <row r="11" spans="1:14" x14ac:dyDescent="0.25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0.47619047619047616</v>
      </c>
      <c r="D11">
        <f t="shared" si="1"/>
        <v>0.5524861878453039</v>
      </c>
      <c r="E11">
        <f t="shared" si="2"/>
        <v>2.8676664035780064E-2</v>
      </c>
      <c r="F11">
        <f t="shared" si="3"/>
        <v>-0.23441199684293612</v>
      </c>
      <c r="G11">
        <v>0</v>
      </c>
      <c r="H11">
        <f t="shared" si="4"/>
        <v>0.26308866087871613</v>
      </c>
      <c r="I11">
        <f t="shared" si="5"/>
        <v>-1.0594028769395469</v>
      </c>
      <c r="J11">
        <f t="shared" si="6"/>
        <v>1.0594028769395469</v>
      </c>
      <c r="K11">
        <f t="shared" si="7"/>
        <v>0.46182056328667725</v>
      </c>
      <c r="L11">
        <f t="shared" si="8"/>
        <v>0.5381794367133228</v>
      </c>
      <c r="M11">
        <f t="shared" si="9"/>
        <v>2.1653431646335015</v>
      </c>
      <c r="N11">
        <f t="shared" si="10"/>
        <v>1.8581163303210331</v>
      </c>
    </row>
    <row r="12" spans="1:14" x14ac:dyDescent="0.25">
      <c r="A12" s="4">
        <f>IF('True_Odds_Calculator_2-way'!A13="","",'True_Odds_Calculator_2-way'!A13)</f>
        <v>3.1749999999999998</v>
      </c>
      <c r="B12" s="4">
        <f>IF('True_Odds_Calculator_2-way'!B13="","",'True_Odds_Calculator_2-way'!B13)</f>
        <v>1.355</v>
      </c>
      <c r="C12" s="4">
        <f t="shared" si="0"/>
        <v>0.31496062992125984</v>
      </c>
      <c r="D12">
        <f t="shared" si="1"/>
        <v>0.73800738007380073</v>
      </c>
      <c r="E12">
        <f t="shared" si="2"/>
        <v>5.2968009995060683E-2</v>
      </c>
      <c r="F12">
        <f t="shared" si="3"/>
        <v>-0.17947525931952224</v>
      </c>
      <c r="G12">
        <v>0</v>
      </c>
      <c r="H12">
        <f t="shared" si="4"/>
        <v>0.2324432693145829</v>
      </c>
      <c r="I12">
        <f t="shared" si="5"/>
        <v>-1.1380365039598475</v>
      </c>
      <c r="J12">
        <f t="shared" si="6"/>
        <v>1.1380365039598475</v>
      </c>
      <c r="K12">
        <f t="shared" si="7"/>
        <v>0.28775078880219612</v>
      </c>
      <c r="L12">
        <f t="shared" si="8"/>
        <v>0.71224921119780382</v>
      </c>
      <c r="M12">
        <f t="shared" si="9"/>
        <v>3.4752293961126686</v>
      </c>
      <c r="N12">
        <f t="shared" si="10"/>
        <v>1.4040029589057457</v>
      </c>
    </row>
    <row r="13" spans="1:14" x14ac:dyDescent="0.25">
      <c r="A13" s="4">
        <f>IF('True_Odds_Calculator_2-way'!A14="","",'True_Odds_Calculator_2-way'!A14)</f>
        <v>2.2250000000000001</v>
      </c>
      <c r="B13" s="4">
        <f>IF('True_Odds_Calculator_2-way'!B14="","",'True_Odds_Calculator_2-way'!B14)</f>
        <v>1.5249999999999999</v>
      </c>
      <c r="C13" s="4">
        <f t="shared" si="0"/>
        <v>0.449438202247191</v>
      </c>
      <c r="D13">
        <f t="shared" si="1"/>
        <v>0.65573770491803285</v>
      </c>
      <c r="E13">
        <f t="shared" si="2"/>
        <v>0.10517590716522385</v>
      </c>
      <c r="F13">
        <f t="shared" si="3"/>
        <v>-0.18953766807883587</v>
      </c>
      <c r="G13">
        <v>0</v>
      </c>
      <c r="H13">
        <f t="shared" si="4"/>
        <v>0.29471357524405972</v>
      </c>
      <c r="I13">
        <f t="shared" si="5"/>
        <v>-1.2469593727770996</v>
      </c>
      <c r="J13">
        <f t="shared" si="6"/>
        <v>1.2469593727770996</v>
      </c>
      <c r="K13">
        <f t="shared" si="7"/>
        <v>0.3956439237389599</v>
      </c>
      <c r="L13">
        <f t="shared" si="8"/>
        <v>0.60435607626104004</v>
      </c>
      <c r="M13">
        <f t="shared" si="9"/>
        <v>2.5275252316519472</v>
      </c>
      <c r="N13">
        <f t="shared" si="10"/>
        <v>1.6546536707079771</v>
      </c>
    </row>
    <row r="14" spans="1:14" x14ac:dyDescent="0.25">
      <c r="A14" s="4">
        <f>IF('True_Odds_Calculator_2-way'!A15="","",'True_Odds_Calculator_2-way'!A15)</f>
        <v>1.28</v>
      </c>
      <c r="B14" s="4">
        <f>IF('True_Odds_Calculator_2-way'!B15="","",'True_Odds_Calculator_2-way'!B15)</f>
        <v>7.3</v>
      </c>
      <c r="C14" s="4">
        <f t="shared" si="0"/>
        <v>0.78125</v>
      </c>
      <c r="D14">
        <f t="shared" si="1"/>
        <v>0.13698630136986301</v>
      </c>
      <c r="E14">
        <f t="shared" si="2"/>
        <v>-8.1763698630136994E-2</v>
      </c>
      <c r="F14">
        <f t="shared" si="3"/>
        <v>-0.18878424657534243</v>
      </c>
      <c r="G14">
        <v>0</v>
      </c>
      <c r="H14">
        <f t="shared" si="4"/>
        <v>0.10702054794520548</v>
      </c>
      <c r="I14">
        <f t="shared" si="5"/>
        <v>-0.75292325242104274</v>
      </c>
      <c r="J14">
        <f t="shared" si="6"/>
        <v>0.75292325242104274</v>
      </c>
      <c r="K14">
        <f t="shared" si="7"/>
        <v>0.82588760510453163</v>
      </c>
      <c r="L14">
        <f t="shared" si="8"/>
        <v>0.17411239489546831</v>
      </c>
      <c r="M14">
        <f t="shared" si="9"/>
        <v>1.2108185106778919</v>
      </c>
      <c r="N14">
        <f t="shared" si="10"/>
        <v>5.7434164902525691</v>
      </c>
    </row>
    <row r="15" spans="1:14" x14ac:dyDescent="0.25">
      <c r="A15" s="4">
        <f>IF('True_Odds_Calculator_2-way'!A16="","",'True_Odds_Calculator_2-way'!A16)</f>
        <v>1.944</v>
      </c>
      <c r="B15" s="4">
        <f>IF('True_Odds_Calculator_2-way'!B16="","",'True_Odds_Calculator_2-way'!B16)</f>
        <v>1.8560000000000001</v>
      </c>
      <c r="C15" s="4">
        <f t="shared" si="0"/>
        <v>0.51440329218106995</v>
      </c>
      <c r="D15">
        <f t="shared" si="1"/>
        <v>0.5387931034482758</v>
      </c>
      <c r="E15">
        <f t="shared" si="2"/>
        <v>5.319639562934575E-2</v>
      </c>
      <c r="F15">
        <f t="shared" si="3"/>
        <v>-0.22396055058890307</v>
      </c>
      <c r="G15">
        <v>0</v>
      </c>
      <c r="H15">
        <f t="shared" si="4"/>
        <v>0.27715694621824888</v>
      </c>
      <c r="I15">
        <f t="shared" si="5"/>
        <v>-1.112441342514473</v>
      </c>
      <c r="J15">
        <f t="shared" si="6"/>
        <v>1.112441342514473</v>
      </c>
      <c r="K15">
        <f t="shared" si="7"/>
        <v>0.4877704658819903</v>
      </c>
      <c r="L15">
        <f t="shared" si="8"/>
        <v>0.51222953411800964</v>
      </c>
      <c r="M15">
        <f t="shared" si="9"/>
        <v>2.0501446273336628</v>
      </c>
      <c r="N15">
        <f t="shared" si="10"/>
        <v>1.9522497891923891</v>
      </c>
    </row>
    <row r="16" spans="1:14" x14ac:dyDescent="0.25">
      <c r="A16" s="4">
        <f>IF('True_Odds_Calculator_2-way'!A17="","",'True_Odds_Calculator_2-way'!A17)</f>
        <v>1.3</v>
      </c>
      <c r="B16" s="4">
        <f>IF('True_Odds_Calculator_2-way'!B17="","",'True_Odds_Calculator_2-way'!B17)</f>
        <v>3.4</v>
      </c>
      <c r="C16" s="4">
        <f t="shared" si="0"/>
        <v>0.76923076923076916</v>
      </c>
      <c r="D16">
        <f t="shared" si="1"/>
        <v>0.29411764705882354</v>
      </c>
      <c r="E16">
        <f t="shared" si="2"/>
        <v>6.3348416289592757E-2</v>
      </c>
      <c r="F16">
        <f t="shared" si="3"/>
        <v>-0.16289592760180993</v>
      </c>
      <c r="G16">
        <v>0</v>
      </c>
      <c r="H16">
        <f t="shared" si="4"/>
        <v>0.22624434389140272</v>
      </c>
      <c r="I16">
        <f t="shared" si="5"/>
        <v>-1.1785113019775795</v>
      </c>
      <c r="J16">
        <f t="shared" si="6"/>
        <v>1.1785113019775795</v>
      </c>
      <c r="K16">
        <f t="shared" si="7"/>
        <v>0.73879612503625847</v>
      </c>
      <c r="L16">
        <f t="shared" si="8"/>
        <v>0.26120387496374137</v>
      </c>
      <c r="M16">
        <f t="shared" si="9"/>
        <v>1.353553390593274</v>
      </c>
      <c r="N16">
        <f t="shared" si="10"/>
        <v>3.8284271247461912</v>
      </c>
    </row>
    <row r="17" spans="1:14" x14ac:dyDescent="0.25">
      <c r="A17" s="4">
        <f>IF('True_Odds_Calculator_2-way'!A18="","",'True_Odds_Calculator_2-way'!A18)</f>
        <v>2.165</v>
      </c>
      <c r="B17" s="4">
        <f>IF('True_Odds_Calculator_2-way'!B18="","",'True_Odds_Calculator_2-way'!B18)</f>
        <v>1.696</v>
      </c>
      <c r="C17" s="4">
        <f t="shared" si="0"/>
        <v>0.46189376443418012</v>
      </c>
      <c r="D17">
        <f t="shared" si="1"/>
        <v>0.589622641509434</v>
      </c>
      <c r="E17">
        <f t="shared" si="2"/>
        <v>5.1516405943614174E-2</v>
      </c>
      <c r="F17">
        <f t="shared" si="3"/>
        <v>-0.22082661553880334</v>
      </c>
      <c r="G17">
        <v>0</v>
      </c>
      <c r="H17">
        <f t="shared" si="4"/>
        <v>0.27234302148241751</v>
      </c>
      <c r="I17">
        <f t="shared" si="5"/>
        <v>-1.1105354271393939</v>
      </c>
      <c r="J17">
        <f t="shared" si="6"/>
        <v>1.1105354271393939</v>
      </c>
      <c r="K17">
        <f t="shared" si="7"/>
        <v>0.4359627840974542</v>
      </c>
      <c r="L17">
        <f t="shared" si="8"/>
        <v>0.56403721590254574</v>
      </c>
      <c r="M17">
        <f t="shared" si="9"/>
        <v>2.2937737726173939</v>
      </c>
      <c r="N17">
        <f t="shared" si="10"/>
        <v>1.7729326572890181</v>
      </c>
    </row>
    <row r="18" spans="1:14" x14ac:dyDescent="0.25">
      <c r="A18" s="4">
        <f>IF('True_Odds_Calculator_2-way'!A19="","",'True_Odds_Calculator_2-way'!A19)</f>
        <v>1.845</v>
      </c>
      <c r="B18" s="4">
        <f>IF('True_Odds_Calculator_2-way'!B19="","",'True_Odds_Calculator_2-way'!B19)</f>
        <v>1.9550000000000001</v>
      </c>
      <c r="C18" s="4">
        <f t="shared" si="0"/>
        <v>0.5420054200542006</v>
      </c>
      <c r="D18">
        <f t="shared" si="1"/>
        <v>0.51150895140664965</v>
      </c>
      <c r="E18">
        <f t="shared" si="2"/>
        <v>5.3514371460850363E-2</v>
      </c>
      <c r="F18">
        <f t="shared" si="3"/>
        <v>-0.22372625260779444</v>
      </c>
      <c r="G18">
        <v>0</v>
      </c>
      <c r="H18">
        <f t="shared" si="4"/>
        <v>0.2772406240686448</v>
      </c>
      <c r="I18">
        <f t="shared" si="5"/>
        <v>-1.1131917004498799</v>
      </c>
      <c r="J18">
        <f t="shared" si="6"/>
        <v>1.1131917004498799</v>
      </c>
      <c r="K18">
        <f t="shared" si="7"/>
        <v>0.51529206844962294</v>
      </c>
      <c r="L18">
        <f t="shared" si="8"/>
        <v>0.484707931550377</v>
      </c>
      <c r="M18">
        <f t="shared" si="9"/>
        <v>1.9406469868801486</v>
      </c>
      <c r="N18">
        <f t="shared" si="10"/>
        <v>2.0630980739296345</v>
      </c>
    </row>
    <row r="19" spans="1:14" x14ac:dyDescent="0.25">
      <c r="A19" s="4">
        <f>IF('True_Odds_Calculator_2-way'!A20="","",'True_Odds_Calculator_2-way'!A20)</f>
        <v>2.125</v>
      </c>
      <c r="B19" s="4">
        <f>IF('True_Odds_Calculator_2-way'!B20="","",'True_Odds_Calculator_2-way'!B20)</f>
        <v>1.7150000000000001</v>
      </c>
      <c r="C19" s="4">
        <f t="shared" si="0"/>
        <v>0.47058823529411764</v>
      </c>
      <c r="D19">
        <f t="shared" si="1"/>
        <v>0.58309037900874627</v>
      </c>
      <c r="E19">
        <f t="shared" si="2"/>
        <v>5.3678614302863803E-2</v>
      </c>
      <c r="F19">
        <f t="shared" si="3"/>
        <v>-0.22071685817184039</v>
      </c>
      <c r="G19">
        <v>0</v>
      </c>
      <c r="H19">
        <f t="shared" si="4"/>
        <v>0.27439547247470414</v>
      </c>
      <c r="I19">
        <f t="shared" si="5"/>
        <v>-1.1149893466761205</v>
      </c>
      <c r="J19">
        <f t="shared" si="6"/>
        <v>1.1149893466761205</v>
      </c>
      <c r="K19">
        <f t="shared" si="7"/>
        <v>0.44358428227464614</v>
      </c>
      <c r="L19">
        <f t="shared" si="8"/>
        <v>0.55641571772535414</v>
      </c>
      <c r="M19">
        <f t="shared" si="9"/>
        <v>2.2543630150106355</v>
      </c>
      <c r="N19">
        <f t="shared" si="10"/>
        <v>1.7972173828734261</v>
      </c>
    </row>
    <row r="20" spans="1:14" x14ac:dyDescent="0.25">
      <c r="A20" s="4">
        <f>IF('True_Odds_Calculator_2-way'!A21="","",'True_Odds_Calculator_2-way'!A21)</f>
        <v>1.38</v>
      </c>
      <c r="B20" s="4">
        <f>IF('True_Odds_Calculator_2-way'!B21="","",'True_Odds_Calculator_2-way'!B21)</f>
        <v>2.94</v>
      </c>
      <c r="C20" s="4">
        <f t="shared" si="0"/>
        <v>0.7246376811594204</v>
      </c>
      <c r="D20">
        <f t="shared" si="1"/>
        <v>0.3401360544217687</v>
      </c>
      <c r="E20">
        <f t="shared" si="2"/>
        <v>6.477373558118904E-2</v>
      </c>
      <c r="F20">
        <f t="shared" si="3"/>
        <v>-0.18170166617371586</v>
      </c>
      <c r="G20">
        <v>0</v>
      </c>
      <c r="H20">
        <f t="shared" si="4"/>
        <v>0.2464754017549049</v>
      </c>
      <c r="I20">
        <f t="shared" si="5"/>
        <v>-1.1646819280339491</v>
      </c>
      <c r="J20">
        <f t="shared" si="6"/>
        <v>1.1646819280339491</v>
      </c>
      <c r="K20">
        <f t="shared" si="7"/>
        <v>0.69320287349575194</v>
      </c>
      <c r="L20">
        <f t="shared" si="8"/>
        <v>0.30679712650424817</v>
      </c>
      <c r="M20">
        <f t="shared" si="9"/>
        <v>1.4425791326529003</v>
      </c>
      <c r="N20">
        <f t="shared" si="10"/>
        <v>3.2594829403858618</v>
      </c>
    </row>
    <row r="21" spans="1:14" x14ac:dyDescent="0.25">
      <c r="A21" s="4">
        <f>IF('True_Odds_Calculator_2-way'!A22="","",'True_Odds_Calculator_2-way'!A22)</f>
        <v>1.704</v>
      </c>
      <c r="B21" s="4">
        <f>IF('True_Odds_Calculator_2-way'!B22="","",'True_Odds_Calculator_2-way'!B22)</f>
        <v>2.1440000000000001</v>
      </c>
      <c r="C21" s="4">
        <f t="shared" si="0"/>
        <v>0.58685446009389675</v>
      </c>
      <c r="D21">
        <f t="shared" si="1"/>
        <v>0.46641791044776115</v>
      </c>
      <c r="E21">
        <f t="shared" si="2"/>
        <v>5.327237054165801E-2</v>
      </c>
      <c r="F21">
        <f t="shared" si="3"/>
        <v>-0.22044706047228635</v>
      </c>
      <c r="G21">
        <v>0</v>
      </c>
      <c r="H21">
        <f t="shared" si="4"/>
        <v>0.27371943101394436</v>
      </c>
      <c r="I21">
        <f t="shared" si="5"/>
        <v>-1.114296222376046</v>
      </c>
      <c r="J21">
        <f t="shared" si="6"/>
        <v>1.114296222376046</v>
      </c>
      <c r="K21">
        <f t="shared" si="7"/>
        <v>0.56039219456288603</v>
      </c>
      <c r="L21">
        <f t="shared" si="8"/>
        <v>0.43960780543711386</v>
      </c>
      <c r="M21">
        <f t="shared" si="9"/>
        <v>1.7844645405527362</v>
      </c>
      <c r="N21">
        <f t="shared" si="10"/>
        <v>2.2747548783981966</v>
      </c>
    </row>
    <row r="22" spans="1:14" x14ac:dyDescent="0.25">
      <c r="A22" s="4">
        <f>IF('True_Odds_Calculator_2-way'!A23="","",'True_Odds_Calculator_2-way'!A23)</f>
        <v>1.478</v>
      </c>
      <c r="B22" s="4">
        <f>IF('True_Odds_Calculator_2-way'!B23="","",'True_Odds_Calculator_2-way'!B23)</f>
        <v>2.8</v>
      </c>
      <c r="C22" s="4">
        <f t="shared" si="0"/>
        <v>0.67658998646820023</v>
      </c>
      <c r="D22">
        <f t="shared" si="1"/>
        <v>0.35714285714285715</v>
      </c>
      <c r="E22">
        <f t="shared" si="2"/>
        <v>3.3732843611057328E-2</v>
      </c>
      <c r="F22">
        <f t="shared" si="3"/>
        <v>-0.20790643727044278</v>
      </c>
      <c r="G22">
        <v>0</v>
      </c>
      <c r="H22">
        <f t="shared" si="4"/>
        <v>0.24163928088150008</v>
      </c>
      <c r="I22">
        <f t="shared" si="5"/>
        <v>-1.0780770455885844</v>
      </c>
      <c r="J22">
        <f t="shared" si="6"/>
        <v>1.0780770455885844</v>
      </c>
      <c r="K22">
        <f t="shared" si="7"/>
        <v>0.65992625565475149</v>
      </c>
      <c r="L22">
        <f t="shared" si="8"/>
        <v>0.34007374434524845</v>
      </c>
      <c r="M22">
        <f t="shared" si="9"/>
        <v>1.5153208277913437</v>
      </c>
      <c r="N22">
        <f t="shared" si="10"/>
        <v>2.9405386820594521</v>
      </c>
    </row>
    <row r="23" spans="1:14" x14ac:dyDescent="0.25">
      <c r="A23" s="4">
        <f>IF('True_Odds_Calculator_2-way'!A24="","",'True_Odds_Calculator_2-way'!A24)</f>
        <v>2.15</v>
      </c>
      <c r="B23" s="4">
        <f>IF('True_Odds_Calculator_2-way'!B24="","",'True_Odds_Calculator_2-way'!B24)</f>
        <v>1.74</v>
      </c>
      <c r="C23" s="4">
        <f t="shared" si="0"/>
        <v>0.46511627906976744</v>
      </c>
      <c r="D23">
        <f t="shared" si="1"/>
        <v>0.57471264367816088</v>
      </c>
      <c r="E23">
        <f t="shared" si="2"/>
        <v>3.9828922747928264E-2</v>
      </c>
      <c r="F23">
        <f t="shared" si="3"/>
        <v>-0.22747928361400704</v>
      </c>
      <c r="G23">
        <v>0</v>
      </c>
      <c r="H23">
        <f t="shared" si="4"/>
        <v>0.26730820636193531</v>
      </c>
      <c r="I23">
        <f t="shared" si="5"/>
        <v>-1.0840148207519444</v>
      </c>
      <c r="J23">
        <f t="shared" si="6"/>
        <v>1.0840148207519444</v>
      </c>
      <c r="K23">
        <f t="shared" si="7"/>
        <v>0.44511368892659747</v>
      </c>
      <c r="L23">
        <f t="shared" si="8"/>
        <v>0.55488631107340269</v>
      </c>
      <c r="M23">
        <f t="shared" si="9"/>
        <v>2.2466170438647359</v>
      </c>
      <c r="N23">
        <f t="shared" si="10"/>
        <v>1.8021709673564388</v>
      </c>
    </row>
    <row r="24" spans="1:14" x14ac:dyDescent="0.25">
      <c r="A24" s="4">
        <f>IF('True_Odds_Calculator_2-way'!A25="","",'True_Odds_Calculator_2-way'!A25)</f>
        <v>1.7090000000000001</v>
      </c>
      <c r="B24" s="4">
        <f>IF('True_Odds_Calculator_2-way'!B25="","",'True_Odds_Calculator_2-way'!B25)</f>
        <v>2.2200000000000002</v>
      </c>
      <c r="C24" s="4">
        <f t="shared" si="0"/>
        <v>0.58513750731421876</v>
      </c>
      <c r="D24">
        <f t="shared" si="1"/>
        <v>0.4504504504504504</v>
      </c>
      <c r="E24">
        <f t="shared" si="2"/>
        <v>3.5587957764669165E-2</v>
      </c>
      <c r="F24">
        <f t="shared" si="3"/>
        <v>-0.22798749598047441</v>
      </c>
      <c r="G24">
        <v>0</v>
      </c>
      <c r="H24">
        <f t="shared" si="4"/>
        <v>0.26357545374514357</v>
      </c>
      <c r="I24">
        <f t="shared" si="5"/>
        <v>-1.0752190914913069</v>
      </c>
      <c r="J24">
        <f t="shared" si="6"/>
        <v>1.0752190914913069</v>
      </c>
      <c r="K24">
        <f t="shared" si="7"/>
        <v>0.56743050927954797</v>
      </c>
      <c r="L24">
        <f t="shared" si="8"/>
        <v>0.43256949072045187</v>
      </c>
      <c r="M24">
        <f t="shared" si="9"/>
        <v>1.7623303358673372</v>
      </c>
      <c r="N24">
        <f t="shared" si="10"/>
        <v>2.311767291619395</v>
      </c>
    </row>
    <row r="25" spans="1:14" x14ac:dyDescent="0.25">
      <c r="A25" s="4">
        <f>IF('True_Odds_Calculator_2-way'!A26="","",'True_Odds_Calculator_2-way'!A26)</f>
        <v>1.8260000000000001</v>
      </c>
      <c r="B25" s="4">
        <f>IF('True_Odds_Calculator_2-way'!B26="","",'True_Odds_Calculator_2-way'!B26)</f>
        <v>2.0099999999999998</v>
      </c>
      <c r="C25" s="4">
        <f t="shared" si="0"/>
        <v>0.547645125958379</v>
      </c>
      <c r="D25">
        <f t="shared" si="1"/>
        <v>0.49751243781094534</v>
      </c>
      <c r="E25">
        <f t="shared" si="2"/>
        <v>4.5157563769324227E-2</v>
      </c>
      <c r="F25">
        <f t="shared" si="3"/>
        <v>-0.22730269790151114</v>
      </c>
      <c r="G25">
        <v>0</v>
      </c>
      <c r="H25">
        <f t="shared" si="4"/>
        <v>0.27246026167083537</v>
      </c>
      <c r="I25">
        <f t="shared" si="5"/>
        <v>-1.0948365550184138</v>
      </c>
      <c r="J25">
        <f t="shared" si="6"/>
        <v>1.0948365550184138</v>
      </c>
      <c r="K25">
        <f t="shared" si="7"/>
        <v>0.52511769353444571</v>
      </c>
      <c r="L25">
        <f t="shared" si="8"/>
        <v>0.47488230646555452</v>
      </c>
      <c r="M25">
        <f t="shared" si="9"/>
        <v>1.9043349944452097</v>
      </c>
      <c r="N25">
        <f t="shared" si="10"/>
        <v>2.1057849205685972</v>
      </c>
    </row>
    <row r="26" spans="1:14" x14ac:dyDescent="0.25">
      <c r="A26" s="4">
        <f>IF('True_Odds_Calculator_2-way'!A27="","",'True_Odds_Calculator_2-way'!A27)</f>
        <v>1.7629999999999999</v>
      </c>
      <c r="B26" s="4">
        <f>IF('True_Odds_Calculator_2-way'!B27="","",'True_Odds_Calculator_2-way'!B27)</f>
        <v>2.15</v>
      </c>
      <c r="C26" s="4">
        <f t="shared" si="0"/>
        <v>0.56721497447532621</v>
      </c>
      <c r="D26">
        <f t="shared" si="1"/>
        <v>0.46511627906976744</v>
      </c>
      <c r="E26">
        <f t="shared" si="2"/>
        <v>3.2331253545093697E-2</v>
      </c>
      <c r="F26">
        <f t="shared" si="3"/>
        <v>-0.23148966481552313</v>
      </c>
      <c r="G26">
        <v>0</v>
      </c>
      <c r="H26">
        <f t="shared" si="4"/>
        <v>0.26382091836061683</v>
      </c>
      <c r="I26">
        <f t="shared" si="5"/>
        <v>-1.067551440371467</v>
      </c>
      <c r="J26">
        <f t="shared" si="6"/>
        <v>1.067551440371467</v>
      </c>
      <c r="K26">
        <f t="shared" si="7"/>
        <v>0.5511033298347715</v>
      </c>
      <c r="L26">
        <f t="shared" si="8"/>
        <v>0.44889667016522844</v>
      </c>
      <c r="M26">
        <f t="shared" si="9"/>
        <v>1.8145417490034292</v>
      </c>
      <c r="N26">
        <f t="shared" si="10"/>
        <v>2.2276841564271868</v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1002"/>
  <sheetViews>
    <sheetView zoomScaleNormal="100" workbookViewId="0">
      <pane ySplit="2" topLeftCell="A3" activePane="bottomLeft" state="frozen"/>
      <selection pane="bottomLeft" activeCell="A30" sqref="A30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9" style="16" customWidth="1"/>
    <col min="11" max="11" width="9" style="15" customWidth="1"/>
    <col min="12" max="13" width="10" style="32"/>
    <col min="14" max="16384" width="10" style="4"/>
  </cols>
  <sheetData>
    <row r="1" spans="1:20" s="13" customFormat="1" x14ac:dyDescent="0.2">
      <c r="A1" s="47" t="s">
        <v>9</v>
      </c>
      <c r="B1" s="48"/>
      <c r="C1" s="18"/>
      <c r="D1" s="49" t="s">
        <v>25</v>
      </c>
      <c r="E1" s="48"/>
      <c r="F1" s="49" t="s">
        <v>23</v>
      </c>
      <c r="G1" s="48"/>
      <c r="H1" s="49" t="s">
        <v>11</v>
      </c>
      <c r="I1" s="48"/>
      <c r="J1" s="49" t="s">
        <v>10</v>
      </c>
      <c r="K1" s="48"/>
      <c r="L1" s="45" t="s">
        <v>239</v>
      </c>
      <c r="M1" s="46"/>
      <c r="N1" s="13" t="s">
        <v>225</v>
      </c>
      <c r="O1" s="13" t="s">
        <v>240</v>
      </c>
      <c r="P1" s="13" t="s">
        <v>241</v>
      </c>
      <c r="Q1" s="13" t="s">
        <v>242</v>
      </c>
      <c r="R1" s="13" t="s">
        <v>243</v>
      </c>
      <c r="S1" s="13" t="s">
        <v>244</v>
      </c>
      <c r="T1" s="13" t="s">
        <v>245</v>
      </c>
    </row>
    <row r="2" spans="1:20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0" s="12" customFormat="1" x14ac:dyDescent="0.2">
      <c r="A3" s="14">
        <v>1.28</v>
      </c>
      <c r="B3" s="15">
        <v>4.0199999999999996</v>
      </c>
      <c r="C3" s="20">
        <f t="shared" ref="C3:C66" si="0">IF(OR($A3="",$B3=""),"",(1/A3)+(1/B3)-1)</f>
        <v>3.0006218905472615E-2</v>
      </c>
      <c r="D3" s="17">
        <f>IF(OR($A3="",$B3=""),"",A3*'MPTO_working_2-way'!$G2)</f>
        <v>1.3184079601990051</v>
      </c>
      <c r="E3" s="22">
        <f>IF(OR($A3="",$B3=""),"",B3*'MPTO_working_2-way'!$G2)</f>
        <v>4.1406249999999991</v>
      </c>
      <c r="F3" s="17">
        <f>IF(OR($A3="",$B3=""),"",'MPTO_working_2-way'!D2)</f>
        <v>1.3050623922085829</v>
      </c>
      <c r="G3" s="22">
        <f>IF(OR($A3="",$B3=""),"",'MPTO_working_2-way'!E2)</f>
        <v>4.2780179580977711</v>
      </c>
      <c r="H3" s="17">
        <f>IF(OR($A3="",$B3=""),"",'OddsRatio_working_2-way'!M2)</f>
        <v>1.3044917598032491</v>
      </c>
      <c r="I3" s="17">
        <f>IF(OR($A3="",$B3=""),"",'OddsRatio_working_2-way'!N2)</f>
        <v>4.2841611235921846</v>
      </c>
      <c r="J3" s="17">
        <f>IF('Log_working_2-way'!$D2="","",A3^('Log_working_2-way'!$D2))</f>
        <v>1.2982168098559748</v>
      </c>
      <c r="K3" s="22">
        <f>IF('Log_working_2-way'!$D2="","",B3^('Log_working_2-way'!$D2))</f>
        <v>4.3532650305024534</v>
      </c>
      <c r="L3" s="33">
        <f>(1/D3)</f>
        <v>0.75849056603773579</v>
      </c>
      <c r="M3" s="33">
        <f>(1/E3)</f>
        <v>0.24150943396226421</v>
      </c>
      <c r="N3" s="12">
        <v>22</v>
      </c>
      <c r="O3" s="12">
        <f>(1/A3)*((N3*A3)-N3)</f>
        <v>4.8125</v>
      </c>
      <c r="P3" s="12">
        <f>(1/B3)*((N3*B3)-N3)</f>
        <v>16.527363184079604</v>
      </c>
      <c r="Q3" s="12">
        <f>(1/B3)*N3</f>
        <v>5.4726368159203984</v>
      </c>
      <c r="R3" s="12">
        <f>(1/A3)*N3</f>
        <v>17.1875</v>
      </c>
      <c r="S3" s="39">
        <f>O3-Q3</f>
        <v>-0.66013681592039841</v>
      </c>
      <c r="T3" s="39">
        <f>P3-R3</f>
        <v>-0.66013681592039575</v>
      </c>
    </row>
    <row r="4" spans="1:20" s="12" customFormat="1" x14ac:dyDescent="0.2">
      <c r="A4" s="14">
        <v>1.22</v>
      </c>
      <c r="B4" s="15">
        <v>4.8</v>
      </c>
      <c r="C4" s="20">
        <f t="shared" si="0"/>
        <v>2.8005464480874265E-2</v>
      </c>
      <c r="D4" s="17">
        <f>IF(OR($A4="",$B4=""),"",A4*'MPTO_working_2-way'!$G3)</f>
        <v>1.2541666666666667</v>
      </c>
      <c r="E4" s="22">
        <f>IF(OR($A4="",$B4=""),"",B4*'MPTO_working_2-way'!$G3)</f>
        <v>4.9344262295081966</v>
      </c>
      <c r="F4" s="17">
        <f>IF(OR($A4="",$B4=""),"",'MPTO_working_2-way'!D3)</f>
        <v>1.2412038999576092</v>
      </c>
      <c r="G4" s="22">
        <f>IF(OR($A4="",$B4=""),"",'MPTO_working_2-way'!E3)</f>
        <v>5.145869947275922</v>
      </c>
      <c r="H4" s="17">
        <f>IF(OR($A4="",$B4=""),"",'OddsRatio_working_2-way'!M3)</f>
        <v>1.240613251592894</v>
      </c>
      <c r="I4" s="17">
        <f>IF(OR($A4="",$B4=""),"",'OddsRatio_working_2-way'!N3)</f>
        <v>5.1560470729681667</v>
      </c>
      <c r="J4" s="17">
        <f>IF('Log_working_2-way'!$D3="","",A4^('Log_working_2-way'!$D3))</f>
        <v>1.2344133555107448</v>
      </c>
      <c r="K4" s="22">
        <f>IF('Log_working_2-way'!$D3="","",B4^('Log_working_2-way'!$D3))</f>
        <v>5.2659685401248328</v>
      </c>
      <c r="L4" s="33">
        <f t="shared" ref="L4:L16" si="1">(1/D4)</f>
        <v>0.79734219269102991</v>
      </c>
      <c r="M4" s="33">
        <f t="shared" ref="M4:M16" si="2">(1/E4)</f>
        <v>0.20265780730897009</v>
      </c>
      <c r="N4" s="12">
        <v>22</v>
      </c>
      <c r="O4" s="12">
        <f t="shared" ref="O4:O23" si="3">(1/A4)*((N4*A4)-N4)</f>
        <v>3.9672131147540983</v>
      </c>
      <c r="P4" s="12">
        <f t="shared" ref="P4:P23" si="4">(1/B4)*((N4*B4)-N4)</f>
        <v>17.416666666666668</v>
      </c>
      <c r="Q4" s="12">
        <f t="shared" ref="Q4:Q23" si="5">(1/B4)*N4</f>
        <v>4.5833333333333339</v>
      </c>
      <c r="R4" s="12">
        <f t="shared" ref="R4:R23" si="6">(1/A4)*N4</f>
        <v>18.032786885245901</v>
      </c>
      <c r="S4" s="39">
        <f t="shared" ref="S4:S23" si="7">O4-Q4</f>
        <v>-0.6161202185792356</v>
      </c>
      <c r="T4" s="39">
        <f t="shared" ref="T4:T23" si="8">P4-R4</f>
        <v>-0.61612021857923338</v>
      </c>
    </row>
    <row r="5" spans="1:20" s="12" customFormat="1" x14ac:dyDescent="0.2">
      <c r="A5" s="14">
        <v>1.22</v>
      </c>
      <c r="B5" s="15">
        <v>4.74</v>
      </c>
      <c r="C5" s="20">
        <f t="shared" si="0"/>
        <v>3.0642595282562191E-2</v>
      </c>
      <c r="D5" s="17">
        <f>IF(OR($A5="",$B5=""),"",A5*'MPTO_working_2-way'!$G4)</f>
        <v>1.2573839662447259</v>
      </c>
      <c r="E5" s="22">
        <f>IF(OR($A5="",$B5=""),"",B5*'MPTO_working_2-way'!$G4)</f>
        <v>4.8852459016393448</v>
      </c>
      <c r="F5" s="17">
        <f>IF(OR($A5="",$B5=""),"",'MPTO_working_2-way'!D4)</f>
        <v>1.2432385948316638</v>
      </c>
      <c r="G5" s="22">
        <f>IF(OR($A5="",$B5=""),"",'MPTO_working_2-way'!E4)</f>
        <v>5.1111896765069842</v>
      </c>
      <c r="H5" s="17">
        <f>IF(OR($A5="",$B5=""),"",'OddsRatio_working_2-way'!M4)</f>
        <v>1.2425356250363331</v>
      </c>
      <c r="I5" s="17">
        <f>IF(OR($A5="",$B5=""),"",'OddsRatio_working_2-way'!N4)</f>
        <v>5.1231056256176624</v>
      </c>
      <c r="J5" s="17">
        <f>IF('Log_working_2-way'!$D4="","",A5^('Log_working_2-way'!$D4))</f>
        <v>1.2357755474920953</v>
      </c>
      <c r="K5" s="22">
        <f>IF('Log_working_2-way'!$D4="","",B5^('Log_working_2-way'!$D4))</f>
        <v>5.2413219293738829</v>
      </c>
      <c r="L5" s="33">
        <f t="shared" si="1"/>
        <v>0.7953020134228187</v>
      </c>
      <c r="M5" s="33">
        <f t="shared" si="2"/>
        <v>0.20469798657718119</v>
      </c>
      <c r="N5" s="12">
        <v>22</v>
      </c>
      <c r="O5" s="12">
        <f t="shared" si="3"/>
        <v>3.9672131147540983</v>
      </c>
      <c r="P5" s="12">
        <f t="shared" si="4"/>
        <v>17.358649789029535</v>
      </c>
      <c r="Q5" s="12">
        <f t="shared" si="5"/>
        <v>4.6413502109704634</v>
      </c>
      <c r="R5" s="12">
        <f t="shared" si="6"/>
        <v>18.032786885245901</v>
      </c>
      <c r="S5" s="39">
        <f t="shared" si="7"/>
        <v>-0.67413709621636508</v>
      </c>
      <c r="T5" s="39">
        <f t="shared" si="8"/>
        <v>-0.67413709621636642</v>
      </c>
    </row>
    <row r="6" spans="1:20" s="12" customFormat="1" x14ac:dyDescent="0.2">
      <c r="A6" s="14">
        <v>5.47</v>
      </c>
      <c r="B6" s="15">
        <v>1.18</v>
      </c>
      <c r="C6" s="20">
        <f t="shared" si="0"/>
        <v>3.0272983608589321E-2</v>
      </c>
      <c r="D6" s="17">
        <f>IF(OR($A6="",$B6=""),"",A6*'MPTO_working_2-way'!$G5)</f>
        <v>5.6355932203389836</v>
      </c>
      <c r="E6" s="22">
        <f>IF(OR($A6="",$B6=""),"",B6*'MPTO_working_2-way'!$G5)</f>
        <v>1.2157221206581352</v>
      </c>
      <c r="F6" s="17">
        <f>IF(OR($A6="",$B6=""),"",'MPTO_working_2-way'!D5)</f>
        <v>5.9637808371061647</v>
      </c>
      <c r="G6" s="22">
        <f>IF(OR($A6="",$B6=""),"",'MPTO_working_2-way'!E5)</f>
        <v>1.2014593377138283</v>
      </c>
      <c r="H6" s="17">
        <f>IF(OR($A6="",$B6=""),"",'OddsRatio_working_2-way'!M5)</f>
        <v>5.9833054625753528</v>
      </c>
      <c r="I6" s="17">
        <f>IF(OR($A6="",$B6=""),"",'OddsRatio_working_2-way'!N5)</f>
        <v>1.2006700186271955</v>
      </c>
      <c r="J6" s="17">
        <f>IF('Log_working_2-way'!$D5="","",A6^('Log_working_2-way'!$D5))</f>
        <v>6.1611528619666798</v>
      </c>
      <c r="K6" s="22">
        <f>IF('Log_working_2-way'!$D5="","",B6^('Log_working_2-way'!$D5))</f>
        <v>1.1937551602714802</v>
      </c>
      <c r="L6" s="33">
        <f t="shared" si="1"/>
        <v>0.17744360902255638</v>
      </c>
      <c r="M6" s="33">
        <f t="shared" si="2"/>
        <v>0.8225563909774436</v>
      </c>
      <c r="N6" s="12">
        <v>22</v>
      </c>
      <c r="O6" s="12">
        <f t="shared" si="3"/>
        <v>17.978062157221203</v>
      </c>
      <c r="P6" s="12">
        <f t="shared" si="4"/>
        <v>3.3559322033898287</v>
      </c>
      <c r="Q6" s="12">
        <f t="shared" si="5"/>
        <v>18.64406779661017</v>
      </c>
      <c r="R6" s="12">
        <f t="shared" si="6"/>
        <v>4.0219378427787937</v>
      </c>
      <c r="S6" s="39">
        <f t="shared" si="7"/>
        <v>-0.66600563938896684</v>
      </c>
      <c r="T6" s="39">
        <f t="shared" si="8"/>
        <v>-0.66600563938896506</v>
      </c>
    </row>
    <row r="7" spans="1:20" s="12" customFormat="1" x14ac:dyDescent="0.2">
      <c r="A7" s="14">
        <v>3.09</v>
      </c>
      <c r="B7" s="15">
        <v>1.42</v>
      </c>
      <c r="C7" s="20">
        <f t="shared" si="0"/>
        <v>2.7849947581931822E-2</v>
      </c>
      <c r="D7" s="17">
        <f>IF(OR($A7="",$B7=""),"",A7*'MPTO_working_2-way'!$G6)</f>
        <v>3.176056338028169</v>
      </c>
      <c r="E7" s="22">
        <f>IF(OR($A7="",$B7=""),"",B7*'MPTO_working_2-way'!$G6)</f>
        <v>1.4595469255663431</v>
      </c>
      <c r="F7" s="17">
        <f>IF(OR($A7="",$B7=""),"",'MPTO_working_2-way'!D6)</f>
        <v>3.2289351681507106</v>
      </c>
      <c r="G7" s="22">
        <f>IF(OR($A7="",$B7=""),"",'MPTO_working_2-way'!E6)</f>
        <v>1.4486447225065207</v>
      </c>
      <c r="H7" s="17">
        <f>IF(OR($A7="",$B7=""),"",'OddsRatio_working_2-way'!M6)</f>
        <v>3.2307376529279455</v>
      </c>
      <c r="I7" s="17">
        <f>IF(OR($A7="",$B7=""),"",'OddsRatio_working_2-way'!N6)</f>
        <v>1.4482822077654243</v>
      </c>
      <c r="J7" s="17">
        <f>IF('Log_working_2-way'!$D6="","",A7^('Log_working_2-way'!$D6))</f>
        <v>3.2559335137266667</v>
      </c>
      <c r="K7" s="22">
        <f>IF('Log_working_2-way'!$D6="","",B7^('Log_working_2-way'!$D6))</f>
        <v>1.4432754750595282</v>
      </c>
      <c r="L7" s="33">
        <f t="shared" si="1"/>
        <v>0.31485587583148561</v>
      </c>
      <c r="M7" s="33">
        <f t="shared" si="2"/>
        <v>0.68514412416851433</v>
      </c>
      <c r="N7" s="12">
        <v>22</v>
      </c>
      <c r="O7" s="12">
        <f t="shared" si="3"/>
        <v>14.880258899676374</v>
      </c>
      <c r="P7" s="12">
        <f t="shared" si="4"/>
        <v>6.5070422535211261</v>
      </c>
      <c r="Q7" s="12">
        <f t="shared" si="5"/>
        <v>15.492957746478874</v>
      </c>
      <c r="R7" s="12">
        <f t="shared" si="6"/>
        <v>7.1197411003236253</v>
      </c>
      <c r="S7" s="39">
        <f t="shared" si="7"/>
        <v>-0.61269884680250009</v>
      </c>
      <c r="T7" s="39">
        <f t="shared" si="8"/>
        <v>-0.6126988468024992</v>
      </c>
    </row>
    <row r="8" spans="1:20" x14ac:dyDescent="0.2">
      <c r="A8" s="14">
        <v>8.9499999999999993</v>
      </c>
      <c r="B8" s="15">
        <v>1.0900000000000001</v>
      </c>
      <c r="C8" s="20">
        <f t="shared" si="0"/>
        <v>2.9163036235969386E-2</v>
      </c>
      <c r="D8" s="17">
        <f>IF(OR($A8="",$B8=""),"",A8*'MPTO_working_2-way'!$G7)</f>
        <v>9.2110091743119256</v>
      </c>
      <c r="E8" s="22">
        <f>IF(OR($A8="",$B8=""),"",B8*'MPTO_working_2-way'!$G7)</f>
        <v>1.1217877094972066</v>
      </c>
      <c r="F8" s="17">
        <f>IF(OR($A8="",$B8=""),"",'MPTO_working_2-way'!D7)</f>
        <v>10.293326299129513</v>
      </c>
      <c r="G8" s="22">
        <f>IF(OR($A8="",$B8=""),"",'MPTO_working_2-way'!E7)</f>
        <v>1.1076040986631093</v>
      </c>
      <c r="H8" s="17">
        <f>IF(OR($A8="",$B8=""),"",'OddsRatio_working_2-way'!M7)</f>
        <v>10.398581453247782</v>
      </c>
      <c r="I8" s="17">
        <f>IF(OR($A8="",$B8=""),"",'OddsRatio_working_2-way'!N7)</f>
        <v>1.1063990353197863</v>
      </c>
      <c r="J8" s="17">
        <f>IF('Log_working_2-way'!$D7="","",A8^('Log_working_2-way'!$D7))</f>
        <v>11.0812947087097</v>
      </c>
      <c r="K8" s="22">
        <f>IF('Log_working_2-way'!$D7="","",B8^('Log_working_2-way'!$D7))</f>
        <v>1.0991936084495231</v>
      </c>
      <c r="L8" s="33">
        <f t="shared" si="1"/>
        <v>0.10856573705179284</v>
      </c>
      <c r="M8" s="33">
        <f t="shared" si="2"/>
        <v>0.89143426294820727</v>
      </c>
      <c r="N8" s="12">
        <v>22</v>
      </c>
      <c r="O8" s="12">
        <f t="shared" si="3"/>
        <v>19.541899441340782</v>
      </c>
      <c r="P8" s="12">
        <f t="shared" si="4"/>
        <v>1.8165137614678901</v>
      </c>
      <c r="Q8" s="12">
        <f t="shared" si="5"/>
        <v>20.183486238532108</v>
      </c>
      <c r="R8" s="12">
        <f t="shared" si="6"/>
        <v>2.4581005586592179</v>
      </c>
      <c r="S8" s="39">
        <f t="shared" si="7"/>
        <v>-0.6415867971913265</v>
      </c>
      <c r="T8" s="39">
        <f t="shared" si="8"/>
        <v>-0.64158679719132783</v>
      </c>
    </row>
    <row r="9" spans="1:20" x14ac:dyDescent="0.2">
      <c r="A9" s="14">
        <v>1.22</v>
      </c>
      <c r="B9" s="15">
        <v>4.74</v>
      </c>
      <c r="C9" s="20">
        <f t="shared" si="0"/>
        <v>3.0642595282562191E-2</v>
      </c>
      <c r="D9" s="17">
        <f>IF(OR($A9="",$B9=""),"",A9*'MPTO_working_2-way'!$G8)</f>
        <v>1.2573839662447259</v>
      </c>
      <c r="E9" s="22">
        <f>IF(OR($A9="",$B9=""),"",B9*'MPTO_working_2-way'!$G8)</f>
        <v>4.8852459016393448</v>
      </c>
      <c r="F9" s="17">
        <f>IF(OR($A9="",$B9=""),"",'MPTO_working_2-way'!D8)</f>
        <v>1.2432385948316638</v>
      </c>
      <c r="G9" s="22">
        <f>IF(OR($A9="",$B9=""),"",'MPTO_working_2-way'!E8)</f>
        <v>5.1111896765069842</v>
      </c>
      <c r="H9" s="17">
        <f>IF(OR($A9="",$B9=""),"",'OddsRatio_working_2-way'!M8)</f>
        <v>1.2425356250363331</v>
      </c>
      <c r="I9" s="17">
        <f>IF(OR($A9="",$B9=""),"",'OddsRatio_working_2-way'!N8)</f>
        <v>5.1231056256176624</v>
      </c>
      <c r="J9" s="17">
        <f>IF('Log_working_2-way'!$D8="","",A9^('Log_working_2-way'!$D8))</f>
        <v>1.2357755474920953</v>
      </c>
      <c r="K9" s="22">
        <f>IF('Log_working_2-way'!$D8="","",B9^('Log_working_2-way'!$D8))</f>
        <v>5.2413219293738829</v>
      </c>
      <c r="L9" s="33">
        <f t="shared" si="1"/>
        <v>0.7953020134228187</v>
      </c>
      <c r="M9" s="33">
        <f t="shared" si="2"/>
        <v>0.20469798657718119</v>
      </c>
      <c r="N9" s="12">
        <v>22</v>
      </c>
      <c r="O9" s="12">
        <f t="shared" si="3"/>
        <v>3.9672131147540983</v>
      </c>
      <c r="P9" s="12">
        <f t="shared" si="4"/>
        <v>17.358649789029535</v>
      </c>
      <c r="Q9" s="12">
        <f t="shared" si="5"/>
        <v>4.6413502109704634</v>
      </c>
      <c r="R9" s="12">
        <f t="shared" si="6"/>
        <v>18.032786885245901</v>
      </c>
      <c r="S9" s="39">
        <f t="shared" si="7"/>
        <v>-0.67413709621636508</v>
      </c>
      <c r="T9" s="39">
        <f t="shared" si="8"/>
        <v>-0.67413709621636642</v>
      </c>
    </row>
    <row r="10" spans="1:20" x14ac:dyDescent="0.2">
      <c r="A10" s="14">
        <v>3.34</v>
      </c>
      <c r="B10" s="15">
        <v>1.37</v>
      </c>
      <c r="C10" s="20">
        <f t="shared" si="0"/>
        <v>2.9328204904060406E-2</v>
      </c>
      <c r="D10" s="17">
        <f>IF(OR($A10="",$B10=""),"",A10*'MPTO_working_2-way'!$G9)</f>
        <v>3.4379562043795615</v>
      </c>
      <c r="E10" s="22">
        <f>IF(OR($A10="",$B10=""),"",B10*'MPTO_working_2-way'!$G9)</f>
        <v>1.4101796407185629</v>
      </c>
      <c r="F10" s="17">
        <f>IF(OR($A10="",$B10=""),"",'MPTO_working_2-way'!D9)</f>
        <v>3.5120116662829064</v>
      </c>
      <c r="G10" s="22">
        <f>IF(OR($A10="",$B10=""),"",'MPTO_working_2-way'!E9)</f>
        <v>1.3980873231690552</v>
      </c>
      <c r="H10" s="17">
        <f>IF(OR($A10="",$B10=""),"",'OddsRatio_working_2-way'!M9)</f>
        <v>3.5148209328547271</v>
      </c>
      <c r="I10" s="17">
        <f>IF(OR($A10="",$B10=""),"",'OddsRatio_working_2-way'!N9)</f>
        <v>1.3976426261351491</v>
      </c>
      <c r="J10" s="17">
        <f>IF('Log_working_2-way'!$D9="","",A10^('Log_working_2-way'!$D9))</f>
        <v>3.5506844315782482</v>
      </c>
      <c r="K10" s="22">
        <f>IF('Log_working_2-way'!$D9="","",B10^('Log_working_2-way'!$D9))</f>
        <v>1.3920516343062272</v>
      </c>
      <c r="L10" s="33">
        <f t="shared" si="1"/>
        <v>0.29087048832271767</v>
      </c>
      <c r="M10" s="33">
        <f t="shared" si="2"/>
        <v>0.70912951167728233</v>
      </c>
      <c r="N10" s="12">
        <v>22</v>
      </c>
      <c r="O10" s="12">
        <f t="shared" si="3"/>
        <v>15.41317365269461</v>
      </c>
      <c r="P10" s="12">
        <f t="shared" si="4"/>
        <v>5.9416058394160585</v>
      </c>
      <c r="Q10" s="12">
        <f t="shared" si="5"/>
        <v>16.058394160583941</v>
      </c>
      <c r="R10" s="12">
        <f t="shared" si="6"/>
        <v>6.5868263473053901</v>
      </c>
      <c r="S10" s="39">
        <f t="shared" si="7"/>
        <v>-0.64522050788933072</v>
      </c>
      <c r="T10" s="39">
        <f t="shared" si="8"/>
        <v>-0.64522050788933161</v>
      </c>
    </row>
    <row r="11" spans="1:20" x14ac:dyDescent="0.2">
      <c r="A11" s="14">
        <v>2.4</v>
      </c>
      <c r="B11" s="15">
        <v>1.63</v>
      </c>
      <c r="C11" s="20">
        <f t="shared" si="0"/>
        <v>3.0163599182004175E-2</v>
      </c>
      <c r="D11" s="17">
        <f>IF(OR($A11="",$B11=""),"",A11*'MPTO_working_2-way'!$G10)</f>
        <v>2.4723926380368098</v>
      </c>
      <c r="E11" s="22">
        <f>IF(OR($A11="",$B11=""),"",B11*'MPTO_working_2-way'!$G10)</f>
        <v>1.6791666666666667</v>
      </c>
      <c r="F11" s="17">
        <f>IF(OR($A11="",$B11=""),"",'MPTO_working_2-way'!D10)</f>
        <v>2.49013367281986</v>
      </c>
      <c r="G11" s="22">
        <f>IF(OR($A11="",$B11=""),"",'MPTO_working_2-way'!E10)</f>
        <v>1.6710807347287484</v>
      </c>
      <c r="H11" s="17">
        <f>IF(OR($A11="",$B11=""),"",'OddsRatio_working_2-way'!M10)</f>
        <v>2.4907119849998605</v>
      </c>
      <c r="I11" s="17">
        <f>IF(OR($A11="",$B11=""),"",'OddsRatio_working_2-way'!N10)</f>
        <v>1.670820393249937</v>
      </c>
      <c r="J11" s="17">
        <f>IF('Log_working_2-way'!$D10="","",A11^('Log_working_2-way'!$D10))</f>
        <v>2.4989058285805683</v>
      </c>
      <c r="K11" s="22">
        <f>IF('Log_working_2-way'!$D10="","",B11^('Log_working_2-way'!$D10))</f>
        <v>1.6671533200634385</v>
      </c>
      <c r="L11" s="33">
        <f t="shared" si="1"/>
        <v>0.40446650124069478</v>
      </c>
      <c r="M11" s="33">
        <f t="shared" si="2"/>
        <v>0.59553349875930517</v>
      </c>
      <c r="N11" s="12">
        <v>22</v>
      </c>
      <c r="O11" s="12">
        <f t="shared" si="3"/>
        <v>12.833333333333332</v>
      </c>
      <c r="P11" s="12">
        <f t="shared" si="4"/>
        <v>8.5030674846625764</v>
      </c>
      <c r="Q11" s="12">
        <f t="shared" si="5"/>
        <v>13.496932515337424</v>
      </c>
      <c r="R11" s="12">
        <f t="shared" si="6"/>
        <v>9.1666666666666679</v>
      </c>
      <c r="S11" s="39">
        <f t="shared" si="7"/>
        <v>-0.6635991820040914</v>
      </c>
      <c r="T11" s="39">
        <f t="shared" si="8"/>
        <v>-0.6635991820040914</v>
      </c>
    </row>
    <row r="12" spans="1:20" x14ac:dyDescent="0.2">
      <c r="A12" s="14">
        <v>2.1</v>
      </c>
      <c r="B12" s="15">
        <v>1.81</v>
      </c>
      <c r="C12" s="20">
        <f t="shared" si="0"/>
        <v>2.8676664035780064E-2</v>
      </c>
      <c r="D12" s="17">
        <f>IF(OR($A12="",$B12=""),"",A12*'MPTO_working_2-way'!$G11)</f>
        <v>2.160220994475138</v>
      </c>
      <c r="E12" s="22">
        <f>IF(OR($A12="",$B12=""),"",B12*'MPTO_working_2-way'!$G11)</f>
        <v>1.861904761904762</v>
      </c>
      <c r="F12" s="17">
        <f>IF(OR($A12="",$B12=""),"",'MPTO_working_2-way'!D11)</f>
        <v>2.1651951011107946</v>
      </c>
      <c r="G12" s="22">
        <f>IF(OR($A12="",$B12=""),"",'MPTO_working_2-way'!E11)</f>
        <v>1.858225372769494</v>
      </c>
      <c r="H12" s="17">
        <f>IF(OR($A12="",$B12=""),"",'OddsRatio_working_2-way'!M11)</f>
        <v>2.1653431646335015</v>
      </c>
      <c r="I12" s="17">
        <f>IF(OR($A12="",$B12=""),"",'OddsRatio_working_2-way'!N11)</f>
        <v>1.8581163303210331</v>
      </c>
      <c r="J12" s="17">
        <f>IF('Log_working_2-way'!$D11="","",A12^('Log_working_2-way'!$D11))</f>
        <v>2.1676082555034109</v>
      </c>
      <c r="K12" s="22">
        <f>IF('Log_working_2-way'!$D11="","",B12^('Log_working_2-way'!$D11))</f>
        <v>1.8564516354578522</v>
      </c>
      <c r="L12" s="33">
        <f t="shared" si="1"/>
        <v>0.46291560102301793</v>
      </c>
      <c r="M12" s="33">
        <f t="shared" si="2"/>
        <v>0.53708439897698212</v>
      </c>
      <c r="N12" s="12">
        <v>22</v>
      </c>
      <c r="O12" s="12">
        <f t="shared" si="3"/>
        <v>11.523809523809524</v>
      </c>
      <c r="P12" s="12">
        <f t="shared" si="4"/>
        <v>9.8453038674033149</v>
      </c>
      <c r="Q12" s="12">
        <f t="shared" si="5"/>
        <v>12.154696132596685</v>
      </c>
      <c r="R12" s="12">
        <f t="shared" si="6"/>
        <v>10.476190476190476</v>
      </c>
      <c r="S12" s="39">
        <f t="shared" si="7"/>
        <v>-0.63088660878716141</v>
      </c>
      <c r="T12" s="39">
        <f t="shared" si="8"/>
        <v>-0.63088660878716141</v>
      </c>
    </row>
    <row r="13" spans="1:20" x14ac:dyDescent="0.2">
      <c r="A13" s="14">
        <v>3.1749999999999998</v>
      </c>
      <c r="B13" s="15">
        <v>1.355</v>
      </c>
      <c r="C13" s="20">
        <f t="shared" si="0"/>
        <v>5.2968009995060683E-2</v>
      </c>
      <c r="D13" s="17">
        <f>IF(OR($A13="",$B13=""),"",A13*'MPTO_working_2-way'!$G12)</f>
        <v>3.3431734317343174</v>
      </c>
      <c r="E13" s="22">
        <f>IF(OR($A13="",$B13=""),"",B13*'MPTO_working_2-way'!$G12)</f>
        <v>1.4267716535433073</v>
      </c>
      <c r="F13" s="17">
        <f>IF(OR($A13="",$B13=""),"",'MPTO_working_2-way'!D12)</f>
        <v>3.4664853703983485</v>
      </c>
      <c r="G13" s="22">
        <f>IF(OR($A13="",$B13=""),"",'MPTO_working_2-way'!E12)</f>
        <v>1.4054352042795599</v>
      </c>
      <c r="H13" s="17">
        <f>IF(OR($A13="",$B13=""),"",'OddsRatio_working_2-way'!M12)</f>
        <v>3.4752293961126686</v>
      </c>
      <c r="I13" s="17">
        <f>IF(OR($A13="",$B13=""),"",'OddsRatio_working_2-way'!N12)</f>
        <v>1.4040029589057457</v>
      </c>
      <c r="J13" s="17">
        <f>IF('Log_working_2-way'!$D12="","",A13^('Log_working_2-way'!$D12))</f>
        <v>3.5375538521216634</v>
      </c>
      <c r="K13" s="22">
        <f>IF('Log_working_2-way'!$D12="","",B13^('Log_working_2-way'!$D12))</f>
        <v>1.3940803065660896</v>
      </c>
      <c r="L13" s="33">
        <f t="shared" si="1"/>
        <v>0.29911699779249445</v>
      </c>
      <c r="M13" s="33">
        <f t="shared" si="2"/>
        <v>0.70088300220750543</v>
      </c>
      <c r="N13" s="12">
        <v>22</v>
      </c>
      <c r="O13" s="12">
        <f t="shared" si="3"/>
        <v>15.070866141732282</v>
      </c>
      <c r="P13" s="12">
        <f t="shared" si="4"/>
        <v>5.7638376383763825</v>
      </c>
      <c r="Q13" s="12">
        <f t="shared" si="5"/>
        <v>16.236162361623617</v>
      </c>
      <c r="R13" s="12">
        <f t="shared" si="6"/>
        <v>6.9291338582677167</v>
      </c>
      <c r="S13" s="39">
        <f t="shared" si="7"/>
        <v>-1.165296219891335</v>
      </c>
      <c r="T13" s="39">
        <f t="shared" si="8"/>
        <v>-1.1652962198913341</v>
      </c>
    </row>
    <row r="14" spans="1:20" x14ac:dyDescent="0.2">
      <c r="A14" s="14">
        <v>2.2250000000000001</v>
      </c>
      <c r="B14" s="15">
        <v>1.5249999999999999</v>
      </c>
      <c r="C14" s="20">
        <f t="shared" si="0"/>
        <v>0.10517590716522385</v>
      </c>
      <c r="D14" s="17">
        <f>IF(OR($A14="",$B14=""),"",A14*'MPTO_working_2-way'!$G13)</f>
        <v>2.459016393442623</v>
      </c>
      <c r="E14" s="22">
        <f>IF(OR($A14="",$B14=""),"",B14*'MPTO_working_2-way'!$G13)</f>
        <v>1.6853932584269662</v>
      </c>
      <c r="F14" s="17">
        <f>IF(OR($A14="",$B14=""),"",'MPTO_working_2-way'!D13)</f>
        <v>2.5198421907635185</v>
      </c>
      <c r="G14" s="22">
        <f>IF(OR($A14="",$B14=""),"",'MPTO_working_2-way'!E13)</f>
        <v>1.6579630477935561</v>
      </c>
      <c r="H14" s="17">
        <f>IF(OR($A14="",$B14=""),"",'OddsRatio_working_2-way'!M13)</f>
        <v>2.5275252316519472</v>
      </c>
      <c r="I14" s="17">
        <f>IF(OR($A14="",$B14=""),"",'OddsRatio_working_2-way'!N13)</f>
        <v>1.6546536707079771</v>
      </c>
      <c r="J14" s="17">
        <f>IF('Log_working_2-way'!$D13="","",A14^('Log_working_2-way'!$D13))</f>
        <v>2.5585188595514574</v>
      </c>
      <c r="K14" s="22">
        <f>IF('Log_working_2-way'!$D13="","",B14^('Log_working_2-way'!$D13))</f>
        <v>1.6416348405869154</v>
      </c>
      <c r="L14" s="33">
        <f t="shared" si="1"/>
        <v>0.40666666666666668</v>
      </c>
      <c r="M14" s="33">
        <f t="shared" si="2"/>
        <v>0.59333333333333338</v>
      </c>
      <c r="N14" s="12">
        <v>22</v>
      </c>
      <c r="O14" s="12">
        <f t="shared" si="3"/>
        <v>12.112359550561798</v>
      </c>
      <c r="P14" s="12">
        <f t="shared" si="4"/>
        <v>7.5737704918032778</v>
      </c>
      <c r="Q14" s="12">
        <f t="shared" si="5"/>
        <v>14.426229508196723</v>
      </c>
      <c r="R14" s="12">
        <f t="shared" si="6"/>
        <v>9.8876404494382015</v>
      </c>
      <c r="S14" s="39">
        <f t="shared" si="7"/>
        <v>-2.3138699576349246</v>
      </c>
      <c r="T14" s="39">
        <f t="shared" si="8"/>
        <v>-2.3138699576349238</v>
      </c>
    </row>
    <row r="15" spans="1:20" x14ac:dyDescent="0.2">
      <c r="A15" s="14">
        <v>1.28</v>
      </c>
      <c r="B15" s="15">
        <v>7.3</v>
      </c>
      <c r="C15" s="20">
        <f t="shared" si="0"/>
        <v>-8.1763698630136994E-2</v>
      </c>
      <c r="D15" s="17">
        <f>IF(OR($A15="",$B15=""),"",A15*'MPTO_working_2-way'!$G14)</f>
        <v>1.1753424657534246</v>
      </c>
      <c r="E15" s="22">
        <f>IF(OR($A15="",$B15=""),"",B15*'MPTO_working_2-way'!$G14)</f>
        <v>6.703125</v>
      </c>
      <c r="F15" s="17">
        <f>IF(OR($A15="",$B15=""),"",'MPTO_working_2-way'!D14)</f>
        <v>1.2163499088778964</v>
      </c>
      <c r="G15" s="22">
        <f>IF(OR($A15="",$B15=""),"",'MPTO_working_2-way'!E14)</f>
        <v>5.6221419975932614</v>
      </c>
      <c r="H15" s="17">
        <f>IF(OR($A15="",$B15=""),"",'OddsRatio_working_2-way'!M14)</f>
        <v>1.2108185106778919</v>
      </c>
      <c r="I15" s="17">
        <f>IF(OR($A15="",$B15=""),"",'OddsRatio_working_2-way'!N14)</f>
        <v>5.7434164902525691</v>
      </c>
      <c r="J15" s="17">
        <f>IF('Log_working_2-way'!$D14="","",A15^('Log_working_2-way'!$D14))</f>
        <v>1.2309612737391997</v>
      </c>
      <c r="K15" s="22">
        <f>IF('Log_working_2-way'!$D14="","",B15^('Log_working_2-way'!$D14))</f>
        <v>5.3297301916042921</v>
      </c>
      <c r="L15" s="33">
        <f t="shared" si="1"/>
        <v>0.85081585081585087</v>
      </c>
      <c r="M15" s="33">
        <f t="shared" si="2"/>
        <v>0.14918414918414918</v>
      </c>
      <c r="N15" s="12">
        <v>22</v>
      </c>
      <c r="O15" s="12">
        <f t="shared" si="3"/>
        <v>4.8125</v>
      </c>
      <c r="P15" s="12">
        <f t="shared" si="4"/>
        <v>18.986301369863011</v>
      </c>
      <c r="Q15" s="12">
        <f t="shared" si="5"/>
        <v>3.0136986301369859</v>
      </c>
      <c r="R15" s="12">
        <f t="shared" si="6"/>
        <v>17.1875</v>
      </c>
      <c r="S15" s="39">
        <f t="shared" si="7"/>
        <v>1.7988013698630141</v>
      </c>
      <c r="T15" s="39">
        <f t="shared" si="8"/>
        <v>1.7988013698630105</v>
      </c>
    </row>
    <row r="16" spans="1:20" x14ac:dyDescent="0.2">
      <c r="A16" s="14">
        <v>1.944</v>
      </c>
      <c r="B16" s="15">
        <v>1.8560000000000001</v>
      </c>
      <c r="C16" s="20">
        <f t="shared" si="0"/>
        <v>5.319639562934575E-2</v>
      </c>
      <c r="D16" s="17">
        <f>IF(OR($A16="",$B16=""),"",A16*'MPTO_working_2-way'!$G15)</f>
        <v>2.047413793103448</v>
      </c>
      <c r="E16" s="22">
        <f>IF(OR($A16="",$B16=""),"",B16*'MPTO_working_2-way'!$G15)</f>
        <v>1.9547325102880657</v>
      </c>
      <c r="F16" s="17">
        <f>IF(OR($A16="",$B16=""),"",'MPTO_working_2-way'!D15)</f>
        <v>2.0499990909256196</v>
      </c>
      <c r="G16" s="22">
        <f>IF(OR($A16="",$B16=""),"",'MPTO_working_2-way'!E15)</f>
        <v>1.9523817769389273</v>
      </c>
      <c r="H16" s="17">
        <f>IF(OR($A16="",$B16=""),"",'OddsRatio_working_2-way'!M15)</f>
        <v>2.0501446273336628</v>
      </c>
      <c r="I16" s="17">
        <f>IF(OR($A16="",$B16=""),"",'OddsRatio_working_2-way'!N15)</f>
        <v>1.9522497891923891</v>
      </c>
      <c r="J16" s="17">
        <f>IF('Log_working_2-way'!$D15="","",A16^('Log_working_2-way'!$D15))</f>
        <v>2.0513442294805175</v>
      </c>
      <c r="K16" s="22">
        <f>IF('Log_working_2-way'!$D15="","",B16^('Log_working_2-way'!$D15))</f>
        <v>1.9511632555329479</v>
      </c>
      <c r="L16" s="33">
        <f t="shared" si="1"/>
        <v>0.48842105263157903</v>
      </c>
      <c r="M16" s="33">
        <f t="shared" si="2"/>
        <v>0.51157894736842113</v>
      </c>
      <c r="N16" s="12">
        <v>22</v>
      </c>
      <c r="O16" s="12">
        <f t="shared" si="3"/>
        <v>10.683127572016462</v>
      </c>
      <c r="P16" s="12">
        <f t="shared" si="4"/>
        <v>10.146551724137931</v>
      </c>
      <c r="Q16" s="12">
        <f t="shared" si="5"/>
        <v>11.853448275862068</v>
      </c>
      <c r="R16" s="12">
        <f t="shared" si="6"/>
        <v>11.316872427983538</v>
      </c>
      <c r="S16" s="39">
        <f t="shared" si="7"/>
        <v>-1.170320703845606</v>
      </c>
      <c r="T16" s="39">
        <f t="shared" si="8"/>
        <v>-1.1703207038456078</v>
      </c>
    </row>
    <row r="17" spans="1:20" x14ac:dyDescent="0.2">
      <c r="A17" s="14">
        <v>1.3</v>
      </c>
      <c r="B17" s="15">
        <v>3.4</v>
      </c>
      <c r="C17" s="20">
        <f t="shared" si="0"/>
        <v>6.3348416289592757E-2</v>
      </c>
      <c r="D17" s="17">
        <f>IF(OR($A17="",$B17=""),"",A17*'MPTO_working_2-way'!$G16)</f>
        <v>1.3823529411764706</v>
      </c>
      <c r="E17" s="22">
        <f>IF(OR($A17="",$B17=""),"",B17*'MPTO_working_2-way'!$G16)</f>
        <v>3.6153846153846154</v>
      </c>
      <c r="F17" s="17">
        <f>IF(OR($A17="",$B17=""),"",'MPTO_working_2-way'!D16)</f>
        <v>1.3558282208588956</v>
      </c>
      <c r="G17" s="22">
        <f>IF(OR($A17="",$B17=""),"",'MPTO_working_2-way'!E16)</f>
        <v>3.8103448275862064</v>
      </c>
      <c r="H17" s="17">
        <f>IF(OR($A17="",$B17=""),"",'OddsRatio_working_2-way'!M16)</f>
        <v>1.353553390593274</v>
      </c>
      <c r="I17" s="17">
        <f>IF(OR($A17="",$B17=""),"",'OddsRatio_working_2-way'!N16)</f>
        <v>3.8284271247461912</v>
      </c>
      <c r="J17" s="17">
        <f>IF('Log_working_2-way'!$D16="","",A17^('Log_working_2-way'!$D16))</f>
        <v>1.3411194601666856</v>
      </c>
      <c r="K17" s="22">
        <f>IF('Log_working_2-way'!$D16="","",B17^('Log_working_2-way'!$D16))</f>
        <v>3.9315243382973795</v>
      </c>
      <c r="L17" s="33">
        <f t="shared" ref="L17" si="9">(1/D17)</f>
        <v>0.72340425531914898</v>
      </c>
      <c r="M17" s="33">
        <f t="shared" ref="M17" si="10">(1/E17)</f>
        <v>0.27659574468085107</v>
      </c>
      <c r="N17" s="12">
        <v>22</v>
      </c>
      <c r="O17" s="12">
        <f t="shared" si="3"/>
        <v>5.0769230769230775</v>
      </c>
      <c r="P17" s="12">
        <f t="shared" si="4"/>
        <v>15.529411764705882</v>
      </c>
      <c r="Q17" s="12">
        <f t="shared" si="5"/>
        <v>6.4705882352941178</v>
      </c>
      <c r="R17" s="12">
        <f t="shared" si="6"/>
        <v>16.92307692307692</v>
      </c>
      <c r="S17" s="39">
        <f t="shared" si="7"/>
        <v>-1.3936651583710402</v>
      </c>
      <c r="T17" s="39">
        <f t="shared" si="8"/>
        <v>-1.3936651583710375</v>
      </c>
    </row>
    <row r="18" spans="1:20" x14ac:dyDescent="0.2">
      <c r="A18" s="14">
        <v>2.165</v>
      </c>
      <c r="B18" s="15">
        <v>1.696</v>
      </c>
      <c r="C18" s="20">
        <f t="shared" si="0"/>
        <v>5.1516405943614174E-2</v>
      </c>
      <c r="D18" s="17">
        <f>IF(OR($A18="",$B18=""),"",A18*'MPTO_working_2-way'!$G17)</f>
        <v>2.2765330188679247</v>
      </c>
      <c r="E18" s="22">
        <f>IF(OR($A18="",$B18=""),"",B18*'MPTO_working_2-way'!$G17)</f>
        <v>1.7833718244803696</v>
      </c>
      <c r="F18" s="17">
        <f>IF(OR($A18="",$B18=""),"",'MPTO_working_2-way'!D17)</f>
        <v>2.2928650822395125</v>
      </c>
      <c r="G18" s="22">
        <f>IF(OR($A18="",$B18=""),"",'MPTO_working_2-way'!E17)</f>
        <v>1.7734759130997575</v>
      </c>
      <c r="H18" s="17">
        <f>IF(OR($A18="",$B18=""),"",'OddsRatio_working_2-way'!M17)</f>
        <v>2.2937737726173939</v>
      </c>
      <c r="I18" s="17">
        <f>IF(OR($A18="",$B18=""),"",'OddsRatio_working_2-way'!N17)</f>
        <v>1.7729326572890181</v>
      </c>
      <c r="J18" s="17">
        <f>IF('Log_working_2-way'!$D17="","",A18^('Log_working_2-way'!$D17))</f>
        <v>2.3014300075755703</v>
      </c>
      <c r="K18" s="22">
        <f>IF('Log_working_2-way'!$D17="","",B18^('Log_working_2-way'!$D17))</f>
        <v>1.7683855406572009</v>
      </c>
      <c r="L18" s="33">
        <f t="shared" ref="L18" si="11">(1/D18)</f>
        <v>0.43926443926443925</v>
      </c>
      <c r="M18" s="33">
        <f t="shared" ref="M18" si="12">(1/E18)</f>
        <v>0.56073556073556075</v>
      </c>
      <c r="N18" s="12">
        <v>22</v>
      </c>
      <c r="O18" s="12">
        <f t="shared" si="3"/>
        <v>11.838337182448038</v>
      </c>
      <c r="P18" s="12">
        <f t="shared" si="4"/>
        <v>9.0283018867924518</v>
      </c>
      <c r="Q18" s="12">
        <f t="shared" si="5"/>
        <v>12.971698113207548</v>
      </c>
      <c r="R18" s="12">
        <f t="shared" si="6"/>
        <v>10.161662817551962</v>
      </c>
      <c r="S18" s="39">
        <f t="shared" si="7"/>
        <v>-1.1333609307595101</v>
      </c>
      <c r="T18" s="39">
        <f t="shared" si="8"/>
        <v>-1.1333609307595101</v>
      </c>
    </row>
    <row r="19" spans="1:20" x14ac:dyDescent="0.2">
      <c r="A19" s="14">
        <v>1.845</v>
      </c>
      <c r="B19" s="15">
        <v>1.9550000000000001</v>
      </c>
      <c r="C19" s="20">
        <f t="shared" si="0"/>
        <v>5.3514371460850363E-2</v>
      </c>
      <c r="D19" s="17">
        <f>IF(OR($A19="",$B19=""),"",A19*'MPTO_working_2-way'!$G18)</f>
        <v>1.9437340153452689</v>
      </c>
      <c r="E19" s="22">
        <f>IF(OR($A19="",$B19=""),"",B19*'MPTO_working_2-way'!$G18)</f>
        <v>2.0596205962059626</v>
      </c>
      <c r="F19" s="17">
        <f>IF(OR($A19="",$B19=""),"",'MPTO_working_2-way'!D18)</f>
        <v>1.9408120850960799</v>
      </c>
      <c r="G19" s="22">
        <f>IF(OR($A19="",$B19=""),"",'MPTO_working_2-way'!E18)</f>
        <v>2.0629115163820164</v>
      </c>
      <c r="H19" s="17">
        <f>IF(OR($A19="",$B19=""),"",'OddsRatio_working_2-way'!M18)</f>
        <v>1.9406469868801486</v>
      </c>
      <c r="I19" s="17">
        <f>IF(OR($A19="",$B19=""),"",'OddsRatio_working_2-way'!N18)</f>
        <v>2.0630980739296345</v>
      </c>
      <c r="J19" s="17">
        <f>IF('Log_working_2-way'!$D18="","",A19^('Log_working_2-way'!$D18))</f>
        <v>1.9392966360064237</v>
      </c>
      <c r="K19" s="22">
        <f>IF('Log_working_2-way'!$D18="","",B19^('Log_working_2-way'!$D18))</f>
        <v>2.0646264041251698</v>
      </c>
      <c r="L19" s="33">
        <f t="shared" ref="L19" si="13">(1/D19)</f>
        <v>0.51447368421052619</v>
      </c>
      <c r="M19" s="33">
        <f t="shared" ref="M19" si="14">(1/E19)</f>
        <v>0.48552631578947353</v>
      </c>
      <c r="N19" s="12">
        <v>22</v>
      </c>
      <c r="O19" s="12">
        <f t="shared" si="3"/>
        <v>10.075880758807587</v>
      </c>
      <c r="P19" s="12">
        <f t="shared" si="4"/>
        <v>10.746803069053712</v>
      </c>
      <c r="Q19" s="12">
        <f t="shared" si="5"/>
        <v>11.253196930946292</v>
      </c>
      <c r="R19" s="12">
        <f t="shared" si="6"/>
        <v>11.924119241192413</v>
      </c>
      <c r="S19" s="39">
        <f t="shared" si="7"/>
        <v>-1.1773161721387044</v>
      </c>
      <c r="T19" s="39">
        <f t="shared" si="8"/>
        <v>-1.1773161721387009</v>
      </c>
    </row>
    <row r="20" spans="1:20" x14ac:dyDescent="0.2">
      <c r="A20" s="14">
        <v>2.125</v>
      </c>
      <c r="B20" s="15">
        <v>1.7150000000000001</v>
      </c>
      <c r="C20" s="20">
        <f t="shared" si="0"/>
        <v>5.3678614302863803E-2</v>
      </c>
      <c r="D20" s="17">
        <f>IF(OR($A20="",$B20=""),"",A20*'MPTO_working_2-way'!$G19)</f>
        <v>2.2390670553935856</v>
      </c>
      <c r="E20" s="22">
        <f>IF(OR($A20="",$B20=""),"",B20*'MPTO_working_2-way'!$G19)</f>
        <v>1.8070588235294116</v>
      </c>
      <c r="F20" s="17">
        <f>IF(OR($A20="",$B20=""),"",'MPTO_working_2-way'!D19)</f>
        <v>2.2535265700483089</v>
      </c>
      <c r="G20" s="22">
        <f>IF(OR($A20="",$B20=""),"",'MPTO_working_2-way'!E19)</f>
        <v>1.7977493448435331</v>
      </c>
      <c r="H20" s="17">
        <f>IF(OR($A20="",$B20=""),"",'OddsRatio_working_2-way'!M19)</f>
        <v>2.2543630150106355</v>
      </c>
      <c r="I20" s="17">
        <f>IF(OR($A20="",$B20=""),"",'OddsRatio_working_2-way'!N19)</f>
        <v>1.7972173828734261</v>
      </c>
      <c r="J20" s="17">
        <f>IF('Log_working_2-way'!$D19="","",A20^('Log_working_2-way'!$D19))</f>
        <v>2.2611429541083283</v>
      </c>
      <c r="K20" s="22">
        <f>IF('Log_working_2-way'!$D19="","",B20^('Log_working_2-way'!$D19))</f>
        <v>1.7929315203644287</v>
      </c>
      <c r="L20" s="33">
        <f t="shared" ref="L20" si="15">(1/D20)</f>
        <v>0.44661458333333343</v>
      </c>
      <c r="M20" s="33">
        <f t="shared" ref="M20" si="16">(1/E20)</f>
        <v>0.55338541666666674</v>
      </c>
      <c r="N20" s="12">
        <v>22</v>
      </c>
      <c r="O20" s="12">
        <f t="shared" si="3"/>
        <v>11.647058823529411</v>
      </c>
      <c r="P20" s="12">
        <f t="shared" si="4"/>
        <v>9.1720116618075807</v>
      </c>
      <c r="Q20" s="12">
        <f t="shared" si="5"/>
        <v>12.827988338192418</v>
      </c>
      <c r="R20" s="12">
        <f t="shared" si="6"/>
        <v>10.352941176470589</v>
      </c>
      <c r="S20" s="39">
        <f t="shared" si="7"/>
        <v>-1.1809295146630063</v>
      </c>
      <c r="T20" s="39">
        <f t="shared" si="8"/>
        <v>-1.1809295146630081</v>
      </c>
    </row>
    <row r="21" spans="1:20" x14ac:dyDescent="0.2">
      <c r="A21" s="14">
        <v>1.38</v>
      </c>
      <c r="B21" s="15">
        <v>2.94</v>
      </c>
      <c r="C21" s="20">
        <f t="shared" si="0"/>
        <v>6.477373558118904E-2</v>
      </c>
      <c r="D21" s="17">
        <f>IF(OR($A21="",$B21=""),"",A21*'MPTO_working_2-way'!$G20)</f>
        <v>1.4693877551020407</v>
      </c>
      <c r="E21" s="22">
        <f>IF(OR($A21="",$B21=""),"",B21*'MPTO_working_2-way'!$G20)</f>
        <v>3.1304347826086958</v>
      </c>
      <c r="F21" s="17">
        <f>IF(OR($A21="",$B21=""),"",'MPTO_working_2-way'!D20)</f>
        <v>1.4445631275368509</v>
      </c>
      <c r="G21" s="22">
        <f>IF(OR($A21="",$B21=""),"",'MPTO_working_2-way'!E20)</f>
        <v>3.2493993272465165</v>
      </c>
      <c r="H21" s="17">
        <f>IF(OR($A21="",$B21=""),"",'OddsRatio_working_2-way'!M20)</f>
        <v>1.4425791326529003</v>
      </c>
      <c r="I21" s="17">
        <f>IF(OR($A21="",$B21=""),"",'OddsRatio_working_2-way'!N20)</f>
        <v>3.2594829403858618</v>
      </c>
      <c r="J21" s="17">
        <f>IF('Log_working_2-way'!$D20="","",A21^('Log_working_2-way'!$D20))</f>
        <v>1.4310262157923552</v>
      </c>
      <c r="K21" s="22">
        <f>IF('Log_working_2-way'!$D20="","",B21^('Log_working_2-way'!$D20))</f>
        <v>3.32004449678869</v>
      </c>
      <c r="L21" s="33">
        <f t="shared" ref="L21" si="17">(1/D21)</f>
        <v>0.68055555555555558</v>
      </c>
      <c r="M21" s="33">
        <f t="shared" ref="M21" si="18">(1/E21)</f>
        <v>0.31944444444444442</v>
      </c>
      <c r="N21" s="12">
        <v>22</v>
      </c>
      <c r="O21" s="12">
        <f t="shared" si="3"/>
        <v>6.0579710144927539</v>
      </c>
      <c r="P21" s="12">
        <f t="shared" si="4"/>
        <v>14.517006802721085</v>
      </c>
      <c r="Q21" s="12">
        <f t="shared" si="5"/>
        <v>7.482993197278911</v>
      </c>
      <c r="R21" s="12">
        <f t="shared" si="6"/>
        <v>15.94202898550725</v>
      </c>
      <c r="S21" s="39">
        <f t="shared" si="7"/>
        <v>-1.4250221827861571</v>
      </c>
      <c r="T21" s="39">
        <f t="shared" si="8"/>
        <v>-1.4250221827861651</v>
      </c>
    </row>
    <row r="22" spans="1:20" x14ac:dyDescent="0.2">
      <c r="A22" s="14">
        <v>1.704</v>
      </c>
      <c r="B22" s="15">
        <v>2.1440000000000001</v>
      </c>
      <c r="C22" s="20">
        <f t="shared" si="0"/>
        <v>5.327237054165801E-2</v>
      </c>
      <c r="D22" s="17">
        <f>IF(OR($A22="",$B22=""),"",A22*'MPTO_working_2-way'!$G21)</f>
        <v>1.7947761194029852</v>
      </c>
      <c r="E22" s="22">
        <f>IF(OR($A22="",$B22=""),"",B22*'MPTO_working_2-way'!$G21)</f>
        <v>2.258215962441315</v>
      </c>
      <c r="F22" s="17">
        <f>IF(OR($A22="",$B22=""),"",'MPTO_working_2-way'!D21)</f>
        <v>1.7850185274941761</v>
      </c>
      <c r="G22" s="22">
        <f>IF(OR($A22="",$B22=""),"",'MPTO_working_2-way'!E21)</f>
        <v>2.2738552849090805</v>
      </c>
      <c r="H22" s="17">
        <f>IF(OR($A22="",$B22=""),"",'OddsRatio_working_2-way'!M21)</f>
        <v>1.7844645405527362</v>
      </c>
      <c r="I22" s="17">
        <f>IF(OR($A22="",$B22=""),"",'OddsRatio_working_2-way'!N21)</f>
        <v>2.2747548783981966</v>
      </c>
      <c r="J22" s="17">
        <f>IF('Log_working_2-way'!$D21="","",A22^('Log_working_2-way'!$D21))</f>
        <v>1.7799746970124413</v>
      </c>
      <c r="K22" s="22">
        <f>IF('Log_working_2-way'!$D21="","",B22^('Log_working_2-way'!$D21))</f>
        <v>2.2820928727923988</v>
      </c>
      <c r="L22" s="33">
        <f t="shared" ref="L22" si="19">(1/D22)</f>
        <v>0.55717255717255709</v>
      </c>
      <c r="M22" s="33">
        <f t="shared" ref="M22" si="20">(1/E22)</f>
        <v>0.44282744282744274</v>
      </c>
      <c r="N22" s="12">
        <v>22</v>
      </c>
      <c r="O22" s="12">
        <f t="shared" si="3"/>
        <v>9.089201877934272</v>
      </c>
      <c r="P22" s="12">
        <f t="shared" si="4"/>
        <v>11.738805970149256</v>
      </c>
      <c r="Q22" s="12">
        <f t="shared" si="5"/>
        <v>10.261194029850746</v>
      </c>
      <c r="R22" s="12">
        <f t="shared" si="6"/>
        <v>12.910798122065728</v>
      </c>
      <c r="S22" s="39">
        <f t="shared" si="7"/>
        <v>-1.1719921519164735</v>
      </c>
      <c r="T22" s="39">
        <f t="shared" si="8"/>
        <v>-1.1719921519164718</v>
      </c>
    </row>
    <row r="23" spans="1:20" x14ac:dyDescent="0.2">
      <c r="A23" s="14">
        <v>1.478</v>
      </c>
      <c r="B23" s="15">
        <v>2.8</v>
      </c>
      <c r="C23" s="20">
        <f t="shared" si="0"/>
        <v>3.3732843611057328E-2</v>
      </c>
      <c r="D23" s="17">
        <f>IF(OR($A23="",$B23=""),"",A23*'MPTO_working_2-way'!$G22)</f>
        <v>1.5278571428571428</v>
      </c>
      <c r="E23" s="22">
        <f>IF(OR($A23="",$B23=""),"",B23*'MPTO_working_2-way'!$G22)</f>
        <v>2.8944519621109603</v>
      </c>
      <c r="F23" s="17">
        <f>IF(OR($A23="",$B23=""),"",'MPTO_working_2-way'!D22)</f>
        <v>1.515786389275511</v>
      </c>
      <c r="G23" s="22">
        <f>IF(OR($A23="",$B23=""),"",'MPTO_working_2-way'!E22)</f>
        <v>2.9387871041045299</v>
      </c>
      <c r="H23" s="17">
        <f>IF(OR($A23="",$B23=""),"",'OddsRatio_working_2-way'!M22)</f>
        <v>1.5153208277913437</v>
      </c>
      <c r="I23" s="17">
        <f>IF(OR($A23="",$B23=""),"",'OddsRatio_working_2-way'!N22)</f>
        <v>2.9405386820594521</v>
      </c>
      <c r="J23" s="17">
        <f>IF('Log_working_2-way'!$D22="","",A23^('Log_working_2-way'!$D22))</f>
        <v>1.5097980544247069</v>
      </c>
      <c r="K23" s="22">
        <f>IF('Log_working_2-way'!$D22="","",B23^('Log_working_2-way'!$D22))</f>
        <v>2.961561036415187</v>
      </c>
      <c r="L23" s="33">
        <f t="shared" ref="L23" si="21">(1/D23)</f>
        <v>0.65451145395044419</v>
      </c>
      <c r="M23" s="33">
        <f t="shared" ref="M23" si="22">(1/E23)</f>
        <v>0.34548854604955592</v>
      </c>
      <c r="N23" s="12">
        <v>22</v>
      </c>
      <c r="O23" s="12">
        <f t="shared" si="3"/>
        <v>7.1150202976995924</v>
      </c>
      <c r="P23" s="12">
        <f t="shared" si="4"/>
        <v>14.142857142857141</v>
      </c>
      <c r="Q23" s="12">
        <f t="shared" si="5"/>
        <v>7.8571428571428577</v>
      </c>
      <c r="R23" s="12">
        <f t="shared" si="6"/>
        <v>14.884979702300406</v>
      </c>
      <c r="S23" s="39">
        <f t="shared" si="7"/>
        <v>-0.74212255944326522</v>
      </c>
      <c r="T23" s="39">
        <f t="shared" si="8"/>
        <v>-0.74212255944326522</v>
      </c>
    </row>
    <row r="24" spans="1:20" x14ac:dyDescent="0.2">
      <c r="A24" s="14">
        <v>2.15</v>
      </c>
      <c r="B24" s="15">
        <v>1.74</v>
      </c>
      <c r="C24" s="20">
        <f t="shared" si="0"/>
        <v>3.9828922747928264E-2</v>
      </c>
      <c r="D24" s="17">
        <f>IF(OR($A24="",$B24=""),"",A24*'MPTO_working_2-way'!$G23)</f>
        <v>2.2356321839080455</v>
      </c>
      <c r="E24" s="22">
        <f>IF(OR($A24="",$B24=""),"",B24*'MPTO_working_2-way'!$G23)</f>
        <v>1.8093023255813951</v>
      </c>
      <c r="F24" s="17">
        <f>IF(OR($A24="",$B24=""),"",'MPTO_working_2-way'!D23)</f>
        <v>2.2461723206244368</v>
      </c>
      <c r="G24" s="22">
        <f>IF(OR($A24="",$B24=""),"",'MPTO_working_2-way'!E23)</f>
        <v>1.8024572392194651</v>
      </c>
      <c r="H24" s="17">
        <f>IF(OR($A24="",$B24=""),"",'OddsRatio_working_2-way'!M23)</f>
        <v>2.2466170438647359</v>
      </c>
      <c r="I24" s="17">
        <f>IF(OR($A24="",$B24=""),"",'OddsRatio_working_2-way'!N23)</f>
        <v>1.8021709673564388</v>
      </c>
      <c r="J24" s="17">
        <f>IF('Log_working_2-way'!$D23="","",A24^('Log_working_2-way'!$D23))</f>
        <v>2.2514857299538718</v>
      </c>
      <c r="K24" s="22">
        <f>IF('Log_working_2-way'!$D23="","",B24^('Log_working_2-way'!$D23))</f>
        <v>1.7990502616731108</v>
      </c>
      <c r="L24" s="33">
        <f t="shared" ref="L24" si="23">(1/D24)</f>
        <v>0.44730077120822631</v>
      </c>
      <c r="M24" s="33">
        <f t="shared" ref="M24" si="24">(1/E24)</f>
        <v>0.5526992287917738</v>
      </c>
      <c r="N24" s="4">
        <v>100</v>
      </c>
      <c r="O24" s="12">
        <f t="shared" ref="O24" si="25">(1/A24)*((N24*A24)-N24)</f>
        <v>53.488372093023258</v>
      </c>
      <c r="P24" s="12">
        <f t="shared" ref="P24" si="26">(1/B24)*((N24*B24)-N24)</f>
        <v>42.528735632183903</v>
      </c>
      <c r="Q24" s="12">
        <f t="shared" ref="Q24" si="27">(1/B24)*N24</f>
        <v>57.47126436781609</v>
      </c>
      <c r="R24" s="12">
        <f t="shared" ref="R24" si="28">(1/A24)*N24</f>
        <v>46.511627906976742</v>
      </c>
      <c r="S24" s="39">
        <f t="shared" ref="S24" si="29">O24-Q24</f>
        <v>-3.9828922747928317</v>
      </c>
      <c r="T24" s="39">
        <f t="shared" ref="T24" si="30">P24-R24</f>
        <v>-3.9828922747928388</v>
      </c>
    </row>
    <row r="25" spans="1:20" x14ac:dyDescent="0.2">
      <c r="A25" s="14">
        <v>1.7090000000000001</v>
      </c>
      <c r="B25" s="15">
        <v>2.2200000000000002</v>
      </c>
      <c r="C25" s="20">
        <f t="shared" si="0"/>
        <v>3.5587957764669165E-2</v>
      </c>
      <c r="D25" s="17">
        <f>IF(OR($A25="",$B25=""),"",A25*'MPTO_working_2-way'!$G24)</f>
        <v>1.7698198198198196</v>
      </c>
      <c r="E25" s="22">
        <f>IF(OR($A25="",$B25=""),"",B25*'MPTO_working_2-way'!$G24)</f>
        <v>2.299005266237566</v>
      </c>
      <c r="F25" s="17">
        <f>IF(OR($A25="",$B25=""),"",'MPTO_working_2-way'!D24)</f>
        <v>1.7626005231150899</v>
      </c>
      <c r="G25" s="22">
        <f>IF(OR($A25="",$B25=""),"",'MPTO_working_2-way'!E24)</f>
        <v>2.3113025361104849</v>
      </c>
      <c r="H25" s="17">
        <f>IF(OR($A25="",$B25=""),"",'OddsRatio_working_2-way'!M24)</f>
        <v>1.7623303358673372</v>
      </c>
      <c r="I25" s="17">
        <f>IF(OR($A25="",$B25=""),"",'OddsRatio_working_2-way'!N24)</f>
        <v>2.311767291619395</v>
      </c>
      <c r="J25" s="17">
        <f>IF('Log_working_2-way'!$D24="","",A25^('Log_working_2-way'!$D24))</f>
        <v>1.7590490045608833</v>
      </c>
      <c r="K25" s="22">
        <f>IF('Log_working_2-way'!$D24="","",B25^('Log_working_2-way'!$D24))</f>
        <v>2.3174379967449128</v>
      </c>
      <c r="L25" s="33">
        <f t="shared" ref="L25" si="31">(1/D25)</f>
        <v>0.56502926953423271</v>
      </c>
      <c r="M25" s="33">
        <f t="shared" ref="M25" si="32">(1/E25)</f>
        <v>0.43497073046576734</v>
      </c>
      <c r="N25" s="4">
        <v>100</v>
      </c>
      <c r="O25" s="12">
        <f t="shared" ref="O25" si="33">(1/A25)*((N25*A25)-N25)</f>
        <v>41.486249268578113</v>
      </c>
      <c r="P25" s="12">
        <f t="shared" ref="P25" si="34">(1/B25)*((N25*B25)-N25)</f>
        <v>54.954954954954964</v>
      </c>
      <c r="Q25" s="12">
        <f t="shared" ref="Q25" si="35">(1/B25)*N25</f>
        <v>45.045045045045043</v>
      </c>
      <c r="R25" s="12">
        <f t="shared" ref="R25" si="36">(1/A25)*N25</f>
        <v>58.513750731421879</v>
      </c>
      <c r="S25" s="39">
        <f t="shared" ref="S25" si="37">O25-Q25</f>
        <v>-3.5587957764669298</v>
      </c>
      <c r="T25" s="39">
        <f t="shared" ref="T25" si="38">P25-R25</f>
        <v>-3.5587957764669156</v>
      </c>
    </row>
    <row r="26" spans="1:20" x14ac:dyDescent="0.2">
      <c r="A26" s="14">
        <v>1.8260000000000001</v>
      </c>
      <c r="B26" s="15">
        <v>2.0099999999999998</v>
      </c>
      <c r="C26" s="20">
        <f t="shared" si="0"/>
        <v>4.5157563769324227E-2</v>
      </c>
      <c r="D26" s="17">
        <f>IF(OR($A26="",$B26=""),"",A26*'MPTO_working_2-way'!$G25)</f>
        <v>1.9084577114427861</v>
      </c>
      <c r="E26" s="22">
        <f>IF(OR($A26="",$B26=""),"",B26*'MPTO_working_2-way'!$G25)</f>
        <v>2.1007667031763413</v>
      </c>
      <c r="F26" s="17">
        <f>IF(OR($A26="",$B26=""),"",'MPTO_working_2-way'!D25)</f>
        <v>1.9045212310534319</v>
      </c>
      <c r="G26" s="22">
        <f>IF(OR($A26="",$B26=""),"",'MPTO_working_2-way'!E25)</f>
        <v>2.1055572447264401</v>
      </c>
      <c r="H26" s="17">
        <f>IF(OR($A26="",$B26=""),"",'OddsRatio_working_2-way'!M25)</f>
        <v>1.9043349944452097</v>
      </c>
      <c r="I26" s="17">
        <f>IF(OR($A26="",$B26=""),"",'OddsRatio_working_2-way'!N25)</f>
        <v>2.1057849205685972</v>
      </c>
      <c r="J26" s="17">
        <f>IF('Log_working_2-way'!$D25="","",A26^('Log_working_2-way'!$D25))</f>
        <v>1.9025300514630716</v>
      </c>
      <c r="K26" s="22">
        <f>IF('Log_working_2-way'!$D25="","",B26^('Log_working_2-way'!$D25))</f>
        <v>2.1079963469121923</v>
      </c>
      <c r="L26" s="33">
        <f t="shared" ref="L26" si="39">(1/D26)</f>
        <v>0.52398331595411884</v>
      </c>
      <c r="M26" s="33">
        <f t="shared" ref="M26" si="40">(1/E26)</f>
        <v>0.47601668404588121</v>
      </c>
      <c r="N26" s="4">
        <v>100</v>
      </c>
      <c r="O26" s="12">
        <f t="shared" ref="O26:O27" si="41">(1/A26)*((N26*A26)-N26)</f>
        <v>45.2354874041621</v>
      </c>
      <c r="P26" s="12">
        <f t="shared" ref="P26:P27" si="42">(1/B26)*((N26*B26)-N26)</f>
        <v>50.248756218905463</v>
      </c>
      <c r="Q26" s="12">
        <f t="shared" ref="Q26:Q27" si="43">(1/B26)*N26</f>
        <v>49.751243781094537</v>
      </c>
      <c r="R26" s="12">
        <f t="shared" ref="R26:R27" si="44">(1/A26)*N26</f>
        <v>54.7645125958379</v>
      </c>
      <c r="S26" s="39">
        <f t="shared" ref="S26" si="45">O26-Q26</f>
        <v>-4.5157563769324369</v>
      </c>
      <c r="T26" s="39">
        <f t="shared" ref="T26" si="46">P26-R26</f>
        <v>-4.5157563769324369</v>
      </c>
    </row>
    <row r="27" spans="1:20" x14ac:dyDescent="0.2">
      <c r="A27" s="14">
        <v>1.7629999999999999</v>
      </c>
      <c r="B27" s="15">
        <v>2.15</v>
      </c>
      <c r="C27" s="20">
        <f t="shared" si="0"/>
        <v>3.2331253545093697E-2</v>
      </c>
      <c r="D27" s="17">
        <f>IF(OR($A27="",$B27=""),"",A27*'MPTO_working_2-way'!$G26)</f>
        <v>1.82</v>
      </c>
      <c r="E27" s="22">
        <f>IF(OR($A27="",$B27=""),"",B27*'MPTO_working_2-way'!$G26)</f>
        <v>2.2195121951219514</v>
      </c>
      <c r="F27" s="17">
        <f>IF(OR($A27="",$B27=""),"",'MPTO_working_2-way'!D26)</f>
        <v>1.8147195059186825</v>
      </c>
      <c r="G27" s="22">
        <f>IF(OR($A27="",$B27=""),"",'MPTO_working_2-way'!E26)</f>
        <v>2.2274162981680354</v>
      </c>
      <c r="H27" s="17">
        <f>IF(OR($A27="",$B27=""),"",'OddsRatio_working_2-way'!M26)</f>
        <v>1.8145417490034292</v>
      </c>
      <c r="I27" s="17">
        <f>IF(OR($A27="",$B27=""),"",'OddsRatio_working_2-way'!N26)</f>
        <v>2.2276841564271868</v>
      </c>
      <c r="J27" s="17">
        <f>IF('Log_working_2-way'!$D26="","",A27^('Log_working_2-way'!$D26))</f>
        <v>1.8121468764449677</v>
      </c>
      <c r="K27" s="22">
        <f>IF('Log_working_2-way'!$D26="","",B27^('Log_working_2-way'!$D26))</f>
        <v>2.2313043724027968</v>
      </c>
      <c r="L27" s="33">
        <f t="shared" ref="L27" si="47">(1/D27)</f>
        <v>0.54945054945054939</v>
      </c>
      <c r="M27" s="33">
        <f t="shared" ref="M27" si="48">(1/E27)</f>
        <v>0.4505494505494505</v>
      </c>
      <c r="N27" s="4">
        <v>100</v>
      </c>
      <c r="O27" s="4">
        <f t="shared" si="41"/>
        <v>43.27850255246738</v>
      </c>
      <c r="P27" s="4">
        <f t="shared" si="42"/>
        <v>53.488372093023258</v>
      </c>
      <c r="Q27" s="4">
        <f t="shared" si="43"/>
        <v>46.511627906976742</v>
      </c>
      <c r="R27" s="4">
        <f t="shared" si="44"/>
        <v>56.72149744753262</v>
      </c>
      <c r="S27" s="39">
        <f t="shared" ref="S27" si="49">O27-Q27</f>
        <v>-3.2331253545093617</v>
      </c>
      <c r="T27" s="39">
        <f t="shared" ref="T27" si="50">P27-R27</f>
        <v>-3.2331253545093617</v>
      </c>
    </row>
    <row r="28" spans="1:20" x14ac:dyDescent="0.2">
      <c r="C28" s="20" t="str">
        <f t="shared" si="0"/>
        <v/>
      </c>
      <c r="D28" s="17" t="str">
        <f>IF(OR($A28="",$B28=""),"",A28*'MPTO_working_2-way'!$G27)</f>
        <v/>
      </c>
      <c r="E28" s="22" t="str">
        <f>IF(OR($A28="",$B28=""),"",B28*'MPTO_working_2-way'!$G27)</f>
        <v/>
      </c>
      <c r="F28" s="17" t="str">
        <f>IF(OR($A28="",$B28=""),"",'MPTO_working_2-way'!D27)</f>
        <v/>
      </c>
      <c r="G28" s="22" t="str">
        <f>IF(OR($A28="",$B28=""),"",'MPTO_working_2-way'!E27)</f>
        <v/>
      </c>
      <c r="H28" s="17" t="str">
        <f>IF(OR($A28="",$B28=""),"",'OddsRatio_working_2-way'!M27)</f>
        <v/>
      </c>
      <c r="I28" s="17" t="str">
        <f>IF(OR($A28="",$B28=""),"",'OddsRatio_working_2-way'!N27)</f>
        <v/>
      </c>
      <c r="J28" s="17" t="str">
        <f>IF('Log_working_2-way'!$D27="","",A28^('Log_working_2-way'!$D27))</f>
        <v/>
      </c>
      <c r="K28" s="22" t="str">
        <f>IF('Log_working_2-way'!$D27="","",B28^('Log_working_2-way'!$D27))</f>
        <v/>
      </c>
    </row>
    <row r="29" spans="1:20" x14ac:dyDescent="0.2">
      <c r="C29" s="20" t="str">
        <f t="shared" si="0"/>
        <v/>
      </c>
      <c r="D29" s="17" t="str">
        <f>IF(OR($A29="",$B29=""),"",A29*'MPTO_working_2-way'!$G28)</f>
        <v/>
      </c>
      <c r="E29" s="22" t="str">
        <f>IF(OR($A29="",$B29=""),"",B29*'MPTO_working_2-way'!$G28)</f>
        <v/>
      </c>
      <c r="F29" s="17" t="str">
        <f>IF(OR($A29="",$B29=""),"",'MPTO_working_2-way'!D28)</f>
        <v/>
      </c>
      <c r="G29" s="22" t="str">
        <f>IF(OR($A29="",$B29=""),"",'MPTO_working_2-way'!E28)</f>
        <v/>
      </c>
      <c r="H29" s="17" t="str">
        <f>IF(OR($A29="",$B29=""),"",'OddsRatio_working_2-way'!M28)</f>
        <v/>
      </c>
      <c r="I29" s="17" t="str">
        <f>IF(OR($A29="",$B29=""),"",'OddsRatio_working_2-way'!N28)</f>
        <v/>
      </c>
      <c r="J29" s="17" t="str">
        <f>IF('Log_working_2-way'!$D28="","",A29^('Log_working_2-way'!$D28))</f>
        <v/>
      </c>
      <c r="K29" s="22" t="str">
        <f>IF('Log_working_2-way'!$D28="","",B29^('Log_working_2-way'!$D28))</f>
        <v/>
      </c>
    </row>
    <row r="30" spans="1:20" x14ac:dyDescent="0.2">
      <c r="C30" s="20" t="str">
        <f t="shared" si="0"/>
        <v/>
      </c>
      <c r="D30" s="17" t="str">
        <f>IF(OR($A30="",$B30=""),"",A30*'MPTO_working_2-way'!$G29)</f>
        <v/>
      </c>
      <c r="E30" s="22" t="str">
        <f>IF(OR($A30="",$B30=""),"",B30*'MPTO_working_2-way'!$G29)</f>
        <v/>
      </c>
      <c r="F30" s="17" t="str">
        <f>IF(OR($A30="",$B30=""),"",'MPTO_working_2-way'!D29)</f>
        <v/>
      </c>
      <c r="G30" s="22" t="str">
        <f>IF(OR($A30="",$B30=""),"",'MPTO_working_2-way'!E29)</f>
        <v/>
      </c>
      <c r="H30" s="17" t="str">
        <f>IF(OR($A30="",$B30=""),"",'OddsRatio_working_2-way'!M29)</f>
        <v/>
      </c>
      <c r="I30" s="17" t="str">
        <f>IF(OR($A30="",$B30=""),"",'OddsRatio_working_2-way'!N29)</f>
        <v/>
      </c>
      <c r="J30" s="17" t="str">
        <f>IF('Log_working_2-way'!$D29="","",A30^('Log_working_2-way'!$D29))</f>
        <v/>
      </c>
      <c r="K30" s="22" t="str">
        <f>IF('Log_working_2-way'!$D29="","",B30^('Log_working_2-way'!$D29))</f>
        <v/>
      </c>
    </row>
    <row r="31" spans="1:20" x14ac:dyDescent="0.2">
      <c r="C31" s="20" t="str">
        <f t="shared" si="0"/>
        <v/>
      </c>
      <c r="D31" s="17" t="str">
        <f>IF(OR($A31="",$B31=""),"",A31*'MPTO_working_2-way'!$G30)</f>
        <v/>
      </c>
      <c r="E31" s="22" t="str">
        <f>IF(OR($A31="",$B31=""),"",B31*'MPTO_working_2-way'!$G30)</f>
        <v/>
      </c>
      <c r="F31" s="17" t="str">
        <f>IF(OR($A31="",$B31=""),"",'MPTO_working_2-way'!D30)</f>
        <v/>
      </c>
      <c r="G31" s="22" t="str">
        <f>IF(OR($A31="",$B31=""),"",'MPTO_working_2-way'!E30)</f>
        <v/>
      </c>
      <c r="H31" s="17" t="str">
        <f>IF(OR($A31="",$B31=""),"",'OddsRatio_working_2-way'!M30)</f>
        <v/>
      </c>
      <c r="I31" s="17" t="str">
        <f>IF(OR($A31="",$B31=""),"",'OddsRatio_working_2-way'!N30)</f>
        <v/>
      </c>
      <c r="J31" s="17" t="str">
        <f>IF('Log_working_2-way'!$D30="","",A31^('Log_working_2-way'!$D30))</f>
        <v/>
      </c>
      <c r="K31" s="22" t="str">
        <f>IF('Log_working_2-way'!$D30="","",B31^('Log_working_2-way'!$D30))</f>
        <v/>
      </c>
    </row>
    <row r="32" spans="1:20" x14ac:dyDescent="0.2">
      <c r="C32" s="20" t="str">
        <f t="shared" si="0"/>
        <v/>
      </c>
      <c r="D32" s="17" t="str">
        <f>IF(OR($A32="",$B32=""),"",A32*'MPTO_working_2-way'!$G31)</f>
        <v/>
      </c>
      <c r="E32" s="22" t="str">
        <f>IF(OR($A32="",$B32=""),"",B32*'MPTO_working_2-way'!$G31)</f>
        <v/>
      </c>
      <c r="F32" s="17" t="str">
        <f>IF(OR($A32="",$B32=""),"",'MPTO_working_2-way'!D31)</f>
        <v/>
      </c>
      <c r="G32" s="22" t="str">
        <f>IF(OR($A32="",$B32=""),"",'MPTO_working_2-way'!E31)</f>
        <v/>
      </c>
      <c r="H32" s="17" t="str">
        <f>IF(OR($A32="",$B32=""),"",'OddsRatio_working_2-way'!M31)</f>
        <v/>
      </c>
      <c r="I32" s="17" t="str">
        <f>IF(OR($A32="",$B32=""),"",'OddsRatio_working_2-way'!N31)</f>
        <v/>
      </c>
      <c r="J32" s="17" t="str">
        <f>IF('Log_working_2-way'!$D31="","",A32^('Log_working_2-way'!$D31))</f>
        <v/>
      </c>
      <c r="K32" s="22" t="str">
        <f>IF('Log_working_2-way'!$D31="","",B32^('Log_working_2-way'!$D31))</f>
        <v/>
      </c>
    </row>
    <row r="33" spans="3:11" x14ac:dyDescent="0.2">
      <c r="C33" s="20" t="str">
        <f t="shared" si="0"/>
        <v/>
      </c>
      <c r="D33" s="17" t="str">
        <f>IF(OR($A33="",$B33=""),"",A33*'MPTO_working_2-way'!$G32)</f>
        <v/>
      </c>
      <c r="E33" s="22" t="str">
        <f>IF(OR($A33="",$B33=""),"",B33*'MPTO_working_2-way'!$G32)</f>
        <v/>
      </c>
      <c r="F33" s="17" t="str">
        <f>IF(OR($A33="",$B33=""),"",'MPTO_working_2-way'!D32)</f>
        <v/>
      </c>
      <c r="G33" s="22" t="str">
        <f>IF(OR($A33="",$B33=""),"",'MPTO_working_2-way'!E32)</f>
        <v/>
      </c>
      <c r="H33" s="17" t="str">
        <f>IF(OR($A33="",$B33=""),"",'OddsRatio_working_2-way'!M32)</f>
        <v/>
      </c>
      <c r="I33" s="17" t="str">
        <f>IF(OR($A33="",$B33=""),"",'OddsRatio_working_2-way'!N32)</f>
        <v/>
      </c>
      <c r="J33" s="17" t="str">
        <f>IF('Log_working_2-way'!$D32="","",A33^('Log_working_2-way'!$D32))</f>
        <v/>
      </c>
      <c r="K33" s="22" t="str">
        <f>IF('Log_working_2-way'!$D32="","",B33^('Log_working_2-way'!$D32))</f>
        <v/>
      </c>
    </row>
    <row r="34" spans="3:11" x14ac:dyDescent="0.2">
      <c r="C34" s="20" t="str">
        <f t="shared" si="0"/>
        <v/>
      </c>
      <c r="D34" s="17" t="str">
        <f>IF(OR($A34="",$B34=""),"",A34*'MPTO_working_2-way'!$G33)</f>
        <v/>
      </c>
      <c r="E34" s="22" t="str">
        <f>IF(OR($A34="",$B34=""),"",B34*'MPTO_working_2-way'!$G33)</f>
        <v/>
      </c>
      <c r="F34" s="17" t="str">
        <f>IF(OR($A34="",$B34=""),"",'MPTO_working_2-way'!D33)</f>
        <v/>
      </c>
      <c r="G34" s="22" t="str">
        <f>IF(OR($A34="",$B34=""),"",'MPTO_working_2-way'!E33)</f>
        <v/>
      </c>
      <c r="H34" s="17" t="str">
        <f>IF(OR($A34="",$B34=""),"",'OddsRatio_working_2-way'!M33)</f>
        <v/>
      </c>
      <c r="I34" s="17" t="str">
        <f>IF(OR($A34="",$B34=""),"",'OddsRatio_working_2-way'!N33)</f>
        <v/>
      </c>
      <c r="J34" s="17" t="str">
        <f>IF('Log_working_2-way'!$D33="","",A34^('Log_working_2-way'!$D33))</f>
        <v/>
      </c>
      <c r="K34" s="22" t="str">
        <f>IF('Log_working_2-way'!$D33="","",B34^('Log_working_2-way'!$D33))</f>
        <v/>
      </c>
    </row>
    <row r="35" spans="3:11" x14ac:dyDescent="0.2">
      <c r="C35" s="20" t="str">
        <f t="shared" si="0"/>
        <v/>
      </c>
      <c r="D35" s="17" t="str">
        <f>IF(OR($A35="",$B35=""),"",A35*'MPTO_working_2-way'!$G34)</f>
        <v/>
      </c>
      <c r="E35" s="22" t="str">
        <f>IF(OR($A35="",$B35=""),"",B35*'MPTO_working_2-way'!$G34)</f>
        <v/>
      </c>
      <c r="F35" s="17" t="str">
        <f>IF(OR($A35="",$B35=""),"",'MPTO_working_2-way'!D34)</f>
        <v/>
      </c>
      <c r="G35" s="22" t="str">
        <f>IF(OR($A35="",$B35=""),"",'MPTO_working_2-way'!E34)</f>
        <v/>
      </c>
      <c r="H35" s="17" t="str">
        <f>IF(OR($A35="",$B35=""),"",'OddsRatio_working_2-way'!M34)</f>
        <v/>
      </c>
      <c r="I35" s="17" t="str">
        <f>IF(OR($A35="",$B35=""),"",'OddsRatio_working_2-way'!N34)</f>
        <v/>
      </c>
      <c r="J35" s="17" t="str">
        <f>IF('Log_working_2-way'!$D34="","",A35^('Log_working_2-way'!$D34))</f>
        <v/>
      </c>
      <c r="K35" s="22" t="str">
        <f>IF('Log_working_2-way'!$D34="","",B35^('Log_working_2-way'!$D34))</f>
        <v/>
      </c>
    </row>
    <row r="36" spans="3:11" x14ac:dyDescent="0.2">
      <c r="C36" s="20" t="str">
        <f t="shared" si="0"/>
        <v/>
      </c>
      <c r="D36" s="17" t="str">
        <f>IF(OR($A36="",$B36=""),"",A36*'MPTO_working_2-way'!$G35)</f>
        <v/>
      </c>
      <c r="E36" s="22" t="str">
        <f>IF(OR($A36="",$B36=""),"",B36*'MPTO_working_2-way'!$G35)</f>
        <v/>
      </c>
      <c r="F36" s="17" t="str">
        <f>IF(OR($A36="",$B36=""),"",'MPTO_working_2-way'!D35)</f>
        <v/>
      </c>
      <c r="G36" s="22" t="str">
        <f>IF(OR($A36="",$B36=""),"",'MPTO_working_2-way'!E35)</f>
        <v/>
      </c>
      <c r="H36" s="17" t="str">
        <f>IF(OR($A36="",$B36=""),"",'OddsRatio_working_2-way'!M35)</f>
        <v/>
      </c>
      <c r="I36" s="17" t="str">
        <f>IF(OR($A36="",$B36=""),"",'OddsRatio_working_2-way'!N35)</f>
        <v/>
      </c>
      <c r="J36" s="17" t="str">
        <f>IF('Log_working_2-way'!$D35="","",A36^('Log_working_2-way'!$D35))</f>
        <v/>
      </c>
      <c r="K36" s="22" t="str">
        <f>IF('Log_working_2-way'!$D35="","",B36^('Log_working_2-way'!$D35))</f>
        <v/>
      </c>
    </row>
    <row r="37" spans="3:11" x14ac:dyDescent="0.2">
      <c r="C37" s="20" t="str">
        <f t="shared" si="0"/>
        <v/>
      </c>
      <c r="D37" s="17" t="str">
        <f>IF(OR($A37="",$B37=""),"",A37*'MPTO_working_2-way'!$G36)</f>
        <v/>
      </c>
      <c r="E37" s="22" t="str">
        <f>IF(OR($A37="",$B37=""),"",B37*'MPTO_working_2-way'!$G36)</f>
        <v/>
      </c>
      <c r="F37" s="17" t="str">
        <f>IF(OR($A37="",$B37=""),"",'MPTO_working_2-way'!D36)</f>
        <v/>
      </c>
      <c r="G37" s="22" t="str">
        <f>IF(OR($A37="",$B37=""),"",'MPTO_working_2-way'!E36)</f>
        <v/>
      </c>
      <c r="H37" s="17" t="str">
        <f>IF(OR($A37="",$B37=""),"",'OddsRatio_working_2-way'!M36)</f>
        <v/>
      </c>
      <c r="I37" s="17" t="str">
        <f>IF(OR($A37="",$B37=""),"",'OddsRatio_working_2-way'!N36)</f>
        <v/>
      </c>
      <c r="J37" s="17" t="str">
        <f>IF('Log_working_2-way'!$D36="","",A37^('Log_working_2-way'!$D36))</f>
        <v/>
      </c>
      <c r="K37" s="22" t="str">
        <f>IF('Log_working_2-way'!$D36="","",B37^('Log_working_2-way'!$D36))</f>
        <v/>
      </c>
    </row>
    <row r="38" spans="3:11" x14ac:dyDescent="0.2">
      <c r="C38" s="20" t="str">
        <f t="shared" si="0"/>
        <v/>
      </c>
      <c r="D38" s="17" t="str">
        <f>IF(OR($A38="",$B38=""),"",A38*'MPTO_working_2-way'!$G37)</f>
        <v/>
      </c>
      <c r="E38" s="22" t="str">
        <f>IF(OR($A38="",$B38=""),"",B38*'MPTO_working_2-way'!$G37)</f>
        <v/>
      </c>
      <c r="F38" s="17" t="str">
        <f>IF(OR($A38="",$B38=""),"",'MPTO_working_2-way'!D37)</f>
        <v/>
      </c>
      <c r="G38" s="22" t="str">
        <f>IF(OR($A38="",$B38=""),"",'MPTO_working_2-way'!E37)</f>
        <v/>
      </c>
      <c r="H38" s="17" t="str">
        <f>IF(OR($A38="",$B38=""),"",'OddsRatio_working_2-way'!M37)</f>
        <v/>
      </c>
      <c r="I38" s="17" t="str">
        <f>IF(OR($A38="",$B38=""),"",'OddsRatio_working_2-way'!N37)</f>
        <v/>
      </c>
      <c r="J38" s="17" t="str">
        <f>IF('Log_working_2-way'!$D37="","",A38^('Log_working_2-way'!$D37))</f>
        <v/>
      </c>
      <c r="K38" s="22" t="str">
        <f>IF('Log_working_2-way'!$D37="","",B38^('Log_working_2-way'!$D37))</f>
        <v/>
      </c>
    </row>
    <row r="39" spans="3:11" x14ac:dyDescent="0.2">
      <c r="C39" s="20" t="str">
        <f t="shared" si="0"/>
        <v/>
      </c>
      <c r="D39" s="17" t="str">
        <f>IF(OR($A39="",$B39=""),"",A39*'MPTO_working_2-way'!$G38)</f>
        <v/>
      </c>
      <c r="E39" s="22" t="str">
        <f>IF(OR($A39="",$B39=""),"",B39*'MPTO_working_2-way'!$G38)</f>
        <v/>
      </c>
      <c r="F39" s="17" t="str">
        <f>IF(OR($A39="",$B39=""),"",'MPTO_working_2-way'!D38)</f>
        <v/>
      </c>
      <c r="G39" s="22" t="str">
        <f>IF(OR($A39="",$B39=""),"",'MPTO_working_2-way'!E38)</f>
        <v/>
      </c>
      <c r="H39" s="17" t="str">
        <f>IF(OR($A39="",$B39=""),"",'OddsRatio_working_2-way'!M38)</f>
        <v/>
      </c>
      <c r="I39" s="17" t="str">
        <f>IF(OR($A39="",$B39=""),"",'OddsRatio_working_2-way'!N38)</f>
        <v/>
      </c>
      <c r="J39" s="17" t="str">
        <f>IF('Log_working_2-way'!$D38="","",A39^('Log_working_2-way'!$D38))</f>
        <v/>
      </c>
      <c r="K39" s="22" t="str">
        <f>IF('Log_working_2-way'!$D38="","",B39^('Log_working_2-way'!$D38))</f>
        <v/>
      </c>
    </row>
    <row r="40" spans="3:11" x14ac:dyDescent="0.2">
      <c r="C40" s="20" t="str">
        <f t="shared" si="0"/>
        <v/>
      </c>
      <c r="D40" s="17" t="str">
        <f>IF(OR($A40="",$B40=""),"",A40*'MPTO_working_2-way'!$G39)</f>
        <v/>
      </c>
      <c r="E40" s="22" t="str">
        <f>IF(OR($A40="",$B40=""),"",B40*'MPTO_working_2-way'!$G39)</f>
        <v/>
      </c>
      <c r="F40" s="17" t="str">
        <f>IF(OR($A40="",$B40=""),"",'MPTO_working_2-way'!D39)</f>
        <v/>
      </c>
      <c r="G40" s="22" t="str">
        <f>IF(OR($A40="",$B40=""),"",'MPTO_working_2-way'!E39)</f>
        <v/>
      </c>
      <c r="H40" s="17" t="str">
        <f>IF(OR($A40="",$B40=""),"",'OddsRatio_working_2-way'!M39)</f>
        <v/>
      </c>
      <c r="I40" s="17" t="str">
        <f>IF(OR($A40="",$B40=""),"",'OddsRatio_working_2-way'!N39)</f>
        <v/>
      </c>
      <c r="J40" s="17" t="str">
        <f>IF('Log_working_2-way'!$D39="","",A40^('Log_working_2-way'!$D39))</f>
        <v/>
      </c>
      <c r="K40" s="22" t="str">
        <f>IF('Log_working_2-way'!$D39="","",B40^('Log_working_2-way'!$D39))</f>
        <v/>
      </c>
    </row>
    <row r="41" spans="3:11" x14ac:dyDescent="0.2">
      <c r="C41" s="20" t="str">
        <f t="shared" si="0"/>
        <v/>
      </c>
      <c r="D41" s="17" t="str">
        <f>IF(OR($A41="",$B41=""),"",A41*'MPTO_working_2-way'!$G40)</f>
        <v/>
      </c>
      <c r="E41" s="22" t="str">
        <f>IF(OR($A41="",$B41=""),"",B41*'MPTO_working_2-way'!$G40)</f>
        <v/>
      </c>
      <c r="F41" s="17" t="str">
        <f>IF(OR($A41="",$B41=""),"",'MPTO_working_2-way'!D40)</f>
        <v/>
      </c>
      <c r="G41" s="22" t="str">
        <f>IF(OR($A41="",$B41=""),"",'MPTO_working_2-way'!E40)</f>
        <v/>
      </c>
      <c r="H41" s="17" t="str">
        <f>IF(OR($A41="",$B41=""),"",'OddsRatio_working_2-way'!M40)</f>
        <v/>
      </c>
      <c r="I41" s="17" t="str">
        <f>IF(OR($A41="",$B41=""),"",'OddsRatio_working_2-way'!N40)</f>
        <v/>
      </c>
      <c r="J41" s="17" t="str">
        <f>IF('Log_working_2-way'!$D40="","",A41^('Log_working_2-way'!$D40))</f>
        <v/>
      </c>
      <c r="K41" s="22" t="str">
        <f>IF('Log_working_2-way'!$D40="","",B41^('Log_working_2-way'!$D40))</f>
        <v/>
      </c>
    </row>
    <row r="42" spans="3:11" x14ac:dyDescent="0.2">
      <c r="C42" s="20" t="str">
        <f t="shared" si="0"/>
        <v/>
      </c>
      <c r="D42" s="17" t="str">
        <f>IF(OR($A42="",$B42=""),"",A42*'MPTO_working_2-way'!$G41)</f>
        <v/>
      </c>
      <c r="E42" s="22" t="str">
        <f>IF(OR($A42="",$B42=""),"",B42*'MPTO_working_2-way'!$G41)</f>
        <v/>
      </c>
      <c r="F42" s="17" t="str">
        <f>IF(OR($A42="",$B42=""),"",'MPTO_working_2-way'!D41)</f>
        <v/>
      </c>
      <c r="G42" s="22" t="str">
        <f>IF(OR($A42="",$B42=""),"",'MPTO_working_2-way'!E41)</f>
        <v/>
      </c>
      <c r="H42" s="17" t="str">
        <f>IF(OR($A42="",$B42=""),"",'OddsRatio_working_2-way'!M41)</f>
        <v/>
      </c>
      <c r="I42" s="17" t="str">
        <f>IF(OR($A42="",$B42=""),"",'OddsRatio_working_2-way'!N41)</f>
        <v/>
      </c>
      <c r="J42" s="17" t="str">
        <f>IF('Log_working_2-way'!$D41="","",A42^('Log_working_2-way'!$D41))</f>
        <v/>
      </c>
      <c r="K42" s="22" t="str">
        <f>IF('Log_working_2-way'!$D41="","",B42^('Log_working_2-way'!$D41))</f>
        <v/>
      </c>
    </row>
    <row r="43" spans="3:11" x14ac:dyDescent="0.2">
      <c r="C43" s="20" t="str">
        <f t="shared" si="0"/>
        <v/>
      </c>
      <c r="D43" s="17" t="str">
        <f>IF(OR($A43="",$B43=""),"",A43*'MPTO_working_2-way'!$G42)</f>
        <v/>
      </c>
      <c r="E43" s="22" t="str">
        <f>IF(OR($A43="",$B43=""),"",B43*'MPTO_working_2-way'!$G42)</f>
        <v/>
      </c>
      <c r="F43" s="17" t="str">
        <f>IF(OR($A43="",$B43=""),"",'MPTO_working_2-way'!D42)</f>
        <v/>
      </c>
      <c r="G43" s="22" t="str">
        <f>IF(OR($A43="",$B43=""),"",'MPTO_working_2-way'!E42)</f>
        <v/>
      </c>
      <c r="H43" s="17" t="str">
        <f>IF(OR($A43="",$B43=""),"",'OddsRatio_working_2-way'!M42)</f>
        <v/>
      </c>
      <c r="I43" s="17" t="str">
        <f>IF(OR($A43="",$B43=""),"",'OddsRatio_working_2-way'!N42)</f>
        <v/>
      </c>
      <c r="J43" s="17" t="str">
        <f>IF('Log_working_2-way'!$D42="","",A43^('Log_working_2-way'!$D42))</f>
        <v/>
      </c>
      <c r="K43" s="22" t="str">
        <f>IF('Log_working_2-way'!$D42="","",B43^('Log_working_2-way'!$D42))</f>
        <v/>
      </c>
    </row>
    <row r="44" spans="3:11" x14ac:dyDescent="0.2">
      <c r="C44" s="20" t="str">
        <f t="shared" si="0"/>
        <v/>
      </c>
      <c r="D44" s="17" t="str">
        <f>IF(OR($A44="",$B44=""),"",A44*'MPTO_working_2-way'!$G43)</f>
        <v/>
      </c>
      <c r="E44" s="22" t="str">
        <f>IF(OR($A44="",$B44=""),"",B44*'MPTO_working_2-way'!$G43)</f>
        <v/>
      </c>
      <c r="F44" s="17" t="str">
        <f>IF(OR($A44="",$B44=""),"",'MPTO_working_2-way'!D43)</f>
        <v/>
      </c>
      <c r="G44" s="22" t="str">
        <f>IF(OR($A44="",$B44=""),"",'MPTO_working_2-way'!E43)</f>
        <v/>
      </c>
      <c r="H44" s="17" t="str">
        <f>IF(OR($A44="",$B44=""),"",'OddsRatio_working_2-way'!M43)</f>
        <v/>
      </c>
      <c r="I44" s="17" t="str">
        <f>IF(OR($A44="",$B44=""),"",'OddsRatio_working_2-way'!N43)</f>
        <v/>
      </c>
      <c r="J44" s="17" t="str">
        <f>IF('Log_working_2-way'!$D43="","",A44^('Log_working_2-way'!$D43))</f>
        <v/>
      </c>
      <c r="K44" s="22" t="str">
        <f>IF('Log_working_2-way'!$D43="","",B44^('Log_working_2-way'!$D43))</f>
        <v/>
      </c>
    </row>
    <row r="45" spans="3:11" x14ac:dyDescent="0.2">
      <c r="C45" s="20" t="str">
        <f t="shared" si="0"/>
        <v/>
      </c>
      <c r="D45" s="17" t="str">
        <f>IF(OR($A45="",$B45=""),"",A45*'MPTO_working_2-way'!$G44)</f>
        <v/>
      </c>
      <c r="E45" s="22" t="str">
        <f>IF(OR($A45="",$B45=""),"",B45*'MPTO_working_2-way'!$G44)</f>
        <v/>
      </c>
      <c r="F45" s="17" t="str">
        <f>IF(OR($A45="",$B45=""),"",'MPTO_working_2-way'!D44)</f>
        <v/>
      </c>
      <c r="G45" s="22" t="str">
        <f>IF(OR($A45="",$B45=""),"",'MPTO_working_2-way'!E44)</f>
        <v/>
      </c>
      <c r="H45" s="17" t="str">
        <f>IF(OR($A45="",$B45=""),"",'OddsRatio_working_2-way'!M44)</f>
        <v/>
      </c>
      <c r="I45" s="17" t="str">
        <f>IF(OR($A45="",$B45=""),"",'OddsRatio_working_2-way'!N44)</f>
        <v/>
      </c>
      <c r="J45" s="17" t="str">
        <f>IF('Log_working_2-way'!$D44="","",A45^('Log_working_2-way'!$D44))</f>
        <v/>
      </c>
      <c r="K45" s="22" t="str">
        <f>IF('Log_working_2-way'!$D44="","",B45^('Log_working_2-way'!$D44))</f>
        <v/>
      </c>
    </row>
    <row r="46" spans="3:11" x14ac:dyDescent="0.2">
      <c r="C46" s="20" t="str">
        <f t="shared" si="0"/>
        <v/>
      </c>
      <c r="D46" s="17" t="str">
        <f>IF(OR($A46="",$B46=""),"",A46*'MPTO_working_2-way'!$G45)</f>
        <v/>
      </c>
      <c r="E46" s="22" t="str">
        <f>IF(OR($A46="",$B46=""),"",B46*'MPTO_working_2-way'!$G45)</f>
        <v/>
      </c>
      <c r="F46" s="17" t="str">
        <f>IF(OR($A46="",$B46=""),"",'MPTO_working_2-way'!D45)</f>
        <v/>
      </c>
      <c r="G46" s="22" t="str">
        <f>IF(OR($A46="",$B46=""),"",'MPTO_working_2-way'!E45)</f>
        <v/>
      </c>
      <c r="H46" s="17" t="str">
        <f>IF(OR($A46="",$B46=""),"",'OddsRatio_working_2-way'!M45)</f>
        <v/>
      </c>
      <c r="I46" s="17" t="str">
        <f>IF(OR($A46="",$B46=""),"",'OddsRatio_working_2-way'!N45)</f>
        <v/>
      </c>
      <c r="J46" s="17" t="str">
        <f>IF('Log_working_2-way'!$D45="","",A46^('Log_working_2-way'!$D45))</f>
        <v/>
      </c>
      <c r="K46" s="22" t="str">
        <f>IF('Log_working_2-way'!$D45="","",B46^('Log_working_2-way'!$D45))</f>
        <v/>
      </c>
    </row>
    <row r="47" spans="3:11" x14ac:dyDescent="0.2">
      <c r="C47" s="20" t="str">
        <f t="shared" si="0"/>
        <v/>
      </c>
      <c r="D47" s="17" t="str">
        <f>IF(OR($A47="",$B47=""),"",A47*'MPTO_working_2-way'!$G46)</f>
        <v/>
      </c>
      <c r="E47" s="22" t="str">
        <f>IF(OR($A47="",$B47=""),"",B47*'MPTO_working_2-way'!$G46)</f>
        <v/>
      </c>
      <c r="F47" s="17" t="str">
        <f>IF(OR($A47="",$B47=""),"",'MPTO_working_2-way'!D46)</f>
        <v/>
      </c>
      <c r="G47" s="22" t="str">
        <f>IF(OR($A47="",$B47=""),"",'MPTO_working_2-way'!E46)</f>
        <v/>
      </c>
      <c r="H47" s="17" t="str">
        <f>IF(OR($A47="",$B47=""),"",'OddsRatio_working_2-way'!M46)</f>
        <v/>
      </c>
      <c r="I47" s="17" t="str">
        <f>IF(OR($A47="",$B47=""),"",'OddsRatio_working_2-way'!N46)</f>
        <v/>
      </c>
      <c r="J47" s="17" t="str">
        <f>IF('Log_working_2-way'!$D46="","",A47^('Log_working_2-way'!$D46))</f>
        <v/>
      </c>
      <c r="K47" s="22" t="str">
        <f>IF('Log_working_2-way'!$D46="","",B47^('Log_working_2-way'!$D46))</f>
        <v/>
      </c>
    </row>
    <row r="48" spans="3:11" x14ac:dyDescent="0.2">
      <c r="C48" s="20" t="str">
        <f t="shared" si="0"/>
        <v/>
      </c>
      <c r="D48" s="17" t="str">
        <f>IF(OR($A48="",$B48=""),"",A48*'MPTO_working_2-way'!$G47)</f>
        <v/>
      </c>
      <c r="E48" s="22" t="str">
        <f>IF(OR($A48="",$B48=""),"",B48*'MPTO_working_2-way'!$G47)</f>
        <v/>
      </c>
      <c r="F48" s="17" t="str">
        <f>IF(OR($A48="",$B48=""),"",'MPTO_working_2-way'!D47)</f>
        <v/>
      </c>
      <c r="G48" s="22" t="str">
        <f>IF(OR($A48="",$B48=""),"",'MPTO_working_2-way'!E47)</f>
        <v/>
      </c>
      <c r="H48" s="17" t="str">
        <f>IF(OR($A48="",$B48=""),"",'OddsRatio_working_2-way'!M47)</f>
        <v/>
      </c>
      <c r="I48" s="17" t="str">
        <f>IF(OR($A48="",$B48=""),"",'OddsRatio_working_2-way'!N47)</f>
        <v/>
      </c>
      <c r="J48" s="17" t="str">
        <f>IF('Log_working_2-way'!$D47="","",A48^('Log_working_2-way'!$D47))</f>
        <v/>
      </c>
      <c r="K48" s="22" t="str">
        <f>IF('Log_working_2-way'!$D47="","",B48^('Log_working_2-way'!$D47))</f>
        <v/>
      </c>
    </row>
    <row r="49" spans="3:11" x14ac:dyDescent="0.2">
      <c r="C49" s="20" t="str">
        <f t="shared" si="0"/>
        <v/>
      </c>
      <c r="D49" s="17" t="str">
        <f>IF(OR($A49="",$B49=""),"",A49*'MPTO_working_2-way'!$G48)</f>
        <v/>
      </c>
      <c r="E49" s="22" t="str">
        <f>IF(OR($A49="",$B49=""),"",B49*'MPTO_working_2-way'!$G48)</f>
        <v/>
      </c>
      <c r="F49" s="17" t="str">
        <f>IF(OR($A49="",$B49=""),"",'MPTO_working_2-way'!D48)</f>
        <v/>
      </c>
      <c r="G49" s="22" t="str">
        <f>IF(OR($A49="",$B49=""),"",'MPTO_working_2-way'!E48)</f>
        <v/>
      </c>
      <c r="H49" s="17" t="str">
        <f>IF(OR($A49="",$B49=""),"",'OddsRatio_working_2-way'!M48)</f>
        <v/>
      </c>
      <c r="I49" s="17" t="str">
        <f>IF(OR($A49="",$B49=""),"",'OddsRatio_working_2-way'!N48)</f>
        <v/>
      </c>
      <c r="J49" s="17" t="str">
        <f>IF('Log_working_2-way'!$D48="","",A49^('Log_working_2-way'!$D48))</f>
        <v/>
      </c>
      <c r="K49" s="22" t="str">
        <f>IF('Log_working_2-way'!$D48="","",B49^('Log_working_2-way'!$D48))</f>
        <v/>
      </c>
    </row>
    <row r="50" spans="3:11" x14ac:dyDescent="0.2">
      <c r="C50" s="20" t="str">
        <f t="shared" si="0"/>
        <v/>
      </c>
      <c r="D50" s="17" t="str">
        <f>IF(OR($A50="",$B50=""),"",A50*'MPTO_working_2-way'!$G49)</f>
        <v/>
      </c>
      <c r="E50" s="22" t="str">
        <f>IF(OR($A50="",$B50=""),"",B50*'MPTO_working_2-way'!$G49)</f>
        <v/>
      </c>
      <c r="F50" s="17" t="str">
        <f>IF(OR($A50="",$B50=""),"",'MPTO_working_2-way'!D49)</f>
        <v/>
      </c>
      <c r="G50" s="22" t="str">
        <f>IF(OR($A50="",$B50=""),"",'MPTO_working_2-way'!E49)</f>
        <v/>
      </c>
      <c r="H50" s="17" t="str">
        <f>IF(OR($A50="",$B50=""),"",'OddsRatio_working_2-way'!M49)</f>
        <v/>
      </c>
      <c r="I50" s="17" t="str">
        <f>IF(OR($A50="",$B50=""),"",'OddsRatio_working_2-way'!N49)</f>
        <v/>
      </c>
      <c r="J50" s="17" t="str">
        <f>IF('Log_working_2-way'!$D49="","",A50^('Log_working_2-way'!$D49))</f>
        <v/>
      </c>
      <c r="K50" s="22" t="str">
        <f>IF('Log_working_2-way'!$D49="","",B50^('Log_working_2-way'!$D49))</f>
        <v/>
      </c>
    </row>
    <row r="51" spans="3:11" x14ac:dyDescent="0.2">
      <c r="C51" s="20" t="str">
        <f t="shared" si="0"/>
        <v/>
      </c>
      <c r="D51" s="17" t="str">
        <f>IF(OR($A51="",$B51=""),"",A51*'MPTO_working_2-way'!$G50)</f>
        <v/>
      </c>
      <c r="E51" s="22" t="str">
        <f>IF(OR($A51="",$B51=""),"",B51*'MPTO_working_2-way'!$G50)</f>
        <v/>
      </c>
      <c r="F51" s="17" t="str">
        <f>IF(OR($A51="",$B51=""),"",'MPTO_working_2-way'!D50)</f>
        <v/>
      </c>
      <c r="G51" s="22" t="str">
        <f>IF(OR($A51="",$B51=""),"",'MPTO_working_2-way'!E50)</f>
        <v/>
      </c>
      <c r="H51" s="17" t="str">
        <f>IF(OR($A51="",$B51=""),"",'OddsRatio_working_2-way'!M50)</f>
        <v/>
      </c>
      <c r="I51" s="17" t="str">
        <f>IF(OR($A51="",$B51=""),"",'OddsRatio_working_2-way'!N50)</f>
        <v/>
      </c>
      <c r="J51" s="17" t="str">
        <f>IF('Log_working_2-way'!$D50="","",A51^('Log_working_2-way'!$D50))</f>
        <v/>
      </c>
      <c r="K51" s="22" t="str">
        <f>IF('Log_working_2-way'!$D50="","",B51^('Log_working_2-way'!$D50))</f>
        <v/>
      </c>
    </row>
    <row r="52" spans="3:11" x14ac:dyDescent="0.2">
      <c r="C52" s="20" t="str">
        <f t="shared" si="0"/>
        <v/>
      </c>
      <c r="D52" s="17" t="str">
        <f>IF(OR($A52="",$B52=""),"",A52*'MPTO_working_2-way'!$G51)</f>
        <v/>
      </c>
      <c r="E52" s="22" t="str">
        <f>IF(OR($A52="",$B52=""),"",B52*'MPTO_working_2-way'!$G51)</f>
        <v/>
      </c>
      <c r="F52" s="17" t="str">
        <f>IF(OR($A52="",$B52=""),"",'MPTO_working_2-way'!D51)</f>
        <v/>
      </c>
      <c r="G52" s="22" t="str">
        <f>IF(OR($A52="",$B52=""),"",'MPTO_working_2-way'!E51)</f>
        <v/>
      </c>
      <c r="H52" s="17" t="str">
        <f>IF(OR($A52="",$B52=""),"",'OddsRatio_working_2-way'!M51)</f>
        <v/>
      </c>
      <c r="I52" s="17" t="str">
        <f>IF(OR($A52="",$B52=""),"",'OddsRatio_working_2-way'!N51)</f>
        <v/>
      </c>
      <c r="J52" s="17" t="str">
        <f>IF('Log_working_2-way'!$D51="","",A52^('Log_working_2-way'!$D51))</f>
        <v/>
      </c>
      <c r="K52" s="22" t="str">
        <f>IF('Log_working_2-way'!$D51="","",B52^('Log_working_2-way'!$D51))</f>
        <v/>
      </c>
    </row>
    <row r="53" spans="3:11" x14ac:dyDescent="0.2">
      <c r="C53" s="20" t="str">
        <f t="shared" si="0"/>
        <v/>
      </c>
      <c r="D53" s="17" t="str">
        <f>IF(OR($A53="",$B53=""),"",A53*'MPTO_working_2-way'!$G52)</f>
        <v/>
      </c>
      <c r="E53" s="22" t="str">
        <f>IF(OR($A53="",$B53=""),"",B53*'MPTO_working_2-way'!$G52)</f>
        <v/>
      </c>
      <c r="F53" s="17" t="str">
        <f>IF(OR($A53="",$B53=""),"",'MPTO_working_2-way'!D52)</f>
        <v/>
      </c>
      <c r="G53" s="22" t="str">
        <f>IF(OR($A53="",$B53=""),"",'MPTO_working_2-way'!E52)</f>
        <v/>
      </c>
      <c r="H53" s="17" t="str">
        <f>IF(OR($A53="",$B53=""),"",'OddsRatio_working_2-way'!M52)</f>
        <v/>
      </c>
      <c r="I53" s="17" t="str">
        <f>IF(OR($A53="",$B53=""),"",'OddsRatio_working_2-way'!N52)</f>
        <v/>
      </c>
      <c r="J53" s="17" t="str">
        <f>IF('Log_working_2-way'!$D52="","",A53^('Log_working_2-way'!$D52))</f>
        <v/>
      </c>
      <c r="K53" s="22" t="str">
        <f>IF('Log_working_2-way'!$D52="","",B53^('Log_working_2-way'!$D52))</f>
        <v/>
      </c>
    </row>
    <row r="54" spans="3:11" x14ac:dyDescent="0.2">
      <c r="C54" s="20" t="str">
        <f t="shared" si="0"/>
        <v/>
      </c>
      <c r="D54" s="17" t="str">
        <f>IF(OR($A54="",$B54=""),"",A54*'MPTO_working_2-way'!$G53)</f>
        <v/>
      </c>
      <c r="E54" s="22" t="str">
        <f>IF(OR($A54="",$B54=""),"",B54*'MPTO_working_2-way'!$G53)</f>
        <v/>
      </c>
      <c r="F54" s="17" t="str">
        <f>IF(OR($A54="",$B54=""),"",'MPTO_working_2-way'!D53)</f>
        <v/>
      </c>
      <c r="G54" s="22" t="str">
        <f>IF(OR($A54="",$B54=""),"",'MPTO_working_2-way'!E53)</f>
        <v/>
      </c>
      <c r="H54" s="17" t="str">
        <f>IF(OR($A54="",$B54=""),"",'OddsRatio_working_2-way'!M53)</f>
        <v/>
      </c>
      <c r="I54" s="17" t="str">
        <f>IF(OR($A54="",$B54=""),"",'OddsRatio_working_2-way'!N53)</f>
        <v/>
      </c>
      <c r="J54" s="17" t="str">
        <f>IF('Log_working_2-way'!$D53="","",A54^('Log_working_2-way'!$D53))</f>
        <v/>
      </c>
      <c r="K54" s="22" t="str">
        <f>IF('Log_working_2-way'!$D53="","",B54^('Log_working_2-way'!$D53))</f>
        <v/>
      </c>
    </row>
    <row r="55" spans="3:11" x14ac:dyDescent="0.2">
      <c r="C55" s="20" t="str">
        <f t="shared" si="0"/>
        <v/>
      </c>
      <c r="D55" s="17" t="str">
        <f>IF(OR($A55="",$B55=""),"",A55*'MPTO_working_2-way'!$G54)</f>
        <v/>
      </c>
      <c r="E55" s="22" t="str">
        <f>IF(OR($A55="",$B55=""),"",B55*'MPTO_working_2-way'!$G54)</f>
        <v/>
      </c>
      <c r="F55" s="17" t="str">
        <f>IF(OR($A55="",$B55=""),"",'MPTO_working_2-way'!D54)</f>
        <v/>
      </c>
      <c r="G55" s="22" t="str">
        <f>IF(OR($A55="",$B55=""),"",'MPTO_working_2-way'!E54)</f>
        <v/>
      </c>
      <c r="H55" s="17" t="str">
        <f>IF(OR($A55="",$B55=""),"",'OddsRatio_working_2-way'!M54)</f>
        <v/>
      </c>
      <c r="I55" s="17" t="str">
        <f>IF(OR($A55="",$B55=""),"",'OddsRatio_working_2-way'!N54)</f>
        <v/>
      </c>
      <c r="J55" s="17" t="str">
        <f>IF('Log_working_2-way'!$D54="","",A55^('Log_working_2-way'!$D54))</f>
        <v/>
      </c>
      <c r="K55" s="22" t="str">
        <f>IF('Log_working_2-way'!$D54="","",B55^('Log_working_2-way'!$D54))</f>
        <v/>
      </c>
    </row>
    <row r="56" spans="3:11" x14ac:dyDescent="0.2">
      <c r="C56" s="20" t="str">
        <f t="shared" si="0"/>
        <v/>
      </c>
      <c r="D56" s="17" t="str">
        <f>IF(OR($A56="",$B56=""),"",A56*'MPTO_working_2-way'!$G55)</f>
        <v/>
      </c>
      <c r="E56" s="22" t="str">
        <f>IF(OR($A56="",$B56=""),"",B56*'MPTO_working_2-way'!$G55)</f>
        <v/>
      </c>
      <c r="F56" s="17" t="str">
        <f>IF(OR($A56="",$B56=""),"",'MPTO_working_2-way'!D55)</f>
        <v/>
      </c>
      <c r="G56" s="22" t="str">
        <f>IF(OR($A56="",$B56=""),"",'MPTO_working_2-way'!E55)</f>
        <v/>
      </c>
      <c r="H56" s="17" t="str">
        <f>IF(OR($A56="",$B56=""),"",'OddsRatio_working_2-way'!M55)</f>
        <v/>
      </c>
      <c r="I56" s="17" t="str">
        <f>IF(OR($A56="",$B56=""),"",'OddsRatio_working_2-way'!N55)</f>
        <v/>
      </c>
      <c r="J56" s="17" t="str">
        <f>IF('Log_working_2-way'!$D55="","",A56^('Log_working_2-way'!$D55))</f>
        <v/>
      </c>
      <c r="K56" s="22" t="str">
        <f>IF('Log_working_2-way'!$D55="","",B56^('Log_working_2-way'!$D55))</f>
        <v/>
      </c>
    </row>
    <row r="57" spans="3:11" x14ac:dyDescent="0.2">
      <c r="C57" s="20" t="str">
        <f t="shared" si="0"/>
        <v/>
      </c>
      <c r="D57" s="17" t="str">
        <f>IF(OR($A57="",$B57=""),"",A57*'MPTO_working_2-way'!$G56)</f>
        <v/>
      </c>
      <c r="E57" s="22" t="str">
        <f>IF(OR($A57="",$B57=""),"",B57*'MPTO_working_2-way'!$G56)</f>
        <v/>
      </c>
      <c r="F57" s="17" t="str">
        <f>IF(OR($A57="",$B57=""),"",'MPTO_working_2-way'!D56)</f>
        <v/>
      </c>
      <c r="G57" s="22" t="str">
        <f>IF(OR($A57="",$B57=""),"",'MPTO_working_2-way'!E56)</f>
        <v/>
      </c>
      <c r="H57" s="17" t="str">
        <f>IF(OR($A57="",$B57=""),"",'OddsRatio_working_2-way'!M56)</f>
        <v/>
      </c>
      <c r="I57" s="17" t="str">
        <f>IF(OR($A57="",$B57=""),"",'OddsRatio_working_2-way'!N56)</f>
        <v/>
      </c>
      <c r="J57" s="17" t="str">
        <f>IF('Log_working_2-way'!$D56="","",A57^('Log_working_2-way'!$D56))</f>
        <v/>
      </c>
      <c r="K57" s="22" t="str">
        <f>IF('Log_working_2-way'!$D56="","",B57^('Log_working_2-way'!$D56))</f>
        <v/>
      </c>
    </row>
    <row r="58" spans="3:11" x14ac:dyDescent="0.2">
      <c r="C58" s="20" t="str">
        <f t="shared" si="0"/>
        <v/>
      </c>
      <c r="D58" s="17" t="str">
        <f>IF(OR($A58="",$B58=""),"",A58*'MPTO_working_2-way'!$G57)</f>
        <v/>
      </c>
      <c r="E58" s="22" t="str">
        <f>IF(OR($A58="",$B58=""),"",B58*'MPTO_working_2-way'!$G57)</f>
        <v/>
      </c>
      <c r="F58" s="17" t="str">
        <f>IF(OR($A58="",$B58=""),"",'MPTO_working_2-way'!D57)</f>
        <v/>
      </c>
      <c r="G58" s="22" t="str">
        <f>IF(OR($A58="",$B58=""),"",'MPTO_working_2-way'!E57)</f>
        <v/>
      </c>
      <c r="H58" s="17" t="str">
        <f>IF(OR($A58="",$B58=""),"",'OddsRatio_working_2-way'!M57)</f>
        <v/>
      </c>
      <c r="I58" s="17" t="str">
        <f>IF(OR($A58="",$B58=""),"",'OddsRatio_working_2-way'!N57)</f>
        <v/>
      </c>
      <c r="J58" s="17" t="str">
        <f>IF('Log_working_2-way'!$D57="","",A58^('Log_working_2-way'!$D57))</f>
        <v/>
      </c>
      <c r="K58" s="22" t="str">
        <f>IF('Log_working_2-way'!$D57="","",B58^('Log_working_2-way'!$D57))</f>
        <v/>
      </c>
    </row>
    <row r="59" spans="3:11" x14ac:dyDescent="0.2">
      <c r="C59" s="20" t="str">
        <f t="shared" si="0"/>
        <v/>
      </c>
      <c r="D59" s="17" t="str">
        <f>IF(OR($A59="",$B59=""),"",A59*'MPTO_working_2-way'!$G58)</f>
        <v/>
      </c>
      <c r="E59" s="22" t="str">
        <f>IF(OR($A59="",$B59=""),"",B59*'MPTO_working_2-way'!$G58)</f>
        <v/>
      </c>
      <c r="F59" s="17" t="str">
        <f>IF(OR($A59="",$B59=""),"",'MPTO_working_2-way'!D58)</f>
        <v/>
      </c>
      <c r="G59" s="22" t="str">
        <f>IF(OR($A59="",$B59=""),"",'MPTO_working_2-way'!E58)</f>
        <v/>
      </c>
      <c r="H59" s="17" t="str">
        <f>IF(OR($A59="",$B59=""),"",'OddsRatio_working_2-way'!M58)</f>
        <v/>
      </c>
      <c r="I59" s="17" t="str">
        <f>IF(OR($A59="",$B59=""),"",'OddsRatio_working_2-way'!N58)</f>
        <v/>
      </c>
      <c r="J59" s="17" t="str">
        <f>IF('Log_working_2-way'!$D58="","",A59^('Log_working_2-way'!$D58))</f>
        <v/>
      </c>
      <c r="K59" s="22" t="str">
        <f>IF('Log_working_2-way'!$D58="","",B59^('Log_working_2-way'!$D58))</f>
        <v/>
      </c>
    </row>
    <row r="60" spans="3:11" x14ac:dyDescent="0.2">
      <c r="C60" s="20" t="str">
        <f t="shared" si="0"/>
        <v/>
      </c>
      <c r="D60" s="17" t="str">
        <f>IF(OR($A60="",$B60=""),"",A60*'MPTO_working_2-way'!$G59)</f>
        <v/>
      </c>
      <c r="E60" s="22" t="str">
        <f>IF(OR($A60="",$B60=""),"",B60*'MPTO_working_2-way'!$G59)</f>
        <v/>
      </c>
      <c r="F60" s="17" t="str">
        <f>IF(OR($A60="",$B60=""),"",'MPTO_working_2-way'!D59)</f>
        <v/>
      </c>
      <c r="G60" s="22" t="str">
        <f>IF(OR($A60="",$B60=""),"",'MPTO_working_2-way'!E59)</f>
        <v/>
      </c>
      <c r="H60" s="17" t="str">
        <f>IF(OR($A60="",$B60=""),"",'OddsRatio_working_2-way'!M59)</f>
        <v/>
      </c>
      <c r="I60" s="17" t="str">
        <f>IF(OR($A60="",$B60=""),"",'OddsRatio_working_2-way'!N59)</f>
        <v/>
      </c>
      <c r="J60" s="17" t="str">
        <f>IF('Log_working_2-way'!$D59="","",A60^('Log_working_2-way'!$D59))</f>
        <v/>
      </c>
      <c r="K60" s="22" t="str">
        <f>IF('Log_working_2-way'!$D59="","",B60^('Log_working_2-way'!$D59))</f>
        <v/>
      </c>
    </row>
    <row r="61" spans="3:11" x14ac:dyDescent="0.2">
      <c r="C61" s="20" t="str">
        <f t="shared" si="0"/>
        <v/>
      </c>
      <c r="D61" s="17" t="str">
        <f>IF(OR($A61="",$B61=""),"",A61*'MPTO_working_2-way'!$G60)</f>
        <v/>
      </c>
      <c r="E61" s="22" t="str">
        <f>IF(OR($A61="",$B61=""),"",B61*'MPTO_working_2-way'!$G60)</f>
        <v/>
      </c>
      <c r="F61" s="17" t="str">
        <f>IF(OR($A61="",$B61=""),"",'MPTO_working_2-way'!D60)</f>
        <v/>
      </c>
      <c r="G61" s="22" t="str">
        <f>IF(OR($A61="",$B61=""),"",'MPTO_working_2-way'!E60)</f>
        <v/>
      </c>
      <c r="H61" s="17" t="str">
        <f>IF(OR($A61="",$B61=""),"",'OddsRatio_working_2-way'!M60)</f>
        <v/>
      </c>
      <c r="I61" s="17" t="str">
        <f>IF(OR($A61="",$B61=""),"",'OddsRatio_working_2-way'!N60)</f>
        <v/>
      </c>
      <c r="J61" s="17" t="str">
        <f>IF('Log_working_2-way'!$D60="","",A61^('Log_working_2-way'!$D60))</f>
        <v/>
      </c>
      <c r="K61" s="22" t="str">
        <f>IF('Log_working_2-way'!$D60="","",B61^('Log_working_2-way'!$D60))</f>
        <v/>
      </c>
    </row>
    <row r="62" spans="3:11" x14ac:dyDescent="0.2">
      <c r="C62" s="20" t="str">
        <f t="shared" si="0"/>
        <v/>
      </c>
      <c r="D62" s="17" t="str">
        <f>IF(OR($A62="",$B62=""),"",A62*'MPTO_working_2-way'!$G61)</f>
        <v/>
      </c>
      <c r="E62" s="22" t="str">
        <f>IF(OR($A62="",$B62=""),"",B62*'MPTO_working_2-way'!$G61)</f>
        <v/>
      </c>
      <c r="F62" s="17" t="str">
        <f>IF(OR($A62="",$B62=""),"",'MPTO_working_2-way'!D61)</f>
        <v/>
      </c>
      <c r="G62" s="22" t="str">
        <f>IF(OR($A62="",$B62=""),"",'MPTO_working_2-way'!E61)</f>
        <v/>
      </c>
      <c r="H62" s="17" t="str">
        <f>IF(OR($A62="",$B62=""),"",'OddsRatio_working_2-way'!M61)</f>
        <v/>
      </c>
      <c r="I62" s="17" t="str">
        <f>IF(OR($A62="",$B62=""),"",'OddsRatio_working_2-way'!N61)</f>
        <v/>
      </c>
      <c r="J62" s="17" t="str">
        <f>IF('Log_working_2-way'!$D61="","",A62^('Log_working_2-way'!$D61))</f>
        <v/>
      </c>
      <c r="K62" s="22" t="str">
        <f>IF('Log_working_2-way'!$D61="","",B62^('Log_working_2-way'!$D61))</f>
        <v/>
      </c>
    </row>
    <row r="63" spans="3:11" x14ac:dyDescent="0.2">
      <c r="C63" s="20" t="str">
        <f t="shared" si="0"/>
        <v/>
      </c>
      <c r="D63" s="17" t="str">
        <f>IF(OR($A63="",$B63=""),"",A63*'MPTO_working_2-way'!$G62)</f>
        <v/>
      </c>
      <c r="E63" s="22" t="str">
        <f>IF(OR($A63="",$B63=""),"",B63*'MPTO_working_2-way'!$G62)</f>
        <v/>
      </c>
      <c r="F63" s="17" t="str">
        <f>IF(OR($A63="",$B63=""),"",'MPTO_working_2-way'!D62)</f>
        <v/>
      </c>
      <c r="G63" s="22" t="str">
        <f>IF(OR($A63="",$B63=""),"",'MPTO_working_2-way'!E62)</f>
        <v/>
      </c>
      <c r="H63" s="17" t="str">
        <f>IF(OR($A63="",$B63=""),"",'OddsRatio_working_2-way'!M62)</f>
        <v/>
      </c>
      <c r="I63" s="17" t="str">
        <f>IF(OR($A63="",$B63=""),"",'OddsRatio_working_2-way'!N62)</f>
        <v/>
      </c>
      <c r="J63" s="17" t="str">
        <f>IF('Log_working_2-way'!$D62="","",A63^('Log_working_2-way'!$D62))</f>
        <v/>
      </c>
      <c r="K63" s="22" t="str">
        <f>IF('Log_working_2-way'!$D62="","",B63^('Log_working_2-way'!$D62))</f>
        <v/>
      </c>
    </row>
    <row r="64" spans="3:11" x14ac:dyDescent="0.2">
      <c r="C64" s="20" t="str">
        <f t="shared" si="0"/>
        <v/>
      </c>
      <c r="D64" s="17" t="str">
        <f>IF(OR($A64="",$B64=""),"",A64*'MPTO_working_2-way'!$G63)</f>
        <v/>
      </c>
      <c r="E64" s="22" t="str">
        <f>IF(OR($A64="",$B64=""),"",B64*'MPTO_working_2-way'!$G63)</f>
        <v/>
      </c>
      <c r="F64" s="17" t="str">
        <f>IF(OR($A64="",$B64=""),"",'MPTO_working_2-way'!D63)</f>
        <v/>
      </c>
      <c r="G64" s="22" t="str">
        <f>IF(OR($A64="",$B64=""),"",'MPTO_working_2-way'!E63)</f>
        <v/>
      </c>
      <c r="H64" s="17" t="str">
        <f>IF(OR($A64="",$B64=""),"",'OddsRatio_working_2-way'!M63)</f>
        <v/>
      </c>
      <c r="I64" s="17" t="str">
        <f>IF(OR($A64="",$B64=""),"",'OddsRatio_working_2-way'!N63)</f>
        <v/>
      </c>
      <c r="J64" s="17" t="str">
        <f>IF('Log_working_2-way'!$D63="","",A64^('Log_working_2-way'!$D63))</f>
        <v/>
      </c>
      <c r="K64" s="22" t="str">
        <f>IF('Log_working_2-way'!$D63="","",B64^('Log_working_2-way'!$D63))</f>
        <v/>
      </c>
    </row>
    <row r="65" spans="3:11" x14ac:dyDescent="0.2">
      <c r="C65" s="20" t="str">
        <f t="shared" si="0"/>
        <v/>
      </c>
      <c r="D65" s="17" t="str">
        <f>IF(OR($A65="",$B65=""),"",A65*'MPTO_working_2-way'!$G64)</f>
        <v/>
      </c>
      <c r="E65" s="22" t="str">
        <f>IF(OR($A65="",$B65=""),"",B65*'MPTO_working_2-way'!$G64)</f>
        <v/>
      </c>
      <c r="F65" s="17" t="str">
        <f>IF(OR($A65="",$B65=""),"",'MPTO_working_2-way'!D64)</f>
        <v/>
      </c>
      <c r="G65" s="22" t="str">
        <f>IF(OR($A65="",$B65=""),"",'MPTO_working_2-way'!E64)</f>
        <v/>
      </c>
      <c r="H65" s="17" t="str">
        <f>IF(OR($A65="",$B65=""),"",'OddsRatio_working_2-way'!M64)</f>
        <v/>
      </c>
      <c r="I65" s="17" t="str">
        <f>IF(OR($A65="",$B65=""),"",'OddsRatio_working_2-way'!N64)</f>
        <v/>
      </c>
      <c r="J65" s="17" t="str">
        <f>IF('Log_working_2-way'!$D64="","",A65^('Log_working_2-way'!$D64))</f>
        <v/>
      </c>
      <c r="K65" s="22" t="str">
        <f>IF('Log_working_2-way'!$D64="","",B65^('Log_working_2-way'!$D64))</f>
        <v/>
      </c>
    </row>
    <row r="66" spans="3:11" x14ac:dyDescent="0.2">
      <c r="C66" s="20" t="str">
        <f t="shared" si="0"/>
        <v/>
      </c>
      <c r="D66" s="17" t="str">
        <f>IF(OR($A66="",$B66=""),"",A66*'MPTO_working_2-way'!$G65)</f>
        <v/>
      </c>
      <c r="E66" s="22" t="str">
        <f>IF(OR($A66="",$B66=""),"",B66*'MPTO_working_2-way'!$G65)</f>
        <v/>
      </c>
      <c r="F66" s="17" t="str">
        <f>IF(OR($A66="",$B66=""),"",'MPTO_working_2-way'!D65)</f>
        <v/>
      </c>
      <c r="G66" s="22" t="str">
        <f>IF(OR($A66="",$B66=""),"",'MPTO_working_2-way'!E65)</f>
        <v/>
      </c>
      <c r="H66" s="17" t="str">
        <f>IF(OR($A66="",$B66=""),"",'OddsRatio_working_2-way'!M65)</f>
        <v/>
      </c>
      <c r="I66" s="17" t="str">
        <f>IF(OR($A66="",$B66=""),"",'OddsRatio_working_2-way'!N65)</f>
        <v/>
      </c>
      <c r="J66" s="17" t="str">
        <f>IF('Log_working_2-way'!$D65="","",A66^('Log_working_2-way'!$D65))</f>
        <v/>
      </c>
      <c r="K66" s="22" t="str">
        <f>IF('Log_working_2-way'!$D65="","",B66^('Log_working_2-way'!$D65))</f>
        <v/>
      </c>
    </row>
    <row r="67" spans="3:11" x14ac:dyDescent="0.2">
      <c r="C67" s="20" t="str">
        <f t="shared" ref="C67:C130" si="51">IF(OR($A67="",$B67=""),"",(1/A67)+(1/B67)-1)</f>
        <v/>
      </c>
      <c r="D67" s="17" t="str">
        <f>IF(OR($A67="",$B67=""),"",A67*'MPTO_working_2-way'!$G66)</f>
        <v/>
      </c>
      <c r="E67" s="22" t="str">
        <f>IF(OR($A67="",$B67=""),"",B67*'MPTO_working_2-way'!$G66)</f>
        <v/>
      </c>
      <c r="F67" s="17" t="str">
        <f>IF(OR($A67="",$B67=""),"",'MPTO_working_2-way'!D66)</f>
        <v/>
      </c>
      <c r="G67" s="22" t="str">
        <f>IF(OR($A67="",$B67=""),"",'MPTO_working_2-way'!E66)</f>
        <v/>
      </c>
      <c r="H67" s="17" t="str">
        <f>IF(OR($A67="",$B67=""),"",'OddsRatio_working_2-way'!M66)</f>
        <v/>
      </c>
      <c r="I67" s="17" t="str">
        <f>IF(OR($A67="",$B67=""),"",'OddsRatio_working_2-way'!N66)</f>
        <v/>
      </c>
      <c r="J67" s="17" t="str">
        <f>IF('Log_working_2-way'!$D66="","",A67^('Log_working_2-way'!$D66))</f>
        <v/>
      </c>
      <c r="K67" s="22" t="str">
        <f>IF('Log_working_2-way'!$D66="","",B67^('Log_working_2-way'!$D66))</f>
        <v/>
      </c>
    </row>
    <row r="68" spans="3:11" x14ac:dyDescent="0.2">
      <c r="C68" s="20" t="str">
        <f t="shared" si="51"/>
        <v/>
      </c>
      <c r="D68" s="17" t="str">
        <f>IF(OR($A68="",$B68=""),"",A68*'MPTO_working_2-way'!$G67)</f>
        <v/>
      </c>
      <c r="E68" s="22" t="str">
        <f>IF(OR($A68="",$B68=""),"",B68*'MPTO_working_2-way'!$G67)</f>
        <v/>
      </c>
      <c r="F68" s="17" t="str">
        <f>IF(OR($A68="",$B68=""),"",'MPTO_working_2-way'!D67)</f>
        <v/>
      </c>
      <c r="G68" s="22" t="str">
        <f>IF(OR($A68="",$B68=""),"",'MPTO_working_2-way'!E67)</f>
        <v/>
      </c>
      <c r="H68" s="17" t="str">
        <f>IF(OR($A68="",$B68=""),"",'OddsRatio_working_2-way'!M67)</f>
        <v/>
      </c>
      <c r="I68" s="17" t="str">
        <f>IF(OR($A68="",$B68=""),"",'OddsRatio_working_2-way'!N67)</f>
        <v/>
      </c>
      <c r="J68" s="17" t="str">
        <f>IF('Log_working_2-way'!$D67="","",A68^('Log_working_2-way'!$D67))</f>
        <v/>
      </c>
      <c r="K68" s="22" t="str">
        <f>IF('Log_working_2-way'!$D67="","",B68^('Log_working_2-way'!$D67))</f>
        <v/>
      </c>
    </row>
    <row r="69" spans="3:11" x14ac:dyDescent="0.2">
      <c r="C69" s="20" t="str">
        <f t="shared" si="51"/>
        <v/>
      </c>
      <c r="D69" s="17" t="str">
        <f>IF(OR($A69="",$B69=""),"",A69*'MPTO_working_2-way'!$G68)</f>
        <v/>
      </c>
      <c r="E69" s="22" t="str">
        <f>IF(OR($A69="",$B69=""),"",B69*'MPTO_working_2-way'!$G68)</f>
        <v/>
      </c>
      <c r="F69" s="17" t="str">
        <f>IF(OR($A69="",$B69=""),"",'MPTO_working_2-way'!D68)</f>
        <v/>
      </c>
      <c r="G69" s="22" t="str">
        <f>IF(OR($A69="",$B69=""),"",'MPTO_working_2-way'!E68)</f>
        <v/>
      </c>
      <c r="H69" s="17" t="str">
        <f>IF(OR($A69="",$B69=""),"",'OddsRatio_working_2-way'!M68)</f>
        <v/>
      </c>
      <c r="I69" s="17" t="str">
        <f>IF(OR($A69="",$B69=""),"",'OddsRatio_working_2-way'!N68)</f>
        <v/>
      </c>
      <c r="J69" s="17" t="str">
        <f>IF('Log_working_2-way'!$D68="","",A69^('Log_working_2-way'!$D68))</f>
        <v/>
      </c>
      <c r="K69" s="22" t="str">
        <f>IF('Log_working_2-way'!$D68="","",B69^('Log_working_2-way'!$D68))</f>
        <v/>
      </c>
    </row>
    <row r="70" spans="3:11" x14ac:dyDescent="0.2">
      <c r="C70" s="20" t="str">
        <f t="shared" si="51"/>
        <v/>
      </c>
      <c r="D70" s="17" t="str">
        <f>IF(OR($A70="",$B70=""),"",A70*'MPTO_working_2-way'!$G69)</f>
        <v/>
      </c>
      <c r="E70" s="22" t="str">
        <f>IF(OR($A70="",$B70=""),"",B70*'MPTO_working_2-way'!$G69)</f>
        <v/>
      </c>
      <c r="F70" s="17" t="str">
        <f>IF(OR($A70="",$B70=""),"",'MPTO_working_2-way'!D69)</f>
        <v/>
      </c>
      <c r="G70" s="22" t="str">
        <f>IF(OR($A70="",$B70=""),"",'MPTO_working_2-way'!E69)</f>
        <v/>
      </c>
      <c r="H70" s="17" t="str">
        <f>IF(OR($A70="",$B70=""),"",'OddsRatio_working_2-way'!M69)</f>
        <v/>
      </c>
      <c r="I70" s="17" t="str">
        <f>IF(OR($A70="",$B70=""),"",'OddsRatio_working_2-way'!N69)</f>
        <v/>
      </c>
      <c r="J70" s="17" t="str">
        <f>IF('Log_working_2-way'!$D69="","",A70^('Log_working_2-way'!$D69))</f>
        <v/>
      </c>
      <c r="K70" s="22" t="str">
        <f>IF('Log_working_2-way'!$D69="","",B70^('Log_working_2-way'!$D69))</f>
        <v/>
      </c>
    </row>
    <row r="71" spans="3:11" x14ac:dyDescent="0.2">
      <c r="C71" s="20" t="str">
        <f t="shared" si="51"/>
        <v/>
      </c>
      <c r="D71" s="17" t="str">
        <f>IF(OR($A71="",$B71=""),"",A71*'MPTO_working_2-way'!$G70)</f>
        <v/>
      </c>
      <c r="E71" s="22" t="str">
        <f>IF(OR($A71="",$B71=""),"",B71*'MPTO_working_2-way'!$G70)</f>
        <v/>
      </c>
      <c r="F71" s="17" t="str">
        <f>IF(OR($A71="",$B71=""),"",'MPTO_working_2-way'!D70)</f>
        <v/>
      </c>
      <c r="G71" s="22" t="str">
        <f>IF(OR($A71="",$B71=""),"",'MPTO_working_2-way'!E70)</f>
        <v/>
      </c>
      <c r="H71" s="17" t="str">
        <f>IF(OR($A71="",$B71=""),"",'OddsRatio_working_2-way'!M70)</f>
        <v/>
      </c>
      <c r="I71" s="17" t="str">
        <f>IF(OR($A71="",$B71=""),"",'OddsRatio_working_2-way'!N70)</f>
        <v/>
      </c>
      <c r="J71" s="17" t="str">
        <f>IF('Log_working_2-way'!$D70="","",A71^('Log_working_2-way'!$D70))</f>
        <v/>
      </c>
      <c r="K71" s="22" t="str">
        <f>IF('Log_working_2-way'!$D70="","",B71^('Log_working_2-way'!$D70))</f>
        <v/>
      </c>
    </row>
    <row r="72" spans="3:11" x14ac:dyDescent="0.2">
      <c r="C72" s="20" t="str">
        <f t="shared" si="51"/>
        <v/>
      </c>
      <c r="D72" s="17" t="str">
        <f>IF(OR($A72="",$B72=""),"",A72*'MPTO_working_2-way'!$G71)</f>
        <v/>
      </c>
      <c r="E72" s="22" t="str">
        <f>IF(OR($A72="",$B72=""),"",B72*'MPTO_working_2-way'!$G71)</f>
        <v/>
      </c>
      <c r="F72" s="17" t="str">
        <f>IF(OR($A72="",$B72=""),"",'MPTO_working_2-way'!D71)</f>
        <v/>
      </c>
      <c r="G72" s="22" t="str">
        <f>IF(OR($A72="",$B72=""),"",'MPTO_working_2-way'!E71)</f>
        <v/>
      </c>
      <c r="H72" s="17" t="str">
        <f>IF(OR($A72="",$B72=""),"",'OddsRatio_working_2-way'!M71)</f>
        <v/>
      </c>
      <c r="I72" s="17" t="str">
        <f>IF(OR($A72="",$B72=""),"",'OddsRatio_working_2-way'!N71)</f>
        <v/>
      </c>
      <c r="J72" s="17" t="str">
        <f>IF('Log_working_2-way'!$D71="","",A72^('Log_working_2-way'!$D71))</f>
        <v/>
      </c>
      <c r="K72" s="22" t="str">
        <f>IF('Log_working_2-way'!$D71="","",B72^('Log_working_2-way'!$D71))</f>
        <v/>
      </c>
    </row>
    <row r="73" spans="3:11" x14ac:dyDescent="0.2">
      <c r="C73" s="20" t="str">
        <f t="shared" si="51"/>
        <v/>
      </c>
      <c r="D73" s="17" t="str">
        <f>IF(OR($A73="",$B73=""),"",A73*'MPTO_working_2-way'!$G72)</f>
        <v/>
      </c>
      <c r="E73" s="22" t="str">
        <f>IF(OR($A73="",$B73=""),"",B73*'MPTO_working_2-way'!$G72)</f>
        <v/>
      </c>
      <c r="F73" s="17" t="str">
        <f>IF(OR($A73="",$B73=""),"",'MPTO_working_2-way'!D72)</f>
        <v/>
      </c>
      <c r="G73" s="22" t="str">
        <f>IF(OR($A73="",$B73=""),"",'MPTO_working_2-way'!E72)</f>
        <v/>
      </c>
      <c r="H73" s="17" t="str">
        <f>IF(OR($A73="",$B73=""),"",'OddsRatio_working_2-way'!M72)</f>
        <v/>
      </c>
      <c r="I73" s="17" t="str">
        <f>IF(OR($A73="",$B73=""),"",'OddsRatio_working_2-way'!N72)</f>
        <v/>
      </c>
      <c r="J73" s="17" t="str">
        <f>IF('Log_working_2-way'!$D72="","",A73^('Log_working_2-way'!$D72))</f>
        <v/>
      </c>
      <c r="K73" s="22" t="str">
        <f>IF('Log_working_2-way'!$D72="","",B73^('Log_working_2-way'!$D72))</f>
        <v/>
      </c>
    </row>
    <row r="74" spans="3:11" x14ac:dyDescent="0.2">
      <c r="C74" s="20" t="str">
        <f t="shared" si="51"/>
        <v/>
      </c>
      <c r="D74" s="17" t="str">
        <f>IF(OR($A74="",$B74=""),"",A74*'MPTO_working_2-way'!$G73)</f>
        <v/>
      </c>
      <c r="E74" s="22" t="str">
        <f>IF(OR($A74="",$B74=""),"",B74*'MPTO_working_2-way'!$G73)</f>
        <v/>
      </c>
      <c r="F74" s="17" t="str">
        <f>IF(OR($A74="",$B74=""),"",'MPTO_working_2-way'!D73)</f>
        <v/>
      </c>
      <c r="G74" s="22" t="str">
        <f>IF(OR($A74="",$B74=""),"",'MPTO_working_2-way'!E73)</f>
        <v/>
      </c>
      <c r="H74" s="17" t="str">
        <f>IF(OR($A74="",$B74=""),"",'OddsRatio_working_2-way'!M73)</f>
        <v/>
      </c>
      <c r="I74" s="17" t="str">
        <f>IF(OR($A74="",$B74=""),"",'OddsRatio_working_2-way'!N73)</f>
        <v/>
      </c>
      <c r="J74" s="17" t="str">
        <f>IF('Log_working_2-way'!$D73="","",A74^('Log_working_2-way'!$D73))</f>
        <v/>
      </c>
      <c r="K74" s="22" t="str">
        <f>IF('Log_working_2-way'!$D73="","",B74^('Log_working_2-way'!$D73))</f>
        <v/>
      </c>
    </row>
    <row r="75" spans="3:11" x14ac:dyDescent="0.2">
      <c r="C75" s="20" t="str">
        <f t="shared" si="51"/>
        <v/>
      </c>
      <c r="D75" s="17" t="str">
        <f>IF(OR($A75="",$B75=""),"",A75*'MPTO_working_2-way'!$G74)</f>
        <v/>
      </c>
      <c r="E75" s="22" t="str">
        <f>IF(OR($A75="",$B75=""),"",B75*'MPTO_working_2-way'!$G74)</f>
        <v/>
      </c>
      <c r="F75" s="17" t="str">
        <f>IF(OR($A75="",$B75=""),"",'MPTO_working_2-way'!D74)</f>
        <v/>
      </c>
      <c r="G75" s="22" t="str">
        <f>IF(OR($A75="",$B75=""),"",'MPTO_working_2-way'!E74)</f>
        <v/>
      </c>
      <c r="H75" s="17" t="str">
        <f>IF(OR($A75="",$B75=""),"",'OddsRatio_working_2-way'!M74)</f>
        <v/>
      </c>
      <c r="I75" s="17" t="str">
        <f>IF(OR($A75="",$B75=""),"",'OddsRatio_working_2-way'!N74)</f>
        <v/>
      </c>
      <c r="J75" s="17" t="str">
        <f>IF('Log_working_2-way'!$D74="","",A75^('Log_working_2-way'!$D74))</f>
        <v/>
      </c>
      <c r="K75" s="22" t="str">
        <f>IF('Log_working_2-way'!$D74="","",B75^('Log_working_2-way'!$D74))</f>
        <v/>
      </c>
    </row>
    <row r="76" spans="3:11" x14ac:dyDescent="0.2">
      <c r="C76" s="20" t="str">
        <f t="shared" si="51"/>
        <v/>
      </c>
      <c r="D76" s="17" t="str">
        <f>IF(OR($A76="",$B76=""),"",A76*'MPTO_working_2-way'!$G75)</f>
        <v/>
      </c>
      <c r="E76" s="22" t="str">
        <f>IF(OR($A76="",$B76=""),"",B76*'MPTO_working_2-way'!$G75)</f>
        <v/>
      </c>
      <c r="F76" s="17" t="str">
        <f>IF(OR($A76="",$B76=""),"",'MPTO_working_2-way'!D75)</f>
        <v/>
      </c>
      <c r="G76" s="22" t="str">
        <f>IF(OR($A76="",$B76=""),"",'MPTO_working_2-way'!E75)</f>
        <v/>
      </c>
      <c r="H76" s="17" t="str">
        <f>IF(OR($A76="",$B76=""),"",'OddsRatio_working_2-way'!M75)</f>
        <v/>
      </c>
      <c r="I76" s="17" t="str">
        <f>IF(OR($A76="",$B76=""),"",'OddsRatio_working_2-way'!N75)</f>
        <v/>
      </c>
      <c r="J76" s="17" t="str">
        <f>IF('Log_working_2-way'!$D75="","",A76^('Log_working_2-way'!$D75))</f>
        <v/>
      </c>
      <c r="K76" s="22" t="str">
        <f>IF('Log_working_2-way'!$D75="","",B76^('Log_working_2-way'!$D75))</f>
        <v/>
      </c>
    </row>
    <row r="77" spans="3:11" x14ac:dyDescent="0.2">
      <c r="C77" s="20" t="str">
        <f t="shared" si="51"/>
        <v/>
      </c>
      <c r="D77" s="17" t="str">
        <f>IF(OR($A77="",$B77=""),"",A77*'MPTO_working_2-way'!$G76)</f>
        <v/>
      </c>
      <c r="E77" s="22" t="str">
        <f>IF(OR($A77="",$B77=""),"",B77*'MPTO_working_2-way'!$G76)</f>
        <v/>
      </c>
      <c r="F77" s="17" t="str">
        <f>IF(OR($A77="",$B77=""),"",'MPTO_working_2-way'!D76)</f>
        <v/>
      </c>
      <c r="G77" s="22" t="str">
        <f>IF(OR($A77="",$B77=""),"",'MPTO_working_2-way'!E76)</f>
        <v/>
      </c>
      <c r="H77" s="17" t="str">
        <f>IF(OR($A77="",$B77=""),"",'OddsRatio_working_2-way'!M76)</f>
        <v/>
      </c>
      <c r="I77" s="17" t="str">
        <f>IF(OR($A77="",$B77=""),"",'OddsRatio_working_2-way'!N76)</f>
        <v/>
      </c>
      <c r="J77" s="17" t="str">
        <f>IF('Log_working_2-way'!$D76="","",A77^('Log_working_2-way'!$D76))</f>
        <v/>
      </c>
      <c r="K77" s="22" t="str">
        <f>IF('Log_working_2-way'!$D76="","",B77^('Log_working_2-way'!$D76))</f>
        <v/>
      </c>
    </row>
    <row r="78" spans="3:11" x14ac:dyDescent="0.2">
      <c r="C78" s="20" t="str">
        <f t="shared" si="51"/>
        <v/>
      </c>
      <c r="D78" s="17" t="str">
        <f>IF(OR($A78="",$B78=""),"",A78*'MPTO_working_2-way'!$G77)</f>
        <v/>
      </c>
      <c r="E78" s="22" t="str">
        <f>IF(OR($A78="",$B78=""),"",B78*'MPTO_working_2-way'!$G77)</f>
        <v/>
      </c>
      <c r="F78" s="17" t="str">
        <f>IF(OR($A78="",$B78=""),"",'MPTO_working_2-way'!D77)</f>
        <v/>
      </c>
      <c r="G78" s="22" t="str">
        <f>IF(OR($A78="",$B78=""),"",'MPTO_working_2-way'!E77)</f>
        <v/>
      </c>
      <c r="H78" s="17" t="str">
        <f>IF(OR($A78="",$B78=""),"",'OddsRatio_working_2-way'!M77)</f>
        <v/>
      </c>
      <c r="I78" s="17" t="str">
        <f>IF(OR($A78="",$B78=""),"",'OddsRatio_working_2-way'!N77)</f>
        <v/>
      </c>
      <c r="J78" s="17" t="str">
        <f>IF('Log_working_2-way'!$D77="","",A78^('Log_working_2-way'!$D77))</f>
        <v/>
      </c>
      <c r="K78" s="22" t="str">
        <f>IF('Log_working_2-way'!$D77="","",B78^('Log_working_2-way'!$D77))</f>
        <v/>
      </c>
    </row>
    <row r="79" spans="3:11" x14ac:dyDescent="0.2">
      <c r="C79" s="20" t="str">
        <f t="shared" si="51"/>
        <v/>
      </c>
      <c r="D79" s="17" t="str">
        <f>IF(OR($A79="",$B79=""),"",A79*'MPTO_working_2-way'!$G78)</f>
        <v/>
      </c>
      <c r="E79" s="22" t="str">
        <f>IF(OR($A79="",$B79=""),"",B79*'MPTO_working_2-way'!$G78)</f>
        <v/>
      </c>
      <c r="F79" s="17" t="str">
        <f>IF(OR($A79="",$B79=""),"",'MPTO_working_2-way'!D78)</f>
        <v/>
      </c>
      <c r="G79" s="22" t="str">
        <f>IF(OR($A79="",$B79=""),"",'MPTO_working_2-way'!E78)</f>
        <v/>
      </c>
      <c r="H79" s="17" t="str">
        <f>IF(OR($A79="",$B79=""),"",'OddsRatio_working_2-way'!M78)</f>
        <v/>
      </c>
      <c r="I79" s="17" t="str">
        <f>IF(OR($A79="",$B79=""),"",'OddsRatio_working_2-way'!N78)</f>
        <v/>
      </c>
      <c r="J79" s="17" t="str">
        <f>IF('Log_working_2-way'!$D78="","",A79^('Log_working_2-way'!$D78))</f>
        <v/>
      </c>
      <c r="K79" s="22" t="str">
        <f>IF('Log_working_2-way'!$D78="","",B79^('Log_working_2-way'!$D78))</f>
        <v/>
      </c>
    </row>
    <row r="80" spans="3:11" x14ac:dyDescent="0.2">
      <c r="C80" s="20" t="str">
        <f t="shared" si="51"/>
        <v/>
      </c>
      <c r="D80" s="17" t="str">
        <f>IF(OR($A80="",$B80=""),"",A80*'MPTO_working_2-way'!$G79)</f>
        <v/>
      </c>
      <c r="E80" s="22" t="str">
        <f>IF(OR($A80="",$B80=""),"",B80*'MPTO_working_2-way'!$G79)</f>
        <v/>
      </c>
      <c r="F80" s="17" t="str">
        <f>IF(OR($A80="",$B80=""),"",'MPTO_working_2-way'!D79)</f>
        <v/>
      </c>
      <c r="G80" s="22" t="str">
        <f>IF(OR($A80="",$B80=""),"",'MPTO_working_2-way'!E79)</f>
        <v/>
      </c>
      <c r="H80" s="17" t="str">
        <f>IF(OR($A80="",$B80=""),"",'OddsRatio_working_2-way'!M79)</f>
        <v/>
      </c>
      <c r="I80" s="17" t="str">
        <f>IF(OR($A80="",$B80=""),"",'OddsRatio_working_2-way'!N79)</f>
        <v/>
      </c>
      <c r="J80" s="17" t="str">
        <f>IF('Log_working_2-way'!$D79="","",A80^('Log_working_2-way'!$D79))</f>
        <v/>
      </c>
      <c r="K80" s="22" t="str">
        <f>IF('Log_working_2-way'!$D79="","",B80^('Log_working_2-way'!$D79))</f>
        <v/>
      </c>
    </row>
    <row r="81" spans="3:11" x14ac:dyDescent="0.2">
      <c r="C81" s="20" t="str">
        <f t="shared" si="51"/>
        <v/>
      </c>
      <c r="D81" s="17" t="str">
        <f>IF(OR($A81="",$B81=""),"",A81*'MPTO_working_2-way'!$G80)</f>
        <v/>
      </c>
      <c r="E81" s="22" t="str">
        <f>IF(OR($A81="",$B81=""),"",B81*'MPTO_working_2-way'!$G80)</f>
        <v/>
      </c>
      <c r="F81" s="17" t="str">
        <f>IF(OR($A81="",$B81=""),"",'MPTO_working_2-way'!D80)</f>
        <v/>
      </c>
      <c r="G81" s="22" t="str">
        <f>IF(OR($A81="",$B81=""),"",'MPTO_working_2-way'!E80)</f>
        <v/>
      </c>
      <c r="H81" s="17" t="str">
        <f>IF(OR($A81="",$B81=""),"",'OddsRatio_working_2-way'!M80)</f>
        <v/>
      </c>
      <c r="I81" s="17" t="str">
        <f>IF(OR($A81="",$B81=""),"",'OddsRatio_working_2-way'!N80)</f>
        <v/>
      </c>
      <c r="J81" s="17" t="str">
        <f>IF('Log_working_2-way'!$D80="","",A81^('Log_working_2-way'!$D80))</f>
        <v/>
      </c>
      <c r="K81" s="22" t="str">
        <f>IF('Log_working_2-way'!$D80="","",B81^('Log_working_2-way'!$D80))</f>
        <v/>
      </c>
    </row>
    <row r="82" spans="3:11" x14ac:dyDescent="0.2">
      <c r="C82" s="20" t="str">
        <f t="shared" si="51"/>
        <v/>
      </c>
      <c r="D82" s="17" t="str">
        <f>IF(OR($A82="",$B82=""),"",A82*'MPTO_working_2-way'!$G81)</f>
        <v/>
      </c>
      <c r="E82" s="22" t="str">
        <f>IF(OR($A82="",$B82=""),"",B82*'MPTO_working_2-way'!$G81)</f>
        <v/>
      </c>
      <c r="F82" s="17" t="str">
        <f>IF(OR($A82="",$B82=""),"",'MPTO_working_2-way'!D81)</f>
        <v/>
      </c>
      <c r="G82" s="22" t="str">
        <f>IF(OR($A82="",$B82=""),"",'MPTO_working_2-way'!E81)</f>
        <v/>
      </c>
      <c r="H82" s="17" t="str">
        <f>IF(OR($A82="",$B82=""),"",'OddsRatio_working_2-way'!M81)</f>
        <v/>
      </c>
      <c r="I82" s="17" t="str">
        <f>IF(OR($A82="",$B82=""),"",'OddsRatio_working_2-way'!N81)</f>
        <v/>
      </c>
      <c r="J82" s="17" t="str">
        <f>IF('Log_working_2-way'!$D81="","",A82^('Log_working_2-way'!$D81))</f>
        <v/>
      </c>
      <c r="K82" s="22" t="str">
        <f>IF('Log_working_2-way'!$D81="","",B82^('Log_working_2-way'!$D81))</f>
        <v/>
      </c>
    </row>
    <row r="83" spans="3:11" x14ac:dyDescent="0.2">
      <c r="C83" s="20" t="str">
        <f t="shared" si="51"/>
        <v/>
      </c>
      <c r="D83" s="17" t="str">
        <f>IF(OR($A83="",$B83=""),"",A83*'MPTO_working_2-way'!$G82)</f>
        <v/>
      </c>
      <c r="E83" s="22" t="str">
        <f>IF(OR($A83="",$B83=""),"",B83*'MPTO_working_2-way'!$G82)</f>
        <v/>
      </c>
      <c r="F83" s="17" t="str">
        <f>IF(OR($A83="",$B83=""),"",'MPTO_working_2-way'!D82)</f>
        <v/>
      </c>
      <c r="G83" s="22" t="str">
        <f>IF(OR($A83="",$B83=""),"",'MPTO_working_2-way'!E82)</f>
        <v/>
      </c>
      <c r="H83" s="17" t="str">
        <f>IF(OR($A83="",$B83=""),"",'OddsRatio_working_2-way'!M82)</f>
        <v/>
      </c>
      <c r="I83" s="17" t="str">
        <f>IF(OR($A83="",$B83=""),"",'OddsRatio_working_2-way'!N82)</f>
        <v/>
      </c>
      <c r="J83" s="17" t="str">
        <f>IF('Log_working_2-way'!$D82="","",A83^('Log_working_2-way'!$D82))</f>
        <v/>
      </c>
      <c r="K83" s="22" t="str">
        <f>IF('Log_working_2-way'!$D82="","",B83^('Log_working_2-way'!$D82))</f>
        <v/>
      </c>
    </row>
    <row r="84" spans="3:11" x14ac:dyDescent="0.2">
      <c r="C84" s="20" t="str">
        <f t="shared" si="51"/>
        <v/>
      </c>
      <c r="D84" s="17" t="str">
        <f>IF(OR($A84="",$B84=""),"",A84*'MPTO_working_2-way'!$G83)</f>
        <v/>
      </c>
      <c r="E84" s="22" t="str">
        <f>IF(OR($A84="",$B84=""),"",B84*'MPTO_working_2-way'!$G83)</f>
        <v/>
      </c>
      <c r="F84" s="17" t="str">
        <f>IF(OR($A84="",$B84=""),"",'MPTO_working_2-way'!D83)</f>
        <v/>
      </c>
      <c r="G84" s="22" t="str">
        <f>IF(OR($A84="",$B84=""),"",'MPTO_working_2-way'!E83)</f>
        <v/>
      </c>
      <c r="H84" s="17" t="str">
        <f>IF(OR($A84="",$B84=""),"",'OddsRatio_working_2-way'!M83)</f>
        <v/>
      </c>
      <c r="I84" s="17" t="str">
        <f>IF(OR($A84="",$B84=""),"",'OddsRatio_working_2-way'!N83)</f>
        <v/>
      </c>
      <c r="J84" s="17" t="str">
        <f>IF('Log_working_2-way'!$D83="","",A84^('Log_working_2-way'!$D83))</f>
        <v/>
      </c>
      <c r="K84" s="22" t="str">
        <f>IF('Log_working_2-way'!$D83="","",B84^('Log_working_2-way'!$D83))</f>
        <v/>
      </c>
    </row>
    <row r="85" spans="3:11" x14ac:dyDescent="0.2">
      <c r="C85" s="20" t="str">
        <f t="shared" si="51"/>
        <v/>
      </c>
      <c r="D85" s="17" t="str">
        <f>IF(OR($A85="",$B85=""),"",A85*'MPTO_working_2-way'!$G84)</f>
        <v/>
      </c>
      <c r="E85" s="22" t="str">
        <f>IF(OR($A85="",$B85=""),"",B85*'MPTO_working_2-way'!$G84)</f>
        <v/>
      </c>
      <c r="F85" s="17" t="str">
        <f>IF(OR($A85="",$B85=""),"",'MPTO_working_2-way'!D84)</f>
        <v/>
      </c>
      <c r="G85" s="22" t="str">
        <f>IF(OR($A85="",$B85=""),"",'MPTO_working_2-way'!E84)</f>
        <v/>
      </c>
      <c r="H85" s="17" t="str">
        <f>IF(OR($A85="",$B85=""),"",'OddsRatio_working_2-way'!M84)</f>
        <v/>
      </c>
      <c r="I85" s="17" t="str">
        <f>IF(OR($A85="",$B85=""),"",'OddsRatio_working_2-way'!N84)</f>
        <v/>
      </c>
      <c r="J85" s="17" t="str">
        <f>IF('Log_working_2-way'!$D84="","",A85^('Log_working_2-way'!$D84))</f>
        <v/>
      </c>
      <c r="K85" s="22" t="str">
        <f>IF('Log_working_2-way'!$D84="","",B85^('Log_working_2-way'!$D84))</f>
        <v/>
      </c>
    </row>
    <row r="86" spans="3:11" x14ac:dyDescent="0.2">
      <c r="C86" s="20" t="str">
        <f t="shared" si="51"/>
        <v/>
      </c>
      <c r="D86" s="17" t="str">
        <f>IF(OR($A86="",$B86=""),"",A86*'MPTO_working_2-way'!$G85)</f>
        <v/>
      </c>
      <c r="E86" s="22" t="str">
        <f>IF(OR($A86="",$B86=""),"",B86*'MPTO_working_2-way'!$G85)</f>
        <v/>
      </c>
      <c r="F86" s="17" t="str">
        <f>IF(OR($A86="",$B86=""),"",'MPTO_working_2-way'!D85)</f>
        <v/>
      </c>
      <c r="G86" s="22" t="str">
        <f>IF(OR($A86="",$B86=""),"",'MPTO_working_2-way'!E85)</f>
        <v/>
      </c>
      <c r="H86" s="17" t="str">
        <f>IF(OR($A86="",$B86=""),"",'OddsRatio_working_2-way'!M85)</f>
        <v/>
      </c>
      <c r="I86" s="17" t="str">
        <f>IF(OR($A86="",$B86=""),"",'OddsRatio_working_2-way'!N85)</f>
        <v/>
      </c>
      <c r="J86" s="17" t="str">
        <f>IF('Log_working_2-way'!$D85="","",A86^('Log_working_2-way'!$D85))</f>
        <v/>
      </c>
      <c r="K86" s="22" t="str">
        <f>IF('Log_working_2-way'!$D85="","",B86^('Log_working_2-way'!$D85))</f>
        <v/>
      </c>
    </row>
    <row r="87" spans="3:11" x14ac:dyDescent="0.2">
      <c r="C87" s="20" t="str">
        <f t="shared" si="51"/>
        <v/>
      </c>
      <c r="D87" s="17" t="str">
        <f>IF(OR($A87="",$B87=""),"",A87*'MPTO_working_2-way'!$G86)</f>
        <v/>
      </c>
      <c r="E87" s="22" t="str">
        <f>IF(OR($A87="",$B87=""),"",B87*'MPTO_working_2-way'!$G86)</f>
        <v/>
      </c>
      <c r="F87" s="17" t="str">
        <f>IF(OR($A87="",$B87=""),"",'MPTO_working_2-way'!D86)</f>
        <v/>
      </c>
      <c r="G87" s="22" t="str">
        <f>IF(OR($A87="",$B87=""),"",'MPTO_working_2-way'!E86)</f>
        <v/>
      </c>
      <c r="H87" s="17" t="str">
        <f>IF(OR($A87="",$B87=""),"",'OddsRatio_working_2-way'!M86)</f>
        <v/>
      </c>
      <c r="I87" s="17" t="str">
        <f>IF(OR($A87="",$B87=""),"",'OddsRatio_working_2-way'!N86)</f>
        <v/>
      </c>
      <c r="J87" s="17" t="str">
        <f>IF('Log_working_2-way'!$D86="","",A87^('Log_working_2-way'!$D86))</f>
        <v/>
      </c>
      <c r="K87" s="22" t="str">
        <f>IF('Log_working_2-way'!$D86="","",B87^('Log_working_2-way'!$D86))</f>
        <v/>
      </c>
    </row>
    <row r="88" spans="3:11" x14ac:dyDescent="0.2">
      <c r="C88" s="20" t="str">
        <f t="shared" si="51"/>
        <v/>
      </c>
      <c r="D88" s="17" t="str">
        <f>IF(OR($A88="",$B88=""),"",A88*'MPTO_working_2-way'!$G87)</f>
        <v/>
      </c>
      <c r="E88" s="22" t="str">
        <f>IF(OR($A88="",$B88=""),"",B88*'MPTO_working_2-way'!$G87)</f>
        <v/>
      </c>
      <c r="F88" s="17" t="str">
        <f>IF(OR($A88="",$B88=""),"",'MPTO_working_2-way'!D87)</f>
        <v/>
      </c>
      <c r="G88" s="22" t="str">
        <f>IF(OR($A88="",$B88=""),"",'MPTO_working_2-way'!E87)</f>
        <v/>
      </c>
      <c r="H88" s="17" t="str">
        <f>IF(OR($A88="",$B88=""),"",'OddsRatio_working_2-way'!M87)</f>
        <v/>
      </c>
      <c r="I88" s="17" t="str">
        <f>IF(OR($A88="",$B88=""),"",'OddsRatio_working_2-way'!N87)</f>
        <v/>
      </c>
      <c r="J88" s="17" t="str">
        <f>IF('Log_working_2-way'!$D87="","",A88^('Log_working_2-way'!$D87))</f>
        <v/>
      </c>
      <c r="K88" s="22" t="str">
        <f>IF('Log_working_2-way'!$D87="","",B88^('Log_working_2-way'!$D87))</f>
        <v/>
      </c>
    </row>
    <row r="89" spans="3:11" x14ac:dyDescent="0.2">
      <c r="C89" s="20" t="str">
        <f t="shared" si="51"/>
        <v/>
      </c>
      <c r="D89" s="17" t="str">
        <f>IF(OR($A89="",$B89=""),"",A89*'MPTO_working_2-way'!$G88)</f>
        <v/>
      </c>
      <c r="E89" s="22" t="str">
        <f>IF(OR($A89="",$B89=""),"",B89*'MPTO_working_2-way'!$G88)</f>
        <v/>
      </c>
      <c r="F89" s="17" t="str">
        <f>IF(OR($A89="",$B89=""),"",'MPTO_working_2-way'!D88)</f>
        <v/>
      </c>
      <c r="G89" s="22" t="str">
        <f>IF(OR($A89="",$B89=""),"",'MPTO_working_2-way'!E88)</f>
        <v/>
      </c>
      <c r="H89" s="17" t="str">
        <f>IF(OR($A89="",$B89=""),"",'OddsRatio_working_2-way'!M88)</f>
        <v/>
      </c>
      <c r="I89" s="17" t="str">
        <f>IF(OR($A89="",$B89=""),"",'OddsRatio_working_2-way'!N88)</f>
        <v/>
      </c>
      <c r="J89" s="17" t="str">
        <f>IF('Log_working_2-way'!$D88="","",A89^('Log_working_2-way'!$D88))</f>
        <v/>
      </c>
      <c r="K89" s="22" t="str">
        <f>IF('Log_working_2-way'!$D88="","",B89^('Log_working_2-way'!$D88))</f>
        <v/>
      </c>
    </row>
    <row r="90" spans="3:11" x14ac:dyDescent="0.2">
      <c r="C90" s="20" t="str">
        <f t="shared" si="51"/>
        <v/>
      </c>
      <c r="D90" s="17" t="str">
        <f>IF(OR($A90="",$B90=""),"",A90*'MPTO_working_2-way'!$G89)</f>
        <v/>
      </c>
      <c r="E90" s="22" t="str">
        <f>IF(OR($A90="",$B90=""),"",B90*'MPTO_working_2-way'!$G89)</f>
        <v/>
      </c>
      <c r="F90" s="17" t="str">
        <f>IF(OR($A90="",$B90=""),"",'MPTO_working_2-way'!D89)</f>
        <v/>
      </c>
      <c r="G90" s="22" t="str">
        <f>IF(OR($A90="",$B90=""),"",'MPTO_working_2-way'!E89)</f>
        <v/>
      </c>
      <c r="H90" s="17" t="str">
        <f>IF(OR($A90="",$B90=""),"",'OddsRatio_working_2-way'!M89)</f>
        <v/>
      </c>
      <c r="I90" s="17" t="str">
        <f>IF(OR($A90="",$B90=""),"",'OddsRatio_working_2-way'!N89)</f>
        <v/>
      </c>
      <c r="J90" s="17" t="str">
        <f>IF('Log_working_2-way'!$D89="","",A90^('Log_working_2-way'!$D89))</f>
        <v/>
      </c>
      <c r="K90" s="22" t="str">
        <f>IF('Log_working_2-way'!$D89="","",B90^('Log_working_2-way'!$D89))</f>
        <v/>
      </c>
    </row>
    <row r="91" spans="3:11" x14ac:dyDescent="0.2">
      <c r="C91" s="20" t="str">
        <f t="shared" si="51"/>
        <v/>
      </c>
      <c r="D91" s="17" t="str">
        <f>IF(OR($A91="",$B91=""),"",A91*'MPTO_working_2-way'!$G90)</f>
        <v/>
      </c>
      <c r="E91" s="22" t="str">
        <f>IF(OR($A91="",$B91=""),"",B91*'MPTO_working_2-way'!$G90)</f>
        <v/>
      </c>
      <c r="F91" s="17" t="str">
        <f>IF(OR($A91="",$B91=""),"",'MPTO_working_2-way'!D90)</f>
        <v/>
      </c>
      <c r="G91" s="22" t="str">
        <f>IF(OR($A91="",$B91=""),"",'MPTO_working_2-way'!E90)</f>
        <v/>
      </c>
      <c r="H91" s="17" t="str">
        <f>IF(OR($A91="",$B91=""),"",'OddsRatio_working_2-way'!M90)</f>
        <v/>
      </c>
      <c r="I91" s="17" t="str">
        <f>IF(OR($A91="",$B91=""),"",'OddsRatio_working_2-way'!N90)</f>
        <v/>
      </c>
      <c r="J91" s="17" t="str">
        <f>IF('Log_working_2-way'!$D90="","",A91^('Log_working_2-way'!$D90))</f>
        <v/>
      </c>
      <c r="K91" s="22" t="str">
        <f>IF('Log_working_2-way'!$D90="","",B91^('Log_working_2-way'!$D90))</f>
        <v/>
      </c>
    </row>
    <row r="92" spans="3:11" x14ac:dyDescent="0.2">
      <c r="C92" s="20" t="str">
        <f t="shared" si="51"/>
        <v/>
      </c>
      <c r="D92" s="17" t="str">
        <f>IF(OR($A92="",$B92=""),"",A92*'MPTO_working_2-way'!$G91)</f>
        <v/>
      </c>
      <c r="E92" s="22" t="str">
        <f>IF(OR($A92="",$B92=""),"",B92*'MPTO_working_2-way'!$G91)</f>
        <v/>
      </c>
      <c r="F92" s="17" t="str">
        <f>IF(OR($A92="",$B92=""),"",'MPTO_working_2-way'!D91)</f>
        <v/>
      </c>
      <c r="G92" s="22" t="str">
        <f>IF(OR($A92="",$B92=""),"",'MPTO_working_2-way'!E91)</f>
        <v/>
      </c>
      <c r="H92" s="17" t="str">
        <f>IF(OR($A92="",$B92=""),"",'OddsRatio_working_2-way'!M91)</f>
        <v/>
      </c>
      <c r="I92" s="17" t="str">
        <f>IF(OR($A92="",$B92=""),"",'OddsRatio_working_2-way'!N91)</f>
        <v/>
      </c>
      <c r="J92" s="17" t="str">
        <f>IF('Log_working_2-way'!$D91="","",A92^('Log_working_2-way'!$D91))</f>
        <v/>
      </c>
      <c r="K92" s="22" t="str">
        <f>IF('Log_working_2-way'!$D91="","",B92^('Log_working_2-way'!$D91))</f>
        <v/>
      </c>
    </row>
    <row r="93" spans="3:11" x14ac:dyDescent="0.2">
      <c r="C93" s="20" t="str">
        <f t="shared" si="51"/>
        <v/>
      </c>
      <c r="D93" s="17" t="str">
        <f>IF(OR($A93="",$B93=""),"",A93*'MPTO_working_2-way'!$G92)</f>
        <v/>
      </c>
      <c r="E93" s="22" t="str">
        <f>IF(OR($A93="",$B93=""),"",B93*'MPTO_working_2-way'!$G92)</f>
        <v/>
      </c>
      <c r="F93" s="17" t="str">
        <f>IF(OR($A93="",$B93=""),"",'MPTO_working_2-way'!D92)</f>
        <v/>
      </c>
      <c r="G93" s="22" t="str">
        <f>IF(OR($A93="",$B93=""),"",'MPTO_working_2-way'!E92)</f>
        <v/>
      </c>
      <c r="H93" s="17" t="str">
        <f>IF(OR($A93="",$B93=""),"",'OddsRatio_working_2-way'!M92)</f>
        <v/>
      </c>
      <c r="I93" s="17" t="str">
        <f>IF(OR($A93="",$B93=""),"",'OddsRatio_working_2-way'!N92)</f>
        <v/>
      </c>
      <c r="J93" s="17" t="str">
        <f>IF('Log_working_2-way'!$D92="","",A93^('Log_working_2-way'!$D92))</f>
        <v/>
      </c>
      <c r="K93" s="22" t="str">
        <f>IF('Log_working_2-way'!$D92="","",B93^('Log_working_2-way'!$D92))</f>
        <v/>
      </c>
    </row>
    <row r="94" spans="3:11" x14ac:dyDescent="0.2">
      <c r="C94" s="20" t="str">
        <f t="shared" si="51"/>
        <v/>
      </c>
      <c r="D94" s="17" t="str">
        <f>IF(OR($A94="",$B94=""),"",A94*'MPTO_working_2-way'!$G93)</f>
        <v/>
      </c>
      <c r="E94" s="22" t="str">
        <f>IF(OR($A94="",$B94=""),"",B94*'MPTO_working_2-way'!$G93)</f>
        <v/>
      </c>
      <c r="F94" s="17" t="str">
        <f>IF(OR($A94="",$B94=""),"",'MPTO_working_2-way'!D93)</f>
        <v/>
      </c>
      <c r="G94" s="22" t="str">
        <f>IF(OR($A94="",$B94=""),"",'MPTO_working_2-way'!E93)</f>
        <v/>
      </c>
      <c r="H94" s="17" t="str">
        <f>IF(OR($A94="",$B94=""),"",'OddsRatio_working_2-way'!M93)</f>
        <v/>
      </c>
      <c r="I94" s="17" t="str">
        <f>IF(OR($A94="",$B94=""),"",'OddsRatio_working_2-way'!N93)</f>
        <v/>
      </c>
      <c r="J94" s="17" t="str">
        <f>IF('Log_working_2-way'!$D93="","",A94^('Log_working_2-way'!$D93))</f>
        <v/>
      </c>
      <c r="K94" s="22" t="str">
        <f>IF('Log_working_2-way'!$D93="","",B94^('Log_working_2-way'!$D93))</f>
        <v/>
      </c>
    </row>
    <row r="95" spans="3:11" x14ac:dyDescent="0.2">
      <c r="C95" s="20" t="str">
        <f t="shared" si="51"/>
        <v/>
      </c>
      <c r="D95" s="17" t="str">
        <f>IF(OR($A95="",$B95=""),"",A95*'MPTO_working_2-way'!$G94)</f>
        <v/>
      </c>
      <c r="E95" s="22" t="str">
        <f>IF(OR($A95="",$B95=""),"",B95*'MPTO_working_2-way'!$G94)</f>
        <v/>
      </c>
      <c r="F95" s="17" t="str">
        <f>IF(OR($A95="",$B95=""),"",'MPTO_working_2-way'!D94)</f>
        <v/>
      </c>
      <c r="G95" s="22" t="str">
        <f>IF(OR($A95="",$B95=""),"",'MPTO_working_2-way'!E94)</f>
        <v/>
      </c>
      <c r="H95" s="17" t="str">
        <f>IF(OR($A95="",$B95=""),"",'OddsRatio_working_2-way'!M94)</f>
        <v/>
      </c>
      <c r="I95" s="17" t="str">
        <f>IF(OR($A95="",$B95=""),"",'OddsRatio_working_2-way'!N94)</f>
        <v/>
      </c>
      <c r="J95" s="17" t="str">
        <f>IF('Log_working_2-way'!$D94="","",A95^('Log_working_2-way'!$D94))</f>
        <v/>
      </c>
      <c r="K95" s="22" t="str">
        <f>IF('Log_working_2-way'!$D94="","",B95^('Log_working_2-way'!$D94))</f>
        <v/>
      </c>
    </row>
    <row r="96" spans="3:11" x14ac:dyDescent="0.2">
      <c r="C96" s="20" t="str">
        <f t="shared" si="51"/>
        <v/>
      </c>
      <c r="D96" s="17" t="str">
        <f>IF(OR($A96="",$B96=""),"",A96*'MPTO_working_2-way'!$G95)</f>
        <v/>
      </c>
      <c r="E96" s="22" t="str">
        <f>IF(OR($A96="",$B96=""),"",B96*'MPTO_working_2-way'!$G95)</f>
        <v/>
      </c>
      <c r="F96" s="17" t="str">
        <f>IF(OR($A96="",$B96=""),"",'MPTO_working_2-way'!D95)</f>
        <v/>
      </c>
      <c r="G96" s="22" t="str">
        <f>IF(OR($A96="",$B96=""),"",'MPTO_working_2-way'!E95)</f>
        <v/>
      </c>
      <c r="H96" s="17" t="str">
        <f>IF(OR($A96="",$B96=""),"",'OddsRatio_working_2-way'!M95)</f>
        <v/>
      </c>
      <c r="I96" s="17" t="str">
        <f>IF(OR($A96="",$B96=""),"",'OddsRatio_working_2-way'!N95)</f>
        <v/>
      </c>
      <c r="J96" s="17" t="str">
        <f>IF('Log_working_2-way'!$D95="","",A96^('Log_working_2-way'!$D95))</f>
        <v/>
      </c>
      <c r="K96" s="22" t="str">
        <f>IF('Log_working_2-way'!$D95="","",B96^('Log_working_2-way'!$D95))</f>
        <v/>
      </c>
    </row>
    <row r="97" spans="3:11" x14ac:dyDescent="0.2">
      <c r="C97" s="20" t="str">
        <f t="shared" si="51"/>
        <v/>
      </c>
      <c r="D97" s="17" t="str">
        <f>IF(OR($A97="",$B97=""),"",A97*'MPTO_working_2-way'!$G96)</f>
        <v/>
      </c>
      <c r="E97" s="22" t="str">
        <f>IF(OR($A97="",$B97=""),"",B97*'MPTO_working_2-way'!$G96)</f>
        <v/>
      </c>
      <c r="F97" s="17" t="str">
        <f>IF(OR($A97="",$B97=""),"",'MPTO_working_2-way'!D96)</f>
        <v/>
      </c>
      <c r="G97" s="22" t="str">
        <f>IF(OR($A97="",$B97=""),"",'MPTO_working_2-way'!E96)</f>
        <v/>
      </c>
      <c r="H97" s="17" t="str">
        <f>IF(OR($A97="",$B97=""),"",'OddsRatio_working_2-way'!M96)</f>
        <v/>
      </c>
      <c r="I97" s="17" t="str">
        <f>IF(OR($A97="",$B97=""),"",'OddsRatio_working_2-way'!N96)</f>
        <v/>
      </c>
      <c r="J97" s="17" t="str">
        <f>IF('Log_working_2-way'!$D96="","",A97^('Log_working_2-way'!$D96))</f>
        <v/>
      </c>
      <c r="K97" s="22" t="str">
        <f>IF('Log_working_2-way'!$D96="","",B97^('Log_working_2-way'!$D96))</f>
        <v/>
      </c>
    </row>
    <row r="98" spans="3:11" x14ac:dyDescent="0.2">
      <c r="C98" s="20" t="str">
        <f t="shared" si="51"/>
        <v/>
      </c>
      <c r="D98" s="17" t="str">
        <f>IF(OR($A98="",$B98=""),"",A98*'MPTO_working_2-way'!$G97)</f>
        <v/>
      </c>
      <c r="E98" s="22" t="str">
        <f>IF(OR($A98="",$B98=""),"",B98*'MPTO_working_2-way'!$G97)</f>
        <v/>
      </c>
      <c r="F98" s="17" t="str">
        <f>IF(OR($A98="",$B98=""),"",'MPTO_working_2-way'!D97)</f>
        <v/>
      </c>
      <c r="G98" s="22" t="str">
        <f>IF(OR($A98="",$B98=""),"",'MPTO_working_2-way'!E97)</f>
        <v/>
      </c>
      <c r="H98" s="17" t="str">
        <f>IF(OR($A98="",$B98=""),"",'OddsRatio_working_2-way'!M97)</f>
        <v/>
      </c>
      <c r="I98" s="17" t="str">
        <f>IF(OR($A98="",$B98=""),"",'OddsRatio_working_2-way'!N97)</f>
        <v/>
      </c>
      <c r="J98" s="17" t="str">
        <f>IF('Log_working_2-way'!$D97="","",A98^('Log_working_2-way'!$D97))</f>
        <v/>
      </c>
      <c r="K98" s="22" t="str">
        <f>IF('Log_working_2-way'!$D97="","",B98^('Log_working_2-way'!$D97))</f>
        <v/>
      </c>
    </row>
    <row r="99" spans="3:11" x14ac:dyDescent="0.2">
      <c r="C99" s="20" t="str">
        <f t="shared" si="51"/>
        <v/>
      </c>
      <c r="D99" s="17" t="str">
        <f>IF(OR($A99="",$B99=""),"",A99*'MPTO_working_2-way'!$G98)</f>
        <v/>
      </c>
      <c r="E99" s="22" t="str">
        <f>IF(OR($A99="",$B99=""),"",B99*'MPTO_working_2-way'!$G98)</f>
        <v/>
      </c>
      <c r="F99" s="17" t="str">
        <f>IF(OR($A99="",$B99=""),"",'MPTO_working_2-way'!D98)</f>
        <v/>
      </c>
      <c r="G99" s="22" t="str">
        <f>IF(OR($A99="",$B99=""),"",'MPTO_working_2-way'!E98)</f>
        <v/>
      </c>
      <c r="H99" s="17" t="str">
        <f>IF(OR($A99="",$B99=""),"",'OddsRatio_working_2-way'!M98)</f>
        <v/>
      </c>
      <c r="I99" s="17" t="str">
        <f>IF(OR($A99="",$B99=""),"",'OddsRatio_working_2-way'!N98)</f>
        <v/>
      </c>
      <c r="J99" s="17" t="str">
        <f>IF('Log_working_2-way'!$D98="","",A99^('Log_working_2-way'!$D98))</f>
        <v/>
      </c>
      <c r="K99" s="22" t="str">
        <f>IF('Log_working_2-way'!$D98="","",B99^('Log_working_2-way'!$D98))</f>
        <v/>
      </c>
    </row>
    <row r="100" spans="3:11" x14ac:dyDescent="0.2">
      <c r="C100" s="20" t="str">
        <f t="shared" si="51"/>
        <v/>
      </c>
      <c r="D100" s="17" t="str">
        <f>IF(OR($A100="",$B100=""),"",A100*'MPTO_working_2-way'!$G99)</f>
        <v/>
      </c>
      <c r="E100" s="22" t="str">
        <f>IF(OR($A100="",$B100=""),"",B100*'MPTO_working_2-way'!$G99)</f>
        <v/>
      </c>
      <c r="F100" s="17" t="str">
        <f>IF(OR($A100="",$B100=""),"",'MPTO_working_2-way'!D99)</f>
        <v/>
      </c>
      <c r="G100" s="22" t="str">
        <f>IF(OR($A100="",$B100=""),"",'MPTO_working_2-way'!E99)</f>
        <v/>
      </c>
      <c r="H100" s="17" t="str">
        <f>IF(OR($A100="",$B100=""),"",'OddsRatio_working_2-way'!M99)</f>
        <v/>
      </c>
      <c r="I100" s="17" t="str">
        <f>IF(OR($A100="",$B100=""),"",'OddsRatio_working_2-way'!N99)</f>
        <v/>
      </c>
      <c r="J100" s="17" t="str">
        <f>IF('Log_working_2-way'!$D99="","",A100^('Log_working_2-way'!$D99))</f>
        <v/>
      </c>
      <c r="K100" s="22" t="str">
        <f>IF('Log_working_2-way'!$D99="","",B100^('Log_working_2-way'!$D99))</f>
        <v/>
      </c>
    </row>
    <row r="101" spans="3:11" x14ac:dyDescent="0.2">
      <c r="C101" s="20" t="str">
        <f t="shared" si="51"/>
        <v/>
      </c>
      <c r="D101" s="17" t="str">
        <f>IF(OR($A101="",$B101=""),"",A101*'MPTO_working_2-way'!$G100)</f>
        <v/>
      </c>
      <c r="E101" s="22" t="str">
        <f>IF(OR($A101="",$B101=""),"",B101*'MPTO_working_2-way'!$G100)</f>
        <v/>
      </c>
      <c r="F101" s="17" t="str">
        <f>IF(OR($A101="",$B101=""),"",'MPTO_working_2-way'!D100)</f>
        <v/>
      </c>
      <c r="G101" s="22" t="str">
        <f>IF(OR($A101="",$B101=""),"",'MPTO_working_2-way'!E100)</f>
        <v/>
      </c>
      <c r="H101" s="17" t="str">
        <f>IF(OR($A101="",$B101=""),"",'OddsRatio_working_2-way'!M100)</f>
        <v/>
      </c>
      <c r="I101" s="17" t="str">
        <f>IF(OR($A101="",$B101=""),"",'OddsRatio_working_2-way'!N100)</f>
        <v/>
      </c>
      <c r="J101" s="17" t="str">
        <f>IF('Log_working_2-way'!$D100="","",A101^('Log_working_2-way'!$D100))</f>
        <v/>
      </c>
      <c r="K101" s="22" t="str">
        <f>IF('Log_working_2-way'!$D100="","",B101^('Log_working_2-way'!$D100))</f>
        <v/>
      </c>
    </row>
    <row r="102" spans="3:11" x14ac:dyDescent="0.2">
      <c r="C102" s="20" t="str">
        <f t="shared" si="51"/>
        <v/>
      </c>
      <c r="D102" s="17" t="str">
        <f>IF(OR($A102="",$B102=""),"",A102*'MPTO_working_2-way'!$G101)</f>
        <v/>
      </c>
      <c r="E102" s="22" t="str">
        <f>IF(OR($A102="",$B102=""),"",B102*'MPTO_working_2-way'!$G101)</f>
        <v/>
      </c>
      <c r="F102" s="17" t="str">
        <f>IF(OR($A102="",$B102=""),"",'MPTO_working_2-way'!D101)</f>
        <v/>
      </c>
      <c r="G102" s="22" t="str">
        <f>IF(OR($A102="",$B102=""),"",'MPTO_working_2-way'!E101)</f>
        <v/>
      </c>
      <c r="H102" s="17" t="str">
        <f>IF(OR($A102="",$B102=""),"",'OddsRatio_working_2-way'!M101)</f>
        <v/>
      </c>
      <c r="I102" s="17" t="str">
        <f>IF(OR($A102="",$B102=""),"",'OddsRatio_working_2-way'!N101)</f>
        <v/>
      </c>
      <c r="J102" s="17" t="str">
        <f>IF('Log_working_2-way'!$D101="","",A102^('Log_working_2-way'!$D101))</f>
        <v/>
      </c>
      <c r="K102" s="22" t="str">
        <f>IF('Log_working_2-way'!$D101="","",B102^('Log_working_2-way'!$D101))</f>
        <v/>
      </c>
    </row>
    <row r="103" spans="3:11" x14ac:dyDescent="0.2">
      <c r="C103" s="20" t="str">
        <f t="shared" si="51"/>
        <v/>
      </c>
      <c r="D103" s="17" t="str">
        <f>IF(OR($A103="",$B103=""),"",A103*'MPTO_working_2-way'!$G102)</f>
        <v/>
      </c>
      <c r="E103" s="22" t="str">
        <f>IF(OR($A103="",$B103=""),"",B103*'MPTO_working_2-way'!$G102)</f>
        <v/>
      </c>
      <c r="F103" s="17" t="str">
        <f>IF(OR($A103="",$B103=""),"",'MPTO_working_2-way'!D102)</f>
        <v/>
      </c>
      <c r="G103" s="22" t="str">
        <f>IF(OR($A103="",$B103=""),"",'MPTO_working_2-way'!E102)</f>
        <v/>
      </c>
      <c r="H103" s="17" t="str">
        <f>IF(OR($A103="",$B103=""),"",'OddsRatio_working_2-way'!M102)</f>
        <v/>
      </c>
      <c r="I103" s="17" t="str">
        <f>IF(OR($A103="",$B103=""),"",'OddsRatio_working_2-way'!N102)</f>
        <v/>
      </c>
      <c r="J103" s="17" t="str">
        <f>IF('Log_working_2-way'!$D102="","",A103^('Log_working_2-way'!$D102))</f>
        <v/>
      </c>
      <c r="K103" s="22" t="str">
        <f>IF('Log_working_2-way'!$D102="","",B103^('Log_working_2-way'!$D102))</f>
        <v/>
      </c>
    </row>
    <row r="104" spans="3:11" x14ac:dyDescent="0.2">
      <c r="C104" s="20" t="str">
        <f t="shared" si="51"/>
        <v/>
      </c>
      <c r="D104" s="17" t="str">
        <f>IF(OR($A104="",$B104=""),"",A104*'MPTO_working_2-way'!$G103)</f>
        <v/>
      </c>
      <c r="E104" s="22" t="str">
        <f>IF(OR($A104="",$B104=""),"",B104*'MPTO_working_2-way'!$G103)</f>
        <v/>
      </c>
      <c r="F104" s="17" t="str">
        <f>IF(OR($A104="",$B104=""),"",'MPTO_working_2-way'!D103)</f>
        <v/>
      </c>
      <c r="G104" s="22" t="str">
        <f>IF(OR($A104="",$B104=""),"",'MPTO_working_2-way'!E103)</f>
        <v/>
      </c>
      <c r="H104" s="17" t="str">
        <f>IF(OR($A104="",$B104=""),"",'OddsRatio_working_2-way'!M103)</f>
        <v/>
      </c>
      <c r="I104" s="17" t="str">
        <f>IF(OR($A104="",$B104=""),"",'OddsRatio_working_2-way'!N103)</f>
        <v/>
      </c>
      <c r="J104" s="17" t="str">
        <f>IF('Log_working_2-way'!$D103="","",A104^('Log_working_2-way'!$D103))</f>
        <v/>
      </c>
      <c r="K104" s="22" t="str">
        <f>IF('Log_working_2-way'!$D103="","",B104^('Log_working_2-way'!$D103))</f>
        <v/>
      </c>
    </row>
    <row r="105" spans="3:11" x14ac:dyDescent="0.2">
      <c r="C105" s="20" t="str">
        <f t="shared" si="51"/>
        <v/>
      </c>
      <c r="D105" s="17" t="str">
        <f>IF(OR($A105="",$B105=""),"",A105*'MPTO_working_2-way'!$G104)</f>
        <v/>
      </c>
      <c r="E105" s="22" t="str">
        <f>IF(OR($A105="",$B105=""),"",B105*'MPTO_working_2-way'!$G104)</f>
        <v/>
      </c>
      <c r="F105" s="17" t="str">
        <f>IF(OR($A105="",$B105=""),"",'MPTO_working_2-way'!D104)</f>
        <v/>
      </c>
      <c r="G105" s="22" t="str">
        <f>IF(OR($A105="",$B105=""),"",'MPTO_working_2-way'!E104)</f>
        <v/>
      </c>
      <c r="H105" s="17" t="str">
        <f>IF(OR($A105="",$B105=""),"",'OddsRatio_working_2-way'!M104)</f>
        <v/>
      </c>
      <c r="I105" s="17" t="str">
        <f>IF(OR($A105="",$B105=""),"",'OddsRatio_working_2-way'!N104)</f>
        <v/>
      </c>
      <c r="J105" s="17" t="str">
        <f>IF('Log_working_2-way'!$D104="","",A105^('Log_working_2-way'!$D104))</f>
        <v/>
      </c>
      <c r="K105" s="22" t="str">
        <f>IF('Log_working_2-way'!$D104="","",B105^('Log_working_2-way'!$D104))</f>
        <v/>
      </c>
    </row>
    <row r="106" spans="3:11" x14ac:dyDescent="0.2">
      <c r="C106" s="20" t="str">
        <f t="shared" si="51"/>
        <v/>
      </c>
      <c r="D106" s="17" t="str">
        <f>IF(OR($A106="",$B106=""),"",A106*'MPTO_working_2-way'!$G105)</f>
        <v/>
      </c>
      <c r="E106" s="22" t="str">
        <f>IF(OR($A106="",$B106=""),"",B106*'MPTO_working_2-way'!$G105)</f>
        <v/>
      </c>
      <c r="F106" s="17" t="str">
        <f>IF(OR($A106="",$B106=""),"",'MPTO_working_2-way'!D105)</f>
        <v/>
      </c>
      <c r="G106" s="22" t="str">
        <f>IF(OR($A106="",$B106=""),"",'MPTO_working_2-way'!E105)</f>
        <v/>
      </c>
      <c r="H106" s="17" t="str">
        <f>IF(OR($A106="",$B106=""),"",'OddsRatio_working_2-way'!M105)</f>
        <v/>
      </c>
      <c r="I106" s="17" t="str">
        <f>IF(OR($A106="",$B106=""),"",'OddsRatio_working_2-way'!N105)</f>
        <v/>
      </c>
      <c r="J106" s="17" t="str">
        <f>IF('Log_working_2-way'!$D105="","",A106^('Log_working_2-way'!$D105))</f>
        <v/>
      </c>
      <c r="K106" s="22" t="str">
        <f>IF('Log_working_2-way'!$D105="","",B106^('Log_working_2-way'!$D105))</f>
        <v/>
      </c>
    </row>
    <row r="107" spans="3:11" x14ac:dyDescent="0.2">
      <c r="C107" s="20" t="str">
        <f t="shared" si="51"/>
        <v/>
      </c>
      <c r="D107" s="17" t="str">
        <f>IF(OR($A107="",$B107=""),"",A107*'MPTO_working_2-way'!$G106)</f>
        <v/>
      </c>
      <c r="E107" s="22" t="str">
        <f>IF(OR($A107="",$B107=""),"",B107*'MPTO_working_2-way'!$G106)</f>
        <v/>
      </c>
      <c r="F107" s="17" t="str">
        <f>IF(OR($A107="",$B107=""),"",'MPTO_working_2-way'!D106)</f>
        <v/>
      </c>
      <c r="G107" s="22" t="str">
        <f>IF(OR($A107="",$B107=""),"",'MPTO_working_2-way'!E106)</f>
        <v/>
      </c>
      <c r="H107" s="17" t="str">
        <f>IF(OR($A107="",$B107=""),"",'OddsRatio_working_2-way'!M106)</f>
        <v/>
      </c>
      <c r="I107" s="17" t="str">
        <f>IF(OR($A107="",$B107=""),"",'OddsRatio_working_2-way'!N106)</f>
        <v/>
      </c>
      <c r="J107" s="17" t="str">
        <f>IF('Log_working_2-way'!$D106="","",A107^('Log_working_2-way'!$D106))</f>
        <v/>
      </c>
      <c r="K107" s="22" t="str">
        <f>IF('Log_working_2-way'!$D106="","",B107^('Log_working_2-way'!$D106))</f>
        <v/>
      </c>
    </row>
    <row r="108" spans="3:11" x14ac:dyDescent="0.2">
      <c r="C108" s="20" t="str">
        <f t="shared" si="51"/>
        <v/>
      </c>
      <c r="D108" s="17" t="str">
        <f>IF(OR($A108="",$B108=""),"",A108*'MPTO_working_2-way'!$G107)</f>
        <v/>
      </c>
      <c r="E108" s="22" t="str">
        <f>IF(OR($A108="",$B108=""),"",B108*'MPTO_working_2-way'!$G107)</f>
        <v/>
      </c>
      <c r="F108" s="17" t="str">
        <f>IF(OR($A108="",$B108=""),"",'MPTO_working_2-way'!D107)</f>
        <v/>
      </c>
      <c r="G108" s="22" t="str">
        <f>IF(OR($A108="",$B108=""),"",'MPTO_working_2-way'!E107)</f>
        <v/>
      </c>
      <c r="H108" s="17" t="str">
        <f>IF(OR($A108="",$B108=""),"",'OddsRatio_working_2-way'!M107)</f>
        <v/>
      </c>
      <c r="I108" s="17" t="str">
        <f>IF(OR($A108="",$B108=""),"",'OddsRatio_working_2-way'!N107)</f>
        <v/>
      </c>
      <c r="J108" s="17" t="str">
        <f>IF('Log_working_2-way'!$D107="","",A108^('Log_working_2-way'!$D107))</f>
        <v/>
      </c>
      <c r="K108" s="22" t="str">
        <f>IF('Log_working_2-way'!$D107="","",B108^('Log_working_2-way'!$D107))</f>
        <v/>
      </c>
    </row>
    <row r="109" spans="3:11" x14ac:dyDescent="0.2">
      <c r="C109" s="20" t="str">
        <f t="shared" si="51"/>
        <v/>
      </c>
      <c r="D109" s="17" t="str">
        <f>IF(OR($A109="",$B109=""),"",A109*'MPTO_working_2-way'!$G108)</f>
        <v/>
      </c>
      <c r="E109" s="22" t="str">
        <f>IF(OR($A109="",$B109=""),"",B109*'MPTO_working_2-way'!$G108)</f>
        <v/>
      </c>
      <c r="F109" s="17" t="str">
        <f>IF(OR($A109="",$B109=""),"",'MPTO_working_2-way'!D108)</f>
        <v/>
      </c>
      <c r="G109" s="22" t="str">
        <f>IF(OR($A109="",$B109=""),"",'MPTO_working_2-way'!E108)</f>
        <v/>
      </c>
      <c r="H109" s="17" t="str">
        <f>IF(OR($A109="",$B109=""),"",'OddsRatio_working_2-way'!M108)</f>
        <v/>
      </c>
      <c r="I109" s="17" t="str">
        <f>IF(OR($A109="",$B109=""),"",'OddsRatio_working_2-way'!N108)</f>
        <v/>
      </c>
      <c r="J109" s="17" t="str">
        <f>IF('Log_working_2-way'!$D108="","",A109^('Log_working_2-way'!$D108))</f>
        <v/>
      </c>
      <c r="K109" s="22" t="str">
        <f>IF('Log_working_2-way'!$D108="","",B109^('Log_working_2-way'!$D108))</f>
        <v/>
      </c>
    </row>
    <row r="110" spans="3:11" x14ac:dyDescent="0.2">
      <c r="C110" s="20" t="str">
        <f t="shared" si="51"/>
        <v/>
      </c>
      <c r="D110" s="17" t="str">
        <f>IF(OR($A110="",$B110=""),"",A110*'MPTO_working_2-way'!$G109)</f>
        <v/>
      </c>
      <c r="E110" s="22" t="str">
        <f>IF(OR($A110="",$B110=""),"",B110*'MPTO_working_2-way'!$G109)</f>
        <v/>
      </c>
      <c r="F110" s="17" t="str">
        <f>IF(OR($A110="",$B110=""),"",'MPTO_working_2-way'!D109)</f>
        <v/>
      </c>
      <c r="G110" s="22" t="str">
        <f>IF(OR($A110="",$B110=""),"",'MPTO_working_2-way'!E109)</f>
        <v/>
      </c>
      <c r="H110" s="17" t="str">
        <f>IF(OR($A110="",$B110=""),"",'OddsRatio_working_2-way'!M109)</f>
        <v/>
      </c>
      <c r="I110" s="17" t="str">
        <f>IF(OR($A110="",$B110=""),"",'OddsRatio_working_2-way'!N109)</f>
        <v/>
      </c>
      <c r="J110" s="17" t="str">
        <f>IF('Log_working_2-way'!$D109="","",A110^('Log_working_2-way'!$D109))</f>
        <v/>
      </c>
      <c r="K110" s="22" t="str">
        <f>IF('Log_working_2-way'!$D109="","",B110^('Log_working_2-way'!$D109))</f>
        <v/>
      </c>
    </row>
    <row r="111" spans="3:11" x14ac:dyDescent="0.2">
      <c r="C111" s="20" t="str">
        <f t="shared" si="51"/>
        <v/>
      </c>
      <c r="D111" s="17" t="str">
        <f>IF(OR($A111="",$B111=""),"",A111*'MPTO_working_2-way'!$G110)</f>
        <v/>
      </c>
      <c r="E111" s="22" t="str">
        <f>IF(OR($A111="",$B111=""),"",B111*'MPTO_working_2-way'!$G110)</f>
        <v/>
      </c>
      <c r="F111" s="17" t="str">
        <f>IF(OR($A111="",$B111=""),"",'MPTO_working_2-way'!D110)</f>
        <v/>
      </c>
      <c r="G111" s="22" t="str">
        <f>IF(OR($A111="",$B111=""),"",'MPTO_working_2-way'!E110)</f>
        <v/>
      </c>
      <c r="H111" s="17" t="str">
        <f>IF(OR($A111="",$B111=""),"",'OddsRatio_working_2-way'!M110)</f>
        <v/>
      </c>
      <c r="I111" s="17" t="str">
        <f>IF(OR($A111="",$B111=""),"",'OddsRatio_working_2-way'!N110)</f>
        <v/>
      </c>
      <c r="J111" s="17" t="str">
        <f>IF('Log_working_2-way'!$D110="","",A111^('Log_working_2-way'!$D110))</f>
        <v/>
      </c>
      <c r="K111" s="22" t="str">
        <f>IF('Log_working_2-way'!$D110="","",B111^('Log_working_2-way'!$D110))</f>
        <v/>
      </c>
    </row>
    <row r="112" spans="3:11" x14ac:dyDescent="0.2">
      <c r="C112" s="20" t="str">
        <f t="shared" si="51"/>
        <v/>
      </c>
      <c r="D112" s="17" t="str">
        <f>IF(OR($A112="",$B112=""),"",A112*'MPTO_working_2-way'!$G111)</f>
        <v/>
      </c>
      <c r="E112" s="22" t="str">
        <f>IF(OR($A112="",$B112=""),"",B112*'MPTO_working_2-way'!$G111)</f>
        <v/>
      </c>
      <c r="F112" s="17" t="str">
        <f>IF(OR($A112="",$B112=""),"",'MPTO_working_2-way'!D111)</f>
        <v/>
      </c>
      <c r="G112" s="22" t="str">
        <f>IF(OR($A112="",$B112=""),"",'MPTO_working_2-way'!E111)</f>
        <v/>
      </c>
      <c r="H112" s="17" t="str">
        <f>IF(OR($A112="",$B112=""),"",'OddsRatio_working_2-way'!M111)</f>
        <v/>
      </c>
      <c r="I112" s="17" t="str">
        <f>IF(OR($A112="",$B112=""),"",'OddsRatio_working_2-way'!N111)</f>
        <v/>
      </c>
      <c r="J112" s="17" t="str">
        <f>IF('Log_working_2-way'!$D111="","",A112^('Log_working_2-way'!$D111))</f>
        <v/>
      </c>
      <c r="K112" s="22" t="str">
        <f>IF('Log_working_2-way'!$D111="","",B112^('Log_working_2-way'!$D111))</f>
        <v/>
      </c>
    </row>
    <row r="113" spans="3:11" x14ac:dyDescent="0.2">
      <c r="C113" s="20" t="str">
        <f t="shared" si="51"/>
        <v/>
      </c>
      <c r="D113" s="17" t="str">
        <f>IF(OR($A113="",$B113=""),"",A113*'MPTO_working_2-way'!$G112)</f>
        <v/>
      </c>
      <c r="E113" s="22" t="str">
        <f>IF(OR($A113="",$B113=""),"",B113*'MPTO_working_2-way'!$G112)</f>
        <v/>
      </c>
      <c r="F113" s="17" t="str">
        <f>IF(OR($A113="",$B113=""),"",'MPTO_working_2-way'!D112)</f>
        <v/>
      </c>
      <c r="G113" s="22" t="str">
        <f>IF(OR($A113="",$B113=""),"",'MPTO_working_2-way'!E112)</f>
        <v/>
      </c>
      <c r="H113" s="17" t="str">
        <f>IF(OR($A113="",$B113=""),"",'OddsRatio_working_2-way'!M112)</f>
        <v/>
      </c>
      <c r="I113" s="17" t="str">
        <f>IF(OR($A113="",$B113=""),"",'OddsRatio_working_2-way'!N112)</f>
        <v/>
      </c>
      <c r="J113" s="17" t="str">
        <f>IF('Log_working_2-way'!$D112="","",A113^('Log_working_2-way'!$D112))</f>
        <v/>
      </c>
      <c r="K113" s="22" t="str">
        <f>IF('Log_working_2-way'!$D112="","",B113^('Log_working_2-way'!$D112))</f>
        <v/>
      </c>
    </row>
    <row r="114" spans="3:11" x14ac:dyDescent="0.2">
      <c r="C114" s="20" t="str">
        <f t="shared" si="51"/>
        <v/>
      </c>
      <c r="D114" s="17" t="str">
        <f>IF(OR($A114="",$B114=""),"",A114*'MPTO_working_2-way'!$G113)</f>
        <v/>
      </c>
      <c r="E114" s="22" t="str">
        <f>IF(OR($A114="",$B114=""),"",B114*'MPTO_working_2-way'!$G113)</f>
        <v/>
      </c>
      <c r="F114" s="17" t="str">
        <f>IF(OR($A114="",$B114=""),"",'MPTO_working_2-way'!D113)</f>
        <v/>
      </c>
      <c r="G114" s="22" t="str">
        <f>IF(OR($A114="",$B114=""),"",'MPTO_working_2-way'!E113)</f>
        <v/>
      </c>
      <c r="H114" s="17" t="str">
        <f>IF(OR($A114="",$B114=""),"",'OddsRatio_working_2-way'!M113)</f>
        <v/>
      </c>
      <c r="I114" s="17" t="str">
        <f>IF(OR($A114="",$B114=""),"",'OddsRatio_working_2-way'!N113)</f>
        <v/>
      </c>
      <c r="J114" s="17" t="str">
        <f>IF('Log_working_2-way'!$D113="","",A114^('Log_working_2-way'!$D113))</f>
        <v/>
      </c>
      <c r="K114" s="22" t="str">
        <f>IF('Log_working_2-way'!$D113="","",B114^('Log_working_2-way'!$D113))</f>
        <v/>
      </c>
    </row>
    <row r="115" spans="3:11" x14ac:dyDescent="0.2">
      <c r="C115" s="20" t="str">
        <f t="shared" si="51"/>
        <v/>
      </c>
      <c r="D115" s="17" t="str">
        <f>IF(OR($A115="",$B115=""),"",A115*'MPTO_working_2-way'!$G114)</f>
        <v/>
      </c>
      <c r="E115" s="22" t="str">
        <f>IF(OR($A115="",$B115=""),"",B115*'MPTO_working_2-way'!$G114)</f>
        <v/>
      </c>
      <c r="F115" s="17" t="str">
        <f>IF(OR($A115="",$B115=""),"",'MPTO_working_2-way'!D114)</f>
        <v/>
      </c>
      <c r="G115" s="22" t="str">
        <f>IF(OR($A115="",$B115=""),"",'MPTO_working_2-way'!E114)</f>
        <v/>
      </c>
      <c r="H115" s="17" t="str">
        <f>IF(OR($A115="",$B115=""),"",'OddsRatio_working_2-way'!M114)</f>
        <v/>
      </c>
      <c r="I115" s="17" t="str">
        <f>IF(OR($A115="",$B115=""),"",'OddsRatio_working_2-way'!N114)</f>
        <v/>
      </c>
      <c r="J115" s="17" t="str">
        <f>IF('Log_working_2-way'!$D114="","",A115^('Log_working_2-way'!$D114))</f>
        <v/>
      </c>
      <c r="K115" s="22" t="str">
        <f>IF('Log_working_2-way'!$D114="","",B115^('Log_working_2-way'!$D114))</f>
        <v/>
      </c>
    </row>
    <row r="116" spans="3:11" x14ac:dyDescent="0.2">
      <c r="C116" s="20" t="str">
        <f t="shared" si="51"/>
        <v/>
      </c>
      <c r="D116" s="17" t="str">
        <f>IF(OR($A116="",$B116=""),"",A116*'MPTO_working_2-way'!$G115)</f>
        <v/>
      </c>
      <c r="E116" s="22" t="str">
        <f>IF(OR($A116="",$B116=""),"",B116*'MPTO_working_2-way'!$G115)</f>
        <v/>
      </c>
      <c r="F116" s="17" t="str">
        <f>IF(OR($A116="",$B116=""),"",'MPTO_working_2-way'!D115)</f>
        <v/>
      </c>
      <c r="G116" s="22" t="str">
        <f>IF(OR($A116="",$B116=""),"",'MPTO_working_2-way'!E115)</f>
        <v/>
      </c>
      <c r="H116" s="17" t="str">
        <f>IF(OR($A116="",$B116=""),"",'OddsRatio_working_2-way'!M115)</f>
        <v/>
      </c>
      <c r="I116" s="17" t="str">
        <f>IF(OR($A116="",$B116=""),"",'OddsRatio_working_2-way'!N115)</f>
        <v/>
      </c>
      <c r="J116" s="17" t="str">
        <f>IF('Log_working_2-way'!$D115="","",A116^('Log_working_2-way'!$D115))</f>
        <v/>
      </c>
      <c r="K116" s="22" t="str">
        <f>IF('Log_working_2-way'!$D115="","",B116^('Log_working_2-way'!$D115))</f>
        <v/>
      </c>
    </row>
    <row r="117" spans="3:11" x14ac:dyDescent="0.2">
      <c r="C117" s="20" t="str">
        <f t="shared" si="51"/>
        <v/>
      </c>
      <c r="D117" s="17" t="str">
        <f>IF(OR($A117="",$B117=""),"",A117*'MPTO_working_2-way'!$G116)</f>
        <v/>
      </c>
      <c r="E117" s="22" t="str">
        <f>IF(OR($A117="",$B117=""),"",B117*'MPTO_working_2-way'!$G116)</f>
        <v/>
      </c>
      <c r="F117" s="17" t="str">
        <f>IF(OR($A117="",$B117=""),"",'MPTO_working_2-way'!D116)</f>
        <v/>
      </c>
      <c r="G117" s="22" t="str">
        <f>IF(OR($A117="",$B117=""),"",'MPTO_working_2-way'!E116)</f>
        <v/>
      </c>
      <c r="H117" s="17" t="str">
        <f>IF(OR($A117="",$B117=""),"",'OddsRatio_working_2-way'!M116)</f>
        <v/>
      </c>
      <c r="I117" s="17" t="str">
        <f>IF(OR($A117="",$B117=""),"",'OddsRatio_working_2-way'!N116)</f>
        <v/>
      </c>
      <c r="J117" s="17" t="str">
        <f>IF('Log_working_2-way'!$D116="","",A117^('Log_working_2-way'!$D116))</f>
        <v/>
      </c>
      <c r="K117" s="22" t="str">
        <f>IF('Log_working_2-way'!$D116="","",B117^('Log_working_2-way'!$D116))</f>
        <v/>
      </c>
    </row>
    <row r="118" spans="3:11" x14ac:dyDescent="0.2">
      <c r="C118" s="20" t="str">
        <f t="shared" si="51"/>
        <v/>
      </c>
      <c r="D118" s="17" t="str">
        <f>IF(OR($A118="",$B118=""),"",A118*'MPTO_working_2-way'!$G117)</f>
        <v/>
      </c>
      <c r="E118" s="22" t="str">
        <f>IF(OR($A118="",$B118=""),"",B118*'MPTO_working_2-way'!$G117)</f>
        <v/>
      </c>
      <c r="F118" s="17" t="str">
        <f>IF(OR($A118="",$B118=""),"",'MPTO_working_2-way'!D117)</f>
        <v/>
      </c>
      <c r="G118" s="22" t="str">
        <f>IF(OR($A118="",$B118=""),"",'MPTO_working_2-way'!E117)</f>
        <v/>
      </c>
      <c r="H118" s="17" t="str">
        <f>IF(OR($A118="",$B118=""),"",'OddsRatio_working_2-way'!M117)</f>
        <v/>
      </c>
      <c r="I118" s="17" t="str">
        <f>IF(OR($A118="",$B118=""),"",'OddsRatio_working_2-way'!N117)</f>
        <v/>
      </c>
      <c r="J118" s="17" t="str">
        <f>IF('Log_working_2-way'!$D117="","",A118^('Log_working_2-way'!$D117))</f>
        <v/>
      </c>
      <c r="K118" s="22" t="str">
        <f>IF('Log_working_2-way'!$D117="","",B118^('Log_working_2-way'!$D117))</f>
        <v/>
      </c>
    </row>
    <row r="119" spans="3:11" x14ac:dyDescent="0.2">
      <c r="C119" s="20" t="str">
        <f t="shared" si="51"/>
        <v/>
      </c>
      <c r="D119" s="17" t="str">
        <f>IF(OR($A119="",$B119=""),"",A119*'MPTO_working_2-way'!$G118)</f>
        <v/>
      </c>
      <c r="E119" s="22" t="str">
        <f>IF(OR($A119="",$B119=""),"",B119*'MPTO_working_2-way'!$G118)</f>
        <v/>
      </c>
      <c r="F119" s="17" t="str">
        <f>IF(OR($A119="",$B119=""),"",'MPTO_working_2-way'!D118)</f>
        <v/>
      </c>
      <c r="G119" s="22" t="str">
        <f>IF(OR($A119="",$B119=""),"",'MPTO_working_2-way'!E118)</f>
        <v/>
      </c>
      <c r="H119" s="17" t="str">
        <f>IF(OR($A119="",$B119=""),"",'OddsRatio_working_2-way'!M118)</f>
        <v/>
      </c>
      <c r="I119" s="17" t="str">
        <f>IF(OR($A119="",$B119=""),"",'OddsRatio_working_2-way'!N118)</f>
        <v/>
      </c>
      <c r="J119" s="17" t="str">
        <f>IF('Log_working_2-way'!$D118="","",A119^('Log_working_2-way'!$D118))</f>
        <v/>
      </c>
      <c r="K119" s="22" t="str">
        <f>IF('Log_working_2-way'!$D118="","",B119^('Log_working_2-way'!$D118))</f>
        <v/>
      </c>
    </row>
    <row r="120" spans="3:11" x14ac:dyDescent="0.2">
      <c r="C120" s="20" t="str">
        <f t="shared" si="51"/>
        <v/>
      </c>
      <c r="D120" s="17" t="str">
        <f>IF(OR($A120="",$B120=""),"",A120*'MPTO_working_2-way'!$G119)</f>
        <v/>
      </c>
      <c r="E120" s="22" t="str">
        <f>IF(OR($A120="",$B120=""),"",B120*'MPTO_working_2-way'!$G119)</f>
        <v/>
      </c>
      <c r="F120" s="17" t="str">
        <f>IF(OR($A120="",$B120=""),"",'MPTO_working_2-way'!D119)</f>
        <v/>
      </c>
      <c r="G120" s="22" t="str">
        <f>IF(OR($A120="",$B120=""),"",'MPTO_working_2-way'!E119)</f>
        <v/>
      </c>
      <c r="H120" s="17" t="str">
        <f>IF(OR($A120="",$B120=""),"",'OddsRatio_working_2-way'!M119)</f>
        <v/>
      </c>
      <c r="I120" s="17" t="str">
        <f>IF(OR($A120="",$B120=""),"",'OddsRatio_working_2-way'!N119)</f>
        <v/>
      </c>
      <c r="J120" s="17" t="str">
        <f>IF('Log_working_2-way'!$D119="","",A120^('Log_working_2-way'!$D119))</f>
        <v/>
      </c>
      <c r="K120" s="22" t="str">
        <f>IF('Log_working_2-way'!$D119="","",B120^('Log_working_2-way'!$D119))</f>
        <v/>
      </c>
    </row>
    <row r="121" spans="3:11" x14ac:dyDescent="0.2">
      <c r="C121" s="20" t="str">
        <f t="shared" si="51"/>
        <v/>
      </c>
      <c r="D121" s="17" t="str">
        <f>IF(OR($A121="",$B121=""),"",A121*'MPTO_working_2-way'!$G120)</f>
        <v/>
      </c>
      <c r="E121" s="22" t="str">
        <f>IF(OR($A121="",$B121=""),"",B121*'MPTO_working_2-way'!$G120)</f>
        <v/>
      </c>
      <c r="F121" s="17" t="str">
        <f>IF(OR($A121="",$B121=""),"",'MPTO_working_2-way'!D120)</f>
        <v/>
      </c>
      <c r="G121" s="22" t="str">
        <f>IF(OR($A121="",$B121=""),"",'MPTO_working_2-way'!E120)</f>
        <v/>
      </c>
      <c r="H121" s="17" t="str">
        <f>IF(OR($A121="",$B121=""),"",'OddsRatio_working_2-way'!M120)</f>
        <v/>
      </c>
      <c r="I121" s="17" t="str">
        <f>IF(OR($A121="",$B121=""),"",'OddsRatio_working_2-way'!N120)</f>
        <v/>
      </c>
      <c r="J121" s="17" t="str">
        <f>IF('Log_working_2-way'!$D120="","",A121^('Log_working_2-way'!$D120))</f>
        <v/>
      </c>
      <c r="K121" s="22" t="str">
        <f>IF('Log_working_2-way'!$D120="","",B121^('Log_working_2-way'!$D120))</f>
        <v/>
      </c>
    </row>
    <row r="122" spans="3:11" x14ac:dyDescent="0.2">
      <c r="C122" s="20" t="str">
        <f t="shared" si="51"/>
        <v/>
      </c>
      <c r="D122" s="17" t="str">
        <f>IF(OR($A122="",$B122=""),"",A122*'MPTO_working_2-way'!$G121)</f>
        <v/>
      </c>
      <c r="E122" s="22" t="str">
        <f>IF(OR($A122="",$B122=""),"",B122*'MPTO_working_2-way'!$G121)</f>
        <v/>
      </c>
      <c r="F122" s="17" t="str">
        <f>IF(OR($A122="",$B122=""),"",'MPTO_working_2-way'!D121)</f>
        <v/>
      </c>
      <c r="G122" s="22" t="str">
        <f>IF(OR($A122="",$B122=""),"",'MPTO_working_2-way'!E121)</f>
        <v/>
      </c>
      <c r="H122" s="17" t="str">
        <f>IF(OR($A122="",$B122=""),"",'OddsRatio_working_2-way'!M121)</f>
        <v/>
      </c>
      <c r="I122" s="17" t="str">
        <f>IF(OR($A122="",$B122=""),"",'OddsRatio_working_2-way'!N121)</f>
        <v/>
      </c>
      <c r="J122" s="17" t="str">
        <f>IF('Log_working_2-way'!$D121="","",A122^('Log_working_2-way'!$D121))</f>
        <v/>
      </c>
      <c r="K122" s="22" t="str">
        <f>IF('Log_working_2-way'!$D121="","",B122^('Log_working_2-way'!$D121))</f>
        <v/>
      </c>
    </row>
    <row r="123" spans="3:11" x14ac:dyDescent="0.2">
      <c r="C123" s="20" t="str">
        <f t="shared" si="51"/>
        <v/>
      </c>
      <c r="D123" s="17" t="str">
        <f>IF(OR($A123="",$B123=""),"",A123*'MPTO_working_2-way'!$G122)</f>
        <v/>
      </c>
      <c r="E123" s="22" t="str">
        <f>IF(OR($A123="",$B123=""),"",B123*'MPTO_working_2-way'!$G122)</f>
        <v/>
      </c>
      <c r="F123" s="17" t="str">
        <f>IF(OR($A123="",$B123=""),"",'MPTO_working_2-way'!D122)</f>
        <v/>
      </c>
      <c r="G123" s="22" t="str">
        <f>IF(OR($A123="",$B123=""),"",'MPTO_working_2-way'!E122)</f>
        <v/>
      </c>
      <c r="H123" s="17" t="str">
        <f>IF(OR($A123="",$B123=""),"",'OddsRatio_working_2-way'!M122)</f>
        <v/>
      </c>
      <c r="I123" s="17" t="str">
        <f>IF(OR($A123="",$B123=""),"",'OddsRatio_working_2-way'!N122)</f>
        <v/>
      </c>
      <c r="J123" s="17" t="str">
        <f>IF('Log_working_2-way'!$D122="","",A123^('Log_working_2-way'!$D122))</f>
        <v/>
      </c>
      <c r="K123" s="22" t="str">
        <f>IF('Log_working_2-way'!$D122="","",B123^('Log_working_2-way'!$D122))</f>
        <v/>
      </c>
    </row>
    <row r="124" spans="3:11" x14ac:dyDescent="0.2">
      <c r="C124" s="20" t="str">
        <f t="shared" si="51"/>
        <v/>
      </c>
      <c r="D124" s="17" t="str">
        <f>IF(OR($A124="",$B124=""),"",A124*'MPTO_working_2-way'!$G123)</f>
        <v/>
      </c>
      <c r="E124" s="22" t="str">
        <f>IF(OR($A124="",$B124=""),"",B124*'MPTO_working_2-way'!$G123)</f>
        <v/>
      </c>
      <c r="F124" s="17" t="str">
        <f>IF(OR($A124="",$B124=""),"",'MPTO_working_2-way'!D123)</f>
        <v/>
      </c>
      <c r="G124" s="22" t="str">
        <f>IF(OR($A124="",$B124=""),"",'MPTO_working_2-way'!E123)</f>
        <v/>
      </c>
      <c r="H124" s="17" t="str">
        <f>IF(OR($A124="",$B124=""),"",'OddsRatio_working_2-way'!M123)</f>
        <v/>
      </c>
      <c r="I124" s="17" t="str">
        <f>IF(OR($A124="",$B124=""),"",'OddsRatio_working_2-way'!N123)</f>
        <v/>
      </c>
      <c r="J124" s="17" t="str">
        <f>IF('Log_working_2-way'!$D123="","",A124^('Log_working_2-way'!$D123))</f>
        <v/>
      </c>
      <c r="K124" s="22" t="str">
        <f>IF('Log_working_2-way'!$D123="","",B124^('Log_working_2-way'!$D123))</f>
        <v/>
      </c>
    </row>
    <row r="125" spans="3:11" x14ac:dyDescent="0.2">
      <c r="C125" s="20" t="str">
        <f t="shared" si="51"/>
        <v/>
      </c>
      <c r="D125" s="17" t="str">
        <f>IF(OR($A125="",$B125=""),"",A125*'MPTO_working_2-way'!$G124)</f>
        <v/>
      </c>
      <c r="E125" s="22" t="str">
        <f>IF(OR($A125="",$B125=""),"",B125*'MPTO_working_2-way'!$G124)</f>
        <v/>
      </c>
      <c r="F125" s="17" t="str">
        <f>IF(OR($A125="",$B125=""),"",'MPTO_working_2-way'!D124)</f>
        <v/>
      </c>
      <c r="G125" s="22" t="str">
        <f>IF(OR($A125="",$B125=""),"",'MPTO_working_2-way'!E124)</f>
        <v/>
      </c>
      <c r="H125" s="17" t="str">
        <f>IF(OR($A125="",$B125=""),"",'OddsRatio_working_2-way'!M124)</f>
        <v/>
      </c>
      <c r="I125" s="17" t="str">
        <f>IF(OR($A125="",$B125=""),"",'OddsRatio_working_2-way'!N124)</f>
        <v/>
      </c>
      <c r="J125" s="17" t="str">
        <f>IF('Log_working_2-way'!$D124="","",A125^('Log_working_2-way'!$D124))</f>
        <v/>
      </c>
      <c r="K125" s="22" t="str">
        <f>IF('Log_working_2-way'!$D124="","",B125^('Log_working_2-way'!$D124))</f>
        <v/>
      </c>
    </row>
    <row r="126" spans="3:11" x14ac:dyDescent="0.2">
      <c r="C126" s="20" t="str">
        <f t="shared" si="51"/>
        <v/>
      </c>
      <c r="D126" s="17" t="str">
        <f>IF(OR($A126="",$B126=""),"",A126*'MPTO_working_2-way'!$G125)</f>
        <v/>
      </c>
      <c r="E126" s="22" t="str">
        <f>IF(OR($A126="",$B126=""),"",B126*'MPTO_working_2-way'!$G125)</f>
        <v/>
      </c>
      <c r="F126" s="17" t="str">
        <f>IF(OR($A126="",$B126=""),"",'MPTO_working_2-way'!D125)</f>
        <v/>
      </c>
      <c r="G126" s="22" t="str">
        <f>IF(OR($A126="",$B126=""),"",'MPTO_working_2-way'!E125)</f>
        <v/>
      </c>
      <c r="H126" s="17" t="str">
        <f>IF(OR($A126="",$B126=""),"",'OddsRatio_working_2-way'!M125)</f>
        <v/>
      </c>
      <c r="I126" s="17" t="str">
        <f>IF(OR($A126="",$B126=""),"",'OddsRatio_working_2-way'!N125)</f>
        <v/>
      </c>
      <c r="J126" s="17" t="str">
        <f>IF('Log_working_2-way'!$D125="","",A126^('Log_working_2-way'!$D125))</f>
        <v/>
      </c>
      <c r="K126" s="22" t="str">
        <f>IF('Log_working_2-way'!$D125="","",B126^('Log_working_2-way'!$D125))</f>
        <v/>
      </c>
    </row>
    <row r="127" spans="3:11" x14ac:dyDescent="0.2">
      <c r="C127" s="20" t="str">
        <f t="shared" si="51"/>
        <v/>
      </c>
      <c r="D127" s="17" t="str">
        <f>IF(OR($A127="",$B127=""),"",A127*'MPTO_working_2-way'!$G126)</f>
        <v/>
      </c>
      <c r="E127" s="22" t="str">
        <f>IF(OR($A127="",$B127=""),"",B127*'MPTO_working_2-way'!$G126)</f>
        <v/>
      </c>
      <c r="F127" s="17" t="str">
        <f>IF(OR($A127="",$B127=""),"",'MPTO_working_2-way'!D126)</f>
        <v/>
      </c>
      <c r="G127" s="22" t="str">
        <f>IF(OR($A127="",$B127=""),"",'MPTO_working_2-way'!E126)</f>
        <v/>
      </c>
      <c r="H127" s="17" t="str">
        <f>IF(OR($A127="",$B127=""),"",'OddsRatio_working_2-way'!M126)</f>
        <v/>
      </c>
      <c r="I127" s="17" t="str">
        <f>IF(OR($A127="",$B127=""),"",'OddsRatio_working_2-way'!N126)</f>
        <v/>
      </c>
      <c r="J127" s="17" t="str">
        <f>IF('Log_working_2-way'!$D126="","",A127^('Log_working_2-way'!$D126))</f>
        <v/>
      </c>
      <c r="K127" s="22" t="str">
        <f>IF('Log_working_2-way'!$D126="","",B127^('Log_working_2-way'!$D126))</f>
        <v/>
      </c>
    </row>
    <row r="128" spans="3:11" x14ac:dyDescent="0.2">
      <c r="C128" s="20" t="str">
        <f t="shared" si="51"/>
        <v/>
      </c>
      <c r="D128" s="17" t="str">
        <f>IF(OR($A128="",$B128=""),"",A128*'MPTO_working_2-way'!$G127)</f>
        <v/>
      </c>
      <c r="E128" s="22" t="str">
        <f>IF(OR($A128="",$B128=""),"",B128*'MPTO_working_2-way'!$G127)</f>
        <v/>
      </c>
      <c r="F128" s="17" t="str">
        <f>IF(OR($A128="",$B128=""),"",'MPTO_working_2-way'!D127)</f>
        <v/>
      </c>
      <c r="G128" s="22" t="str">
        <f>IF(OR($A128="",$B128=""),"",'MPTO_working_2-way'!E127)</f>
        <v/>
      </c>
      <c r="H128" s="17" t="str">
        <f>IF(OR($A128="",$B128=""),"",'OddsRatio_working_2-way'!M127)</f>
        <v/>
      </c>
      <c r="I128" s="17" t="str">
        <f>IF(OR($A128="",$B128=""),"",'OddsRatio_working_2-way'!N127)</f>
        <v/>
      </c>
      <c r="J128" s="17" t="str">
        <f>IF('Log_working_2-way'!$D127="","",A128^('Log_working_2-way'!$D127))</f>
        <v/>
      </c>
      <c r="K128" s="22" t="str">
        <f>IF('Log_working_2-way'!$D127="","",B128^('Log_working_2-way'!$D127))</f>
        <v/>
      </c>
    </row>
    <row r="129" spans="3:11" x14ac:dyDescent="0.2">
      <c r="C129" s="20" t="str">
        <f t="shared" si="51"/>
        <v/>
      </c>
      <c r="D129" s="17" t="str">
        <f>IF(OR($A129="",$B129=""),"",A129*'MPTO_working_2-way'!$G128)</f>
        <v/>
      </c>
      <c r="E129" s="22" t="str">
        <f>IF(OR($A129="",$B129=""),"",B129*'MPTO_working_2-way'!$G128)</f>
        <v/>
      </c>
      <c r="F129" s="17" t="str">
        <f>IF(OR($A129="",$B129=""),"",'MPTO_working_2-way'!D128)</f>
        <v/>
      </c>
      <c r="G129" s="22" t="str">
        <f>IF(OR($A129="",$B129=""),"",'MPTO_working_2-way'!E128)</f>
        <v/>
      </c>
      <c r="H129" s="17" t="str">
        <f>IF(OR($A129="",$B129=""),"",'OddsRatio_working_2-way'!M128)</f>
        <v/>
      </c>
      <c r="I129" s="17" t="str">
        <f>IF(OR($A129="",$B129=""),"",'OddsRatio_working_2-way'!N128)</f>
        <v/>
      </c>
      <c r="J129" s="17" t="str">
        <f>IF('Log_working_2-way'!$D128="","",A129^('Log_working_2-way'!$D128))</f>
        <v/>
      </c>
      <c r="K129" s="22" t="str">
        <f>IF('Log_working_2-way'!$D128="","",B129^('Log_working_2-way'!$D128))</f>
        <v/>
      </c>
    </row>
    <row r="130" spans="3:11" x14ac:dyDescent="0.2">
      <c r="C130" s="20" t="str">
        <f t="shared" si="51"/>
        <v/>
      </c>
      <c r="D130" s="17" t="str">
        <f>IF(OR($A130="",$B130=""),"",A130*'MPTO_working_2-way'!$G129)</f>
        <v/>
      </c>
      <c r="E130" s="22" t="str">
        <f>IF(OR($A130="",$B130=""),"",B130*'MPTO_working_2-way'!$G129)</f>
        <v/>
      </c>
      <c r="F130" s="17" t="str">
        <f>IF(OR($A130="",$B130=""),"",'MPTO_working_2-way'!D129)</f>
        <v/>
      </c>
      <c r="G130" s="22" t="str">
        <f>IF(OR($A130="",$B130=""),"",'MPTO_working_2-way'!E129)</f>
        <v/>
      </c>
      <c r="H130" s="17" t="str">
        <f>IF(OR($A130="",$B130=""),"",'OddsRatio_working_2-way'!M129)</f>
        <v/>
      </c>
      <c r="I130" s="17" t="str">
        <f>IF(OR($A130="",$B130=""),"",'OddsRatio_working_2-way'!N129)</f>
        <v/>
      </c>
      <c r="J130" s="17" t="str">
        <f>IF('Log_working_2-way'!$D129="","",A130^('Log_working_2-way'!$D129))</f>
        <v/>
      </c>
      <c r="K130" s="22" t="str">
        <f>IF('Log_working_2-way'!$D129="","",B130^('Log_working_2-way'!$D129))</f>
        <v/>
      </c>
    </row>
    <row r="131" spans="3:11" x14ac:dyDescent="0.2">
      <c r="C131" s="20" t="str">
        <f t="shared" ref="C131:C194" si="52">IF(OR($A131="",$B131=""),"",(1/A131)+(1/B131)-1)</f>
        <v/>
      </c>
      <c r="D131" s="17" t="str">
        <f>IF(OR($A131="",$B131=""),"",A131*'MPTO_working_2-way'!$G130)</f>
        <v/>
      </c>
      <c r="E131" s="22" t="str">
        <f>IF(OR($A131="",$B131=""),"",B131*'MPTO_working_2-way'!$G130)</f>
        <v/>
      </c>
      <c r="F131" s="17" t="str">
        <f>IF(OR($A131="",$B131=""),"",'MPTO_working_2-way'!D130)</f>
        <v/>
      </c>
      <c r="G131" s="22" t="str">
        <f>IF(OR($A131="",$B131=""),"",'MPTO_working_2-way'!E130)</f>
        <v/>
      </c>
      <c r="H131" s="17" t="str">
        <f>IF(OR($A131="",$B131=""),"",'OddsRatio_working_2-way'!M130)</f>
        <v/>
      </c>
      <c r="I131" s="17" t="str">
        <f>IF(OR($A131="",$B131=""),"",'OddsRatio_working_2-way'!N130)</f>
        <v/>
      </c>
      <c r="J131" s="17" t="str">
        <f>IF('Log_working_2-way'!$D130="","",A131^('Log_working_2-way'!$D130))</f>
        <v/>
      </c>
      <c r="K131" s="22" t="str">
        <f>IF('Log_working_2-way'!$D130="","",B131^('Log_working_2-way'!$D130))</f>
        <v/>
      </c>
    </row>
    <row r="132" spans="3:11" x14ac:dyDescent="0.2">
      <c r="C132" s="20" t="str">
        <f t="shared" si="52"/>
        <v/>
      </c>
      <c r="D132" s="17" t="str">
        <f>IF(OR($A132="",$B132=""),"",A132*'MPTO_working_2-way'!$G131)</f>
        <v/>
      </c>
      <c r="E132" s="22" t="str">
        <f>IF(OR($A132="",$B132=""),"",B132*'MPTO_working_2-way'!$G131)</f>
        <v/>
      </c>
      <c r="F132" s="17" t="str">
        <f>IF(OR($A132="",$B132=""),"",'MPTO_working_2-way'!D131)</f>
        <v/>
      </c>
      <c r="G132" s="22" t="str">
        <f>IF(OR($A132="",$B132=""),"",'MPTO_working_2-way'!E131)</f>
        <v/>
      </c>
      <c r="H132" s="17" t="str">
        <f>IF(OR($A132="",$B132=""),"",'OddsRatio_working_2-way'!M131)</f>
        <v/>
      </c>
      <c r="I132" s="17" t="str">
        <f>IF(OR($A132="",$B132=""),"",'OddsRatio_working_2-way'!N131)</f>
        <v/>
      </c>
      <c r="J132" s="17" t="str">
        <f>IF('Log_working_2-way'!$D131="","",A132^('Log_working_2-way'!$D131))</f>
        <v/>
      </c>
      <c r="K132" s="22" t="str">
        <f>IF('Log_working_2-way'!$D131="","",B132^('Log_working_2-way'!$D131))</f>
        <v/>
      </c>
    </row>
    <row r="133" spans="3:11" x14ac:dyDescent="0.2">
      <c r="C133" s="20" t="str">
        <f t="shared" si="52"/>
        <v/>
      </c>
      <c r="D133" s="17" t="str">
        <f>IF(OR($A133="",$B133=""),"",A133*'MPTO_working_2-way'!$G132)</f>
        <v/>
      </c>
      <c r="E133" s="22" t="str">
        <f>IF(OR($A133="",$B133=""),"",B133*'MPTO_working_2-way'!$G132)</f>
        <v/>
      </c>
      <c r="F133" s="17" t="str">
        <f>IF(OR($A133="",$B133=""),"",'MPTO_working_2-way'!D132)</f>
        <v/>
      </c>
      <c r="G133" s="22" t="str">
        <f>IF(OR($A133="",$B133=""),"",'MPTO_working_2-way'!E132)</f>
        <v/>
      </c>
      <c r="H133" s="17" t="str">
        <f>IF(OR($A133="",$B133=""),"",'OddsRatio_working_2-way'!M132)</f>
        <v/>
      </c>
      <c r="I133" s="17" t="str">
        <f>IF(OR($A133="",$B133=""),"",'OddsRatio_working_2-way'!N132)</f>
        <v/>
      </c>
      <c r="J133" s="17" t="str">
        <f>IF('Log_working_2-way'!$D132="","",A133^('Log_working_2-way'!$D132))</f>
        <v/>
      </c>
      <c r="K133" s="22" t="str">
        <f>IF('Log_working_2-way'!$D132="","",B133^('Log_working_2-way'!$D132))</f>
        <v/>
      </c>
    </row>
    <row r="134" spans="3:11" x14ac:dyDescent="0.2">
      <c r="C134" s="20" t="str">
        <f t="shared" si="52"/>
        <v/>
      </c>
      <c r="D134" s="17" t="str">
        <f>IF(OR($A134="",$B134=""),"",A134*'MPTO_working_2-way'!$G133)</f>
        <v/>
      </c>
      <c r="E134" s="22" t="str">
        <f>IF(OR($A134="",$B134=""),"",B134*'MPTO_working_2-way'!$G133)</f>
        <v/>
      </c>
      <c r="F134" s="17" t="str">
        <f>IF(OR($A134="",$B134=""),"",'MPTO_working_2-way'!D133)</f>
        <v/>
      </c>
      <c r="G134" s="22" t="str">
        <f>IF(OR($A134="",$B134=""),"",'MPTO_working_2-way'!E133)</f>
        <v/>
      </c>
      <c r="H134" s="17" t="str">
        <f>IF(OR($A134="",$B134=""),"",'OddsRatio_working_2-way'!M133)</f>
        <v/>
      </c>
      <c r="I134" s="17" t="str">
        <f>IF(OR($A134="",$B134=""),"",'OddsRatio_working_2-way'!N133)</f>
        <v/>
      </c>
      <c r="J134" s="17" t="str">
        <f>IF('Log_working_2-way'!$D133="","",A134^('Log_working_2-way'!$D133))</f>
        <v/>
      </c>
      <c r="K134" s="22" t="str">
        <f>IF('Log_working_2-way'!$D133="","",B134^('Log_working_2-way'!$D133))</f>
        <v/>
      </c>
    </row>
    <row r="135" spans="3:11" x14ac:dyDescent="0.2">
      <c r="C135" s="20" t="str">
        <f t="shared" si="52"/>
        <v/>
      </c>
      <c r="D135" s="17" t="str">
        <f>IF(OR($A135="",$B135=""),"",A135*'MPTO_working_2-way'!$G134)</f>
        <v/>
      </c>
      <c r="E135" s="22" t="str">
        <f>IF(OR($A135="",$B135=""),"",B135*'MPTO_working_2-way'!$G134)</f>
        <v/>
      </c>
      <c r="F135" s="17" t="str">
        <f>IF(OR($A135="",$B135=""),"",'MPTO_working_2-way'!D134)</f>
        <v/>
      </c>
      <c r="G135" s="22" t="str">
        <f>IF(OR($A135="",$B135=""),"",'MPTO_working_2-way'!E134)</f>
        <v/>
      </c>
      <c r="H135" s="17" t="str">
        <f>IF(OR($A135="",$B135=""),"",'OddsRatio_working_2-way'!M134)</f>
        <v/>
      </c>
      <c r="I135" s="17" t="str">
        <f>IF(OR($A135="",$B135=""),"",'OddsRatio_working_2-way'!N134)</f>
        <v/>
      </c>
      <c r="J135" s="17" t="str">
        <f>IF('Log_working_2-way'!$D134="","",A135^('Log_working_2-way'!$D134))</f>
        <v/>
      </c>
      <c r="K135" s="22" t="str">
        <f>IF('Log_working_2-way'!$D134="","",B135^('Log_working_2-way'!$D134))</f>
        <v/>
      </c>
    </row>
    <row r="136" spans="3:11" x14ac:dyDescent="0.2">
      <c r="C136" s="20" t="str">
        <f t="shared" si="52"/>
        <v/>
      </c>
      <c r="D136" s="17" t="str">
        <f>IF(OR($A136="",$B136=""),"",A136*'MPTO_working_2-way'!$G135)</f>
        <v/>
      </c>
      <c r="E136" s="22" t="str">
        <f>IF(OR($A136="",$B136=""),"",B136*'MPTO_working_2-way'!$G135)</f>
        <v/>
      </c>
      <c r="F136" s="17" t="str">
        <f>IF(OR($A136="",$B136=""),"",'MPTO_working_2-way'!D135)</f>
        <v/>
      </c>
      <c r="G136" s="22" t="str">
        <f>IF(OR($A136="",$B136=""),"",'MPTO_working_2-way'!E135)</f>
        <v/>
      </c>
      <c r="H136" s="17" t="str">
        <f>IF(OR($A136="",$B136=""),"",'OddsRatio_working_2-way'!M135)</f>
        <v/>
      </c>
      <c r="I136" s="17" t="str">
        <f>IF(OR($A136="",$B136=""),"",'OddsRatio_working_2-way'!N135)</f>
        <v/>
      </c>
      <c r="J136" s="17" t="str">
        <f>IF('Log_working_2-way'!$D135="","",A136^('Log_working_2-way'!$D135))</f>
        <v/>
      </c>
      <c r="K136" s="22" t="str">
        <f>IF('Log_working_2-way'!$D135="","",B136^('Log_working_2-way'!$D135))</f>
        <v/>
      </c>
    </row>
    <row r="137" spans="3:11" x14ac:dyDescent="0.2">
      <c r="C137" s="20" t="str">
        <f t="shared" si="52"/>
        <v/>
      </c>
      <c r="D137" s="17" t="str">
        <f>IF(OR($A137="",$B137=""),"",A137*'MPTO_working_2-way'!$G136)</f>
        <v/>
      </c>
      <c r="E137" s="22" t="str">
        <f>IF(OR($A137="",$B137=""),"",B137*'MPTO_working_2-way'!$G136)</f>
        <v/>
      </c>
      <c r="F137" s="17" t="str">
        <f>IF(OR($A137="",$B137=""),"",'MPTO_working_2-way'!D136)</f>
        <v/>
      </c>
      <c r="G137" s="22" t="str">
        <f>IF(OR($A137="",$B137=""),"",'MPTO_working_2-way'!E136)</f>
        <v/>
      </c>
      <c r="H137" s="17" t="str">
        <f>IF(OR($A137="",$B137=""),"",'OddsRatio_working_2-way'!M136)</f>
        <v/>
      </c>
      <c r="I137" s="17" t="str">
        <f>IF(OR($A137="",$B137=""),"",'OddsRatio_working_2-way'!N136)</f>
        <v/>
      </c>
      <c r="J137" s="17" t="str">
        <f>IF('Log_working_2-way'!$D136="","",A137^('Log_working_2-way'!$D136))</f>
        <v/>
      </c>
      <c r="K137" s="22" t="str">
        <f>IF('Log_working_2-way'!$D136="","",B137^('Log_working_2-way'!$D136))</f>
        <v/>
      </c>
    </row>
    <row r="138" spans="3:11" x14ac:dyDescent="0.2">
      <c r="C138" s="20" t="str">
        <f t="shared" si="52"/>
        <v/>
      </c>
      <c r="D138" s="17" t="str">
        <f>IF(OR($A138="",$B138=""),"",A138*'MPTO_working_2-way'!$G137)</f>
        <v/>
      </c>
      <c r="E138" s="22" t="str">
        <f>IF(OR($A138="",$B138=""),"",B138*'MPTO_working_2-way'!$G137)</f>
        <v/>
      </c>
      <c r="F138" s="17" t="str">
        <f>IF(OR($A138="",$B138=""),"",'MPTO_working_2-way'!D137)</f>
        <v/>
      </c>
      <c r="G138" s="22" t="str">
        <f>IF(OR($A138="",$B138=""),"",'MPTO_working_2-way'!E137)</f>
        <v/>
      </c>
      <c r="H138" s="17" t="str">
        <f>IF(OR($A138="",$B138=""),"",'OddsRatio_working_2-way'!M137)</f>
        <v/>
      </c>
      <c r="I138" s="17" t="str">
        <f>IF(OR($A138="",$B138=""),"",'OddsRatio_working_2-way'!N137)</f>
        <v/>
      </c>
      <c r="J138" s="17" t="str">
        <f>IF('Log_working_2-way'!$D137="","",A138^('Log_working_2-way'!$D137))</f>
        <v/>
      </c>
      <c r="K138" s="22" t="str">
        <f>IF('Log_working_2-way'!$D137="","",B138^('Log_working_2-way'!$D137))</f>
        <v/>
      </c>
    </row>
    <row r="139" spans="3:11" x14ac:dyDescent="0.2">
      <c r="C139" s="20" t="str">
        <f t="shared" si="52"/>
        <v/>
      </c>
      <c r="D139" s="17" t="str">
        <f>IF(OR($A139="",$B139=""),"",A139*'MPTO_working_2-way'!$G138)</f>
        <v/>
      </c>
      <c r="E139" s="22" t="str">
        <f>IF(OR($A139="",$B139=""),"",B139*'MPTO_working_2-way'!$G138)</f>
        <v/>
      </c>
      <c r="F139" s="17" t="str">
        <f>IF(OR($A139="",$B139=""),"",'MPTO_working_2-way'!D138)</f>
        <v/>
      </c>
      <c r="G139" s="22" t="str">
        <f>IF(OR($A139="",$B139=""),"",'MPTO_working_2-way'!E138)</f>
        <v/>
      </c>
      <c r="H139" s="17" t="str">
        <f>IF(OR($A139="",$B139=""),"",'OddsRatio_working_2-way'!M138)</f>
        <v/>
      </c>
      <c r="I139" s="17" t="str">
        <f>IF(OR($A139="",$B139=""),"",'OddsRatio_working_2-way'!N138)</f>
        <v/>
      </c>
      <c r="J139" s="17" t="str">
        <f>IF('Log_working_2-way'!$D138="","",A139^('Log_working_2-way'!$D138))</f>
        <v/>
      </c>
      <c r="K139" s="22" t="str">
        <f>IF('Log_working_2-way'!$D138="","",B139^('Log_working_2-way'!$D138))</f>
        <v/>
      </c>
    </row>
    <row r="140" spans="3:11" x14ac:dyDescent="0.2">
      <c r="C140" s="20" t="str">
        <f t="shared" si="52"/>
        <v/>
      </c>
      <c r="D140" s="17" t="str">
        <f>IF(OR($A140="",$B140=""),"",A140*'MPTO_working_2-way'!$G139)</f>
        <v/>
      </c>
      <c r="E140" s="22" t="str">
        <f>IF(OR($A140="",$B140=""),"",B140*'MPTO_working_2-way'!$G139)</f>
        <v/>
      </c>
      <c r="F140" s="17" t="str">
        <f>IF(OR($A140="",$B140=""),"",'MPTO_working_2-way'!D139)</f>
        <v/>
      </c>
      <c r="G140" s="22" t="str">
        <f>IF(OR($A140="",$B140=""),"",'MPTO_working_2-way'!E139)</f>
        <v/>
      </c>
      <c r="H140" s="17" t="str">
        <f>IF(OR($A140="",$B140=""),"",'OddsRatio_working_2-way'!M139)</f>
        <v/>
      </c>
      <c r="I140" s="17" t="str">
        <f>IF(OR($A140="",$B140=""),"",'OddsRatio_working_2-way'!N139)</f>
        <v/>
      </c>
      <c r="J140" s="17" t="str">
        <f>IF('Log_working_2-way'!$D139="","",A140^('Log_working_2-way'!$D139))</f>
        <v/>
      </c>
      <c r="K140" s="22" t="str">
        <f>IF('Log_working_2-way'!$D139="","",B140^('Log_working_2-way'!$D139))</f>
        <v/>
      </c>
    </row>
    <row r="141" spans="3:11" x14ac:dyDescent="0.2">
      <c r="C141" s="20" t="str">
        <f t="shared" si="52"/>
        <v/>
      </c>
      <c r="D141" s="17" t="str">
        <f>IF(OR($A141="",$B141=""),"",A141*'MPTO_working_2-way'!$G140)</f>
        <v/>
      </c>
      <c r="E141" s="22" t="str">
        <f>IF(OR($A141="",$B141=""),"",B141*'MPTO_working_2-way'!$G140)</f>
        <v/>
      </c>
      <c r="F141" s="17" t="str">
        <f>IF(OR($A141="",$B141=""),"",'MPTO_working_2-way'!D140)</f>
        <v/>
      </c>
      <c r="G141" s="22" t="str">
        <f>IF(OR($A141="",$B141=""),"",'MPTO_working_2-way'!E140)</f>
        <v/>
      </c>
      <c r="H141" s="17" t="str">
        <f>IF(OR($A141="",$B141=""),"",'OddsRatio_working_2-way'!M140)</f>
        <v/>
      </c>
      <c r="I141" s="17" t="str">
        <f>IF(OR($A141="",$B141=""),"",'OddsRatio_working_2-way'!N140)</f>
        <v/>
      </c>
      <c r="J141" s="17" t="str">
        <f>IF('Log_working_2-way'!$D140="","",A141^('Log_working_2-way'!$D140))</f>
        <v/>
      </c>
      <c r="K141" s="22" t="str">
        <f>IF('Log_working_2-way'!$D140="","",B141^('Log_working_2-way'!$D140))</f>
        <v/>
      </c>
    </row>
    <row r="142" spans="3:11" x14ac:dyDescent="0.2">
      <c r="C142" s="20" t="str">
        <f t="shared" si="52"/>
        <v/>
      </c>
      <c r="D142" s="17" t="str">
        <f>IF(OR($A142="",$B142=""),"",A142*'MPTO_working_2-way'!$G141)</f>
        <v/>
      </c>
      <c r="E142" s="22" t="str">
        <f>IF(OR($A142="",$B142=""),"",B142*'MPTO_working_2-way'!$G141)</f>
        <v/>
      </c>
      <c r="F142" s="17" t="str">
        <f>IF(OR($A142="",$B142=""),"",'MPTO_working_2-way'!D141)</f>
        <v/>
      </c>
      <c r="G142" s="22" t="str">
        <f>IF(OR($A142="",$B142=""),"",'MPTO_working_2-way'!E141)</f>
        <v/>
      </c>
      <c r="H142" s="17" t="str">
        <f>IF(OR($A142="",$B142=""),"",'OddsRatio_working_2-way'!M141)</f>
        <v/>
      </c>
      <c r="I142" s="17" t="str">
        <f>IF(OR($A142="",$B142=""),"",'OddsRatio_working_2-way'!N141)</f>
        <v/>
      </c>
      <c r="J142" s="17" t="str">
        <f>IF('Log_working_2-way'!$D141="","",A142^('Log_working_2-way'!$D141))</f>
        <v/>
      </c>
      <c r="K142" s="22" t="str">
        <f>IF('Log_working_2-way'!$D141="","",B142^('Log_working_2-way'!$D141))</f>
        <v/>
      </c>
    </row>
    <row r="143" spans="3:11" x14ac:dyDescent="0.2">
      <c r="C143" s="20" t="str">
        <f t="shared" si="52"/>
        <v/>
      </c>
      <c r="D143" s="17" t="str">
        <f>IF(OR($A143="",$B143=""),"",A143*'MPTO_working_2-way'!$G142)</f>
        <v/>
      </c>
      <c r="E143" s="22" t="str">
        <f>IF(OR($A143="",$B143=""),"",B143*'MPTO_working_2-way'!$G142)</f>
        <v/>
      </c>
      <c r="F143" s="17" t="str">
        <f>IF(OR($A143="",$B143=""),"",'MPTO_working_2-way'!D142)</f>
        <v/>
      </c>
      <c r="G143" s="22" t="str">
        <f>IF(OR($A143="",$B143=""),"",'MPTO_working_2-way'!E142)</f>
        <v/>
      </c>
      <c r="H143" s="17" t="str">
        <f>IF(OR($A143="",$B143=""),"",'OddsRatio_working_2-way'!M142)</f>
        <v/>
      </c>
      <c r="I143" s="17" t="str">
        <f>IF(OR($A143="",$B143=""),"",'OddsRatio_working_2-way'!N142)</f>
        <v/>
      </c>
      <c r="J143" s="17" t="str">
        <f>IF('Log_working_2-way'!$D142="","",A143^('Log_working_2-way'!$D142))</f>
        <v/>
      </c>
      <c r="K143" s="22" t="str">
        <f>IF('Log_working_2-way'!$D142="","",B143^('Log_working_2-way'!$D142))</f>
        <v/>
      </c>
    </row>
    <row r="144" spans="3:11" x14ac:dyDescent="0.2">
      <c r="C144" s="20" t="str">
        <f t="shared" si="52"/>
        <v/>
      </c>
      <c r="D144" s="17" t="str">
        <f>IF(OR($A144="",$B144=""),"",A144*'MPTO_working_2-way'!$G143)</f>
        <v/>
      </c>
      <c r="E144" s="22" t="str">
        <f>IF(OR($A144="",$B144=""),"",B144*'MPTO_working_2-way'!$G143)</f>
        <v/>
      </c>
      <c r="F144" s="17" t="str">
        <f>IF(OR($A144="",$B144=""),"",'MPTO_working_2-way'!D143)</f>
        <v/>
      </c>
      <c r="G144" s="22" t="str">
        <f>IF(OR($A144="",$B144=""),"",'MPTO_working_2-way'!E143)</f>
        <v/>
      </c>
      <c r="H144" s="17" t="str">
        <f>IF(OR($A144="",$B144=""),"",'OddsRatio_working_2-way'!M143)</f>
        <v/>
      </c>
      <c r="I144" s="17" t="str">
        <f>IF(OR($A144="",$B144=""),"",'OddsRatio_working_2-way'!N143)</f>
        <v/>
      </c>
      <c r="J144" s="17" t="str">
        <f>IF('Log_working_2-way'!$D143="","",A144^('Log_working_2-way'!$D143))</f>
        <v/>
      </c>
      <c r="K144" s="22" t="str">
        <f>IF('Log_working_2-way'!$D143="","",B144^('Log_working_2-way'!$D143))</f>
        <v/>
      </c>
    </row>
    <row r="145" spans="3:11" x14ac:dyDescent="0.2">
      <c r="C145" s="20" t="str">
        <f t="shared" si="52"/>
        <v/>
      </c>
      <c r="D145" s="17" t="str">
        <f>IF(OR($A145="",$B145=""),"",A145*'MPTO_working_2-way'!$G144)</f>
        <v/>
      </c>
      <c r="E145" s="22" t="str">
        <f>IF(OR($A145="",$B145=""),"",B145*'MPTO_working_2-way'!$G144)</f>
        <v/>
      </c>
      <c r="F145" s="17" t="str">
        <f>IF(OR($A145="",$B145=""),"",'MPTO_working_2-way'!D144)</f>
        <v/>
      </c>
      <c r="G145" s="22" t="str">
        <f>IF(OR($A145="",$B145=""),"",'MPTO_working_2-way'!E144)</f>
        <v/>
      </c>
      <c r="H145" s="17" t="str">
        <f>IF(OR($A145="",$B145=""),"",'OddsRatio_working_2-way'!M144)</f>
        <v/>
      </c>
      <c r="I145" s="17" t="str">
        <f>IF(OR($A145="",$B145=""),"",'OddsRatio_working_2-way'!N144)</f>
        <v/>
      </c>
      <c r="J145" s="17" t="str">
        <f>IF('Log_working_2-way'!$D144="","",A145^('Log_working_2-way'!$D144))</f>
        <v/>
      </c>
      <c r="K145" s="22" t="str">
        <f>IF('Log_working_2-way'!$D144="","",B145^('Log_working_2-way'!$D144))</f>
        <v/>
      </c>
    </row>
    <row r="146" spans="3:11" x14ac:dyDescent="0.2">
      <c r="C146" s="20" t="str">
        <f t="shared" si="52"/>
        <v/>
      </c>
      <c r="D146" s="17" t="str">
        <f>IF(OR($A146="",$B146=""),"",A146*'MPTO_working_2-way'!$G145)</f>
        <v/>
      </c>
      <c r="E146" s="22" t="str">
        <f>IF(OR($A146="",$B146=""),"",B146*'MPTO_working_2-way'!$G145)</f>
        <v/>
      </c>
      <c r="F146" s="17" t="str">
        <f>IF(OR($A146="",$B146=""),"",'MPTO_working_2-way'!D145)</f>
        <v/>
      </c>
      <c r="G146" s="22" t="str">
        <f>IF(OR($A146="",$B146=""),"",'MPTO_working_2-way'!E145)</f>
        <v/>
      </c>
      <c r="H146" s="17" t="str">
        <f>IF(OR($A146="",$B146=""),"",'OddsRatio_working_2-way'!M145)</f>
        <v/>
      </c>
      <c r="I146" s="17" t="str">
        <f>IF(OR($A146="",$B146=""),"",'OddsRatio_working_2-way'!N145)</f>
        <v/>
      </c>
      <c r="J146" s="17" t="str">
        <f>IF('Log_working_2-way'!$D145="","",A146^('Log_working_2-way'!$D145))</f>
        <v/>
      </c>
      <c r="K146" s="22" t="str">
        <f>IF('Log_working_2-way'!$D145="","",B146^('Log_working_2-way'!$D145))</f>
        <v/>
      </c>
    </row>
    <row r="147" spans="3:11" x14ac:dyDescent="0.2">
      <c r="C147" s="20" t="str">
        <f t="shared" si="52"/>
        <v/>
      </c>
      <c r="D147" s="17" t="str">
        <f>IF(OR($A147="",$B147=""),"",A147*'MPTO_working_2-way'!$G146)</f>
        <v/>
      </c>
      <c r="E147" s="22" t="str">
        <f>IF(OR($A147="",$B147=""),"",B147*'MPTO_working_2-way'!$G146)</f>
        <v/>
      </c>
      <c r="F147" s="17" t="str">
        <f>IF(OR($A147="",$B147=""),"",'MPTO_working_2-way'!D146)</f>
        <v/>
      </c>
      <c r="G147" s="22" t="str">
        <f>IF(OR($A147="",$B147=""),"",'MPTO_working_2-way'!E146)</f>
        <v/>
      </c>
      <c r="H147" s="17" t="str">
        <f>IF(OR($A147="",$B147=""),"",'OddsRatio_working_2-way'!M146)</f>
        <v/>
      </c>
      <c r="I147" s="17" t="str">
        <f>IF(OR($A147="",$B147=""),"",'OddsRatio_working_2-way'!N146)</f>
        <v/>
      </c>
      <c r="J147" s="17" t="str">
        <f>IF('Log_working_2-way'!$D146="","",A147^('Log_working_2-way'!$D146))</f>
        <v/>
      </c>
      <c r="K147" s="22" t="str">
        <f>IF('Log_working_2-way'!$D146="","",B147^('Log_working_2-way'!$D146))</f>
        <v/>
      </c>
    </row>
    <row r="148" spans="3:11" x14ac:dyDescent="0.2">
      <c r="C148" s="20" t="str">
        <f t="shared" si="52"/>
        <v/>
      </c>
      <c r="D148" s="17" t="str">
        <f>IF(OR($A148="",$B148=""),"",A148*'MPTO_working_2-way'!$G147)</f>
        <v/>
      </c>
      <c r="E148" s="22" t="str">
        <f>IF(OR($A148="",$B148=""),"",B148*'MPTO_working_2-way'!$G147)</f>
        <v/>
      </c>
      <c r="F148" s="17" t="str">
        <f>IF(OR($A148="",$B148=""),"",'MPTO_working_2-way'!D147)</f>
        <v/>
      </c>
      <c r="G148" s="22" t="str">
        <f>IF(OR($A148="",$B148=""),"",'MPTO_working_2-way'!E147)</f>
        <v/>
      </c>
      <c r="H148" s="17" t="str">
        <f>IF(OR($A148="",$B148=""),"",'OddsRatio_working_2-way'!M147)</f>
        <v/>
      </c>
      <c r="I148" s="17" t="str">
        <f>IF(OR($A148="",$B148=""),"",'OddsRatio_working_2-way'!N147)</f>
        <v/>
      </c>
      <c r="J148" s="17" t="str">
        <f>IF('Log_working_2-way'!$D147="","",A148^('Log_working_2-way'!$D147))</f>
        <v/>
      </c>
      <c r="K148" s="22" t="str">
        <f>IF('Log_working_2-way'!$D147="","",B148^('Log_working_2-way'!$D147))</f>
        <v/>
      </c>
    </row>
    <row r="149" spans="3:11" x14ac:dyDescent="0.2">
      <c r="C149" s="20" t="str">
        <f t="shared" si="52"/>
        <v/>
      </c>
      <c r="D149" s="17" t="str">
        <f>IF(OR($A149="",$B149=""),"",A149*'MPTO_working_2-way'!$G148)</f>
        <v/>
      </c>
      <c r="E149" s="22" t="str">
        <f>IF(OR($A149="",$B149=""),"",B149*'MPTO_working_2-way'!$G148)</f>
        <v/>
      </c>
      <c r="F149" s="17" t="str">
        <f>IF(OR($A149="",$B149=""),"",'MPTO_working_2-way'!D148)</f>
        <v/>
      </c>
      <c r="G149" s="22" t="str">
        <f>IF(OR($A149="",$B149=""),"",'MPTO_working_2-way'!E148)</f>
        <v/>
      </c>
      <c r="H149" s="17" t="str">
        <f>IF(OR($A149="",$B149=""),"",'OddsRatio_working_2-way'!M148)</f>
        <v/>
      </c>
      <c r="I149" s="17" t="str">
        <f>IF(OR($A149="",$B149=""),"",'OddsRatio_working_2-way'!N148)</f>
        <v/>
      </c>
      <c r="J149" s="17" t="str">
        <f>IF('Log_working_2-way'!$D148="","",A149^('Log_working_2-way'!$D148))</f>
        <v/>
      </c>
      <c r="K149" s="22" t="str">
        <f>IF('Log_working_2-way'!$D148="","",B149^('Log_working_2-way'!$D148))</f>
        <v/>
      </c>
    </row>
    <row r="150" spans="3:11" x14ac:dyDescent="0.2">
      <c r="C150" s="20" t="str">
        <f t="shared" si="52"/>
        <v/>
      </c>
      <c r="D150" s="17" t="str">
        <f>IF(OR($A150="",$B150=""),"",A150*'MPTO_working_2-way'!$G149)</f>
        <v/>
      </c>
      <c r="E150" s="22" t="str">
        <f>IF(OR($A150="",$B150=""),"",B150*'MPTO_working_2-way'!$G149)</f>
        <v/>
      </c>
      <c r="F150" s="17" t="str">
        <f>IF(OR($A150="",$B150=""),"",'MPTO_working_2-way'!D149)</f>
        <v/>
      </c>
      <c r="G150" s="22" t="str">
        <f>IF(OR($A150="",$B150=""),"",'MPTO_working_2-way'!E149)</f>
        <v/>
      </c>
      <c r="H150" s="17" t="str">
        <f>IF(OR($A150="",$B150=""),"",'OddsRatio_working_2-way'!M149)</f>
        <v/>
      </c>
      <c r="I150" s="17" t="str">
        <f>IF(OR($A150="",$B150=""),"",'OddsRatio_working_2-way'!N149)</f>
        <v/>
      </c>
      <c r="J150" s="17" t="str">
        <f>IF('Log_working_2-way'!$D149="","",A150^('Log_working_2-way'!$D149))</f>
        <v/>
      </c>
      <c r="K150" s="22" t="str">
        <f>IF('Log_working_2-way'!$D149="","",B150^('Log_working_2-way'!$D149))</f>
        <v/>
      </c>
    </row>
    <row r="151" spans="3:11" x14ac:dyDescent="0.2">
      <c r="C151" s="20" t="str">
        <f t="shared" si="52"/>
        <v/>
      </c>
      <c r="D151" s="17" t="str">
        <f>IF(OR($A151="",$B151=""),"",A151*'MPTO_working_2-way'!$G150)</f>
        <v/>
      </c>
      <c r="E151" s="22" t="str">
        <f>IF(OR($A151="",$B151=""),"",B151*'MPTO_working_2-way'!$G150)</f>
        <v/>
      </c>
      <c r="F151" s="17" t="str">
        <f>IF(OR($A151="",$B151=""),"",'MPTO_working_2-way'!D150)</f>
        <v/>
      </c>
      <c r="G151" s="22" t="str">
        <f>IF(OR($A151="",$B151=""),"",'MPTO_working_2-way'!E150)</f>
        <v/>
      </c>
      <c r="H151" s="17" t="str">
        <f>IF(OR($A151="",$B151=""),"",'OddsRatio_working_2-way'!M150)</f>
        <v/>
      </c>
      <c r="I151" s="17" t="str">
        <f>IF(OR($A151="",$B151=""),"",'OddsRatio_working_2-way'!N150)</f>
        <v/>
      </c>
      <c r="J151" s="17" t="str">
        <f>IF('Log_working_2-way'!$D150="","",A151^('Log_working_2-way'!$D150))</f>
        <v/>
      </c>
      <c r="K151" s="22" t="str">
        <f>IF('Log_working_2-way'!$D150="","",B151^('Log_working_2-way'!$D150))</f>
        <v/>
      </c>
    </row>
    <row r="152" spans="3:11" x14ac:dyDescent="0.2">
      <c r="C152" s="20" t="str">
        <f t="shared" si="52"/>
        <v/>
      </c>
      <c r="D152" s="17" t="str">
        <f>IF(OR($A152="",$B152=""),"",A152*'MPTO_working_2-way'!$G151)</f>
        <v/>
      </c>
      <c r="E152" s="22" t="str">
        <f>IF(OR($A152="",$B152=""),"",B152*'MPTO_working_2-way'!$G151)</f>
        <v/>
      </c>
      <c r="F152" s="17" t="str">
        <f>IF(OR($A152="",$B152=""),"",'MPTO_working_2-way'!D151)</f>
        <v/>
      </c>
      <c r="G152" s="22" t="str">
        <f>IF(OR($A152="",$B152=""),"",'MPTO_working_2-way'!E151)</f>
        <v/>
      </c>
      <c r="H152" s="17" t="str">
        <f>IF(OR($A152="",$B152=""),"",'OddsRatio_working_2-way'!M151)</f>
        <v/>
      </c>
      <c r="I152" s="17" t="str">
        <f>IF(OR($A152="",$B152=""),"",'OddsRatio_working_2-way'!N151)</f>
        <v/>
      </c>
      <c r="J152" s="17" t="str">
        <f>IF('Log_working_2-way'!$D151="","",A152^('Log_working_2-way'!$D151))</f>
        <v/>
      </c>
      <c r="K152" s="22" t="str">
        <f>IF('Log_working_2-way'!$D151="","",B152^('Log_working_2-way'!$D151))</f>
        <v/>
      </c>
    </row>
    <row r="153" spans="3:11" x14ac:dyDescent="0.2">
      <c r="C153" s="20" t="str">
        <f t="shared" si="52"/>
        <v/>
      </c>
      <c r="D153" s="17" t="str">
        <f>IF(OR($A153="",$B153=""),"",A153*'MPTO_working_2-way'!$G152)</f>
        <v/>
      </c>
      <c r="E153" s="22" t="str">
        <f>IF(OR($A153="",$B153=""),"",B153*'MPTO_working_2-way'!$G152)</f>
        <v/>
      </c>
      <c r="F153" s="17" t="str">
        <f>IF(OR($A153="",$B153=""),"",'MPTO_working_2-way'!D152)</f>
        <v/>
      </c>
      <c r="G153" s="22" t="str">
        <f>IF(OR($A153="",$B153=""),"",'MPTO_working_2-way'!E152)</f>
        <v/>
      </c>
      <c r="H153" s="17" t="str">
        <f>IF(OR($A153="",$B153=""),"",'OddsRatio_working_2-way'!M152)</f>
        <v/>
      </c>
      <c r="I153" s="17" t="str">
        <f>IF(OR($A153="",$B153=""),"",'OddsRatio_working_2-way'!N152)</f>
        <v/>
      </c>
      <c r="J153" s="17" t="str">
        <f>IF('Log_working_2-way'!$D152="","",A153^('Log_working_2-way'!$D152))</f>
        <v/>
      </c>
      <c r="K153" s="22" t="str">
        <f>IF('Log_working_2-way'!$D152="","",B153^('Log_working_2-way'!$D152))</f>
        <v/>
      </c>
    </row>
    <row r="154" spans="3:11" x14ac:dyDescent="0.2">
      <c r="C154" s="20" t="str">
        <f t="shared" si="52"/>
        <v/>
      </c>
      <c r="D154" s="17" t="str">
        <f>IF(OR($A154="",$B154=""),"",A154*'MPTO_working_2-way'!$G153)</f>
        <v/>
      </c>
      <c r="E154" s="22" t="str">
        <f>IF(OR($A154="",$B154=""),"",B154*'MPTO_working_2-way'!$G153)</f>
        <v/>
      </c>
      <c r="F154" s="17" t="str">
        <f>IF(OR($A154="",$B154=""),"",'MPTO_working_2-way'!D153)</f>
        <v/>
      </c>
      <c r="G154" s="22" t="str">
        <f>IF(OR($A154="",$B154=""),"",'MPTO_working_2-way'!E153)</f>
        <v/>
      </c>
      <c r="H154" s="17" t="str">
        <f>IF(OR($A154="",$B154=""),"",'OddsRatio_working_2-way'!M153)</f>
        <v/>
      </c>
      <c r="I154" s="17" t="str">
        <f>IF(OR($A154="",$B154=""),"",'OddsRatio_working_2-way'!N153)</f>
        <v/>
      </c>
      <c r="J154" s="17" t="str">
        <f>IF('Log_working_2-way'!$D153="","",A154^('Log_working_2-way'!$D153))</f>
        <v/>
      </c>
      <c r="K154" s="22" t="str">
        <f>IF('Log_working_2-way'!$D153="","",B154^('Log_working_2-way'!$D153))</f>
        <v/>
      </c>
    </row>
    <row r="155" spans="3:11" x14ac:dyDescent="0.2">
      <c r="C155" s="20" t="str">
        <f t="shared" si="52"/>
        <v/>
      </c>
      <c r="D155" s="17" t="str">
        <f>IF(OR($A155="",$B155=""),"",A155*'MPTO_working_2-way'!$G154)</f>
        <v/>
      </c>
      <c r="E155" s="22" t="str">
        <f>IF(OR($A155="",$B155=""),"",B155*'MPTO_working_2-way'!$G154)</f>
        <v/>
      </c>
      <c r="F155" s="17" t="str">
        <f>IF(OR($A155="",$B155=""),"",'MPTO_working_2-way'!D154)</f>
        <v/>
      </c>
      <c r="G155" s="22" t="str">
        <f>IF(OR($A155="",$B155=""),"",'MPTO_working_2-way'!E154)</f>
        <v/>
      </c>
      <c r="H155" s="17" t="str">
        <f>IF(OR($A155="",$B155=""),"",'OddsRatio_working_2-way'!M154)</f>
        <v/>
      </c>
      <c r="I155" s="17" t="str">
        <f>IF(OR($A155="",$B155=""),"",'OddsRatio_working_2-way'!N154)</f>
        <v/>
      </c>
      <c r="J155" s="17" t="str">
        <f>IF('Log_working_2-way'!$D154="","",A155^('Log_working_2-way'!$D154))</f>
        <v/>
      </c>
      <c r="K155" s="22" t="str">
        <f>IF('Log_working_2-way'!$D154="","",B155^('Log_working_2-way'!$D154))</f>
        <v/>
      </c>
    </row>
    <row r="156" spans="3:11" x14ac:dyDescent="0.2">
      <c r="C156" s="20" t="str">
        <f t="shared" si="52"/>
        <v/>
      </c>
      <c r="D156" s="17" t="str">
        <f>IF(OR($A156="",$B156=""),"",A156*'MPTO_working_2-way'!$G155)</f>
        <v/>
      </c>
      <c r="E156" s="22" t="str">
        <f>IF(OR($A156="",$B156=""),"",B156*'MPTO_working_2-way'!$G155)</f>
        <v/>
      </c>
      <c r="F156" s="17" t="str">
        <f>IF(OR($A156="",$B156=""),"",'MPTO_working_2-way'!D155)</f>
        <v/>
      </c>
      <c r="G156" s="22" t="str">
        <f>IF(OR($A156="",$B156=""),"",'MPTO_working_2-way'!E155)</f>
        <v/>
      </c>
      <c r="H156" s="17" t="str">
        <f>IF(OR($A156="",$B156=""),"",'OddsRatio_working_2-way'!M155)</f>
        <v/>
      </c>
      <c r="I156" s="17" t="str">
        <f>IF(OR($A156="",$B156=""),"",'OddsRatio_working_2-way'!N155)</f>
        <v/>
      </c>
      <c r="J156" s="17" t="str">
        <f>IF('Log_working_2-way'!$D155="","",A156^('Log_working_2-way'!$D155))</f>
        <v/>
      </c>
      <c r="K156" s="22" t="str">
        <f>IF('Log_working_2-way'!$D155="","",B156^('Log_working_2-way'!$D155))</f>
        <v/>
      </c>
    </row>
    <row r="157" spans="3:11" x14ac:dyDescent="0.2">
      <c r="C157" s="20" t="str">
        <f t="shared" si="52"/>
        <v/>
      </c>
      <c r="D157" s="17" t="str">
        <f>IF(OR($A157="",$B157=""),"",A157*'MPTO_working_2-way'!$G156)</f>
        <v/>
      </c>
      <c r="E157" s="22" t="str">
        <f>IF(OR($A157="",$B157=""),"",B157*'MPTO_working_2-way'!$G156)</f>
        <v/>
      </c>
      <c r="F157" s="17" t="str">
        <f>IF(OR($A157="",$B157=""),"",'MPTO_working_2-way'!D156)</f>
        <v/>
      </c>
      <c r="G157" s="22" t="str">
        <f>IF(OR($A157="",$B157=""),"",'MPTO_working_2-way'!E156)</f>
        <v/>
      </c>
      <c r="H157" s="17" t="str">
        <f>IF(OR($A157="",$B157=""),"",'OddsRatio_working_2-way'!M156)</f>
        <v/>
      </c>
      <c r="I157" s="17" t="str">
        <f>IF(OR($A157="",$B157=""),"",'OddsRatio_working_2-way'!N156)</f>
        <v/>
      </c>
      <c r="J157" s="17" t="str">
        <f>IF('Log_working_2-way'!$D156="","",A157^('Log_working_2-way'!$D156))</f>
        <v/>
      </c>
      <c r="K157" s="22" t="str">
        <f>IF('Log_working_2-way'!$D156="","",B157^('Log_working_2-way'!$D156))</f>
        <v/>
      </c>
    </row>
    <row r="158" spans="3:11" x14ac:dyDescent="0.2">
      <c r="C158" s="20" t="str">
        <f t="shared" si="52"/>
        <v/>
      </c>
      <c r="D158" s="17" t="str">
        <f>IF(OR($A158="",$B158=""),"",A158*'MPTO_working_2-way'!$G157)</f>
        <v/>
      </c>
      <c r="E158" s="22" t="str">
        <f>IF(OR($A158="",$B158=""),"",B158*'MPTO_working_2-way'!$G157)</f>
        <v/>
      </c>
      <c r="F158" s="17" t="str">
        <f>IF(OR($A158="",$B158=""),"",'MPTO_working_2-way'!D157)</f>
        <v/>
      </c>
      <c r="G158" s="22" t="str">
        <f>IF(OR($A158="",$B158=""),"",'MPTO_working_2-way'!E157)</f>
        <v/>
      </c>
      <c r="H158" s="17" t="str">
        <f>IF(OR($A158="",$B158=""),"",'OddsRatio_working_2-way'!M157)</f>
        <v/>
      </c>
      <c r="I158" s="17" t="str">
        <f>IF(OR($A158="",$B158=""),"",'OddsRatio_working_2-way'!N157)</f>
        <v/>
      </c>
      <c r="J158" s="17" t="str">
        <f>IF('Log_working_2-way'!$D157="","",A158^('Log_working_2-way'!$D157))</f>
        <v/>
      </c>
      <c r="K158" s="22" t="str">
        <f>IF('Log_working_2-way'!$D157="","",B158^('Log_working_2-way'!$D157))</f>
        <v/>
      </c>
    </row>
    <row r="159" spans="3:11" x14ac:dyDescent="0.2">
      <c r="C159" s="20" t="str">
        <f t="shared" si="52"/>
        <v/>
      </c>
      <c r="D159" s="17" t="str">
        <f>IF(OR($A159="",$B159=""),"",A159*'MPTO_working_2-way'!$G158)</f>
        <v/>
      </c>
      <c r="E159" s="22" t="str">
        <f>IF(OR($A159="",$B159=""),"",B159*'MPTO_working_2-way'!$G158)</f>
        <v/>
      </c>
      <c r="F159" s="17" t="str">
        <f>IF(OR($A159="",$B159=""),"",'MPTO_working_2-way'!D158)</f>
        <v/>
      </c>
      <c r="G159" s="22" t="str">
        <f>IF(OR($A159="",$B159=""),"",'MPTO_working_2-way'!E158)</f>
        <v/>
      </c>
      <c r="H159" s="17" t="str">
        <f>IF(OR($A159="",$B159=""),"",'OddsRatio_working_2-way'!M158)</f>
        <v/>
      </c>
      <c r="I159" s="17" t="str">
        <f>IF(OR($A159="",$B159=""),"",'OddsRatio_working_2-way'!N158)</f>
        <v/>
      </c>
      <c r="J159" s="17" t="str">
        <f>IF('Log_working_2-way'!$D158="","",A159^('Log_working_2-way'!$D158))</f>
        <v/>
      </c>
      <c r="K159" s="22" t="str">
        <f>IF('Log_working_2-way'!$D158="","",B159^('Log_working_2-way'!$D158))</f>
        <v/>
      </c>
    </row>
    <row r="160" spans="3:11" x14ac:dyDescent="0.2">
      <c r="C160" s="20" t="str">
        <f t="shared" si="52"/>
        <v/>
      </c>
      <c r="D160" s="17" t="str">
        <f>IF(OR($A160="",$B160=""),"",A160*'MPTO_working_2-way'!$G159)</f>
        <v/>
      </c>
      <c r="E160" s="22" t="str">
        <f>IF(OR($A160="",$B160=""),"",B160*'MPTO_working_2-way'!$G159)</f>
        <v/>
      </c>
      <c r="F160" s="17" t="str">
        <f>IF(OR($A160="",$B160=""),"",'MPTO_working_2-way'!D159)</f>
        <v/>
      </c>
      <c r="G160" s="22" t="str">
        <f>IF(OR($A160="",$B160=""),"",'MPTO_working_2-way'!E159)</f>
        <v/>
      </c>
      <c r="H160" s="17" t="str">
        <f>IF(OR($A160="",$B160=""),"",'OddsRatio_working_2-way'!M159)</f>
        <v/>
      </c>
      <c r="I160" s="17" t="str">
        <f>IF(OR($A160="",$B160=""),"",'OddsRatio_working_2-way'!N159)</f>
        <v/>
      </c>
      <c r="J160" s="17" t="str">
        <f>IF('Log_working_2-way'!$D159="","",A160^('Log_working_2-way'!$D159))</f>
        <v/>
      </c>
      <c r="K160" s="22" t="str">
        <f>IF('Log_working_2-way'!$D159="","",B160^('Log_working_2-way'!$D159))</f>
        <v/>
      </c>
    </row>
    <row r="161" spans="3:11" x14ac:dyDescent="0.2">
      <c r="C161" s="20" t="str">
        <f t="shared" si="52"/>
        <v/>
      </c>
      <c r="D161" s="17" t="str">
        <f>IF(OR($A161="",$B161=""),"",A161*'MPTO_working_2-way'!$G160)</f>
        <v/>
      </c>
      <c r="E161" s="22" t="str">
        <f>IF(OR($A161="",$B161=""),"",B161*'MPTO_working_2-way'!$G160)</f>
        <v/>
      </c>
      <c r="F161" s="17" t="str">
        <f>IF(OR($A161="",$B161=""),"",'MPTO_working_2-way'!D160)</f>
        <v/>
      </c>
      <c r="G161" s="22" t="str">
        <f>IF(OR($A161="",$B161=""),"",'MPTO_working_2-way'!E160)</f>
        <v/>
      </c>
      <c r="H161" s="17" t="str">
        <f>IF(OR($A161="",$B161=""),"",'OddsRatio_working_2-way'!M160)</f>
        <v/>
      </c>
      <c r="I161" s="17" t="str">
        <f>IF(OR($A161="",$B161=""),"",'OddsRatio_working_2-way'!N160)</f>
        <v/>
      </c>
      <c r="J161" s="17" t="str">
        <f>IF('Log_working_2-way'!$D160="","",A161^('Log_working_2-way'!$D160))</f>
        <v/>
      </c>
      <c r="K161" s="22" t="str">
        <f>IF('Log_working_2-way'!$D160="","",B161^('Log_working_2-way'!$D160))</f>
        <v/>
      </c>
    </row>
    <row r="162" spans="3:11" x14ac:dyDescent="0.2">
      <c r="C162" s="20" t="str">
        <f t="shared" si="52"/>
        <v/>
      </c>
      <c r="D162" s="17" t="str">
        <f>IF(OR($A162="",$B162=""),"",A162*'MPTO_working_2-way'!$G161)</f>
        <v/>
      </c>
      <c r="E162" s="22" t="str">
        <f>IF(OR($A162="",$B162=""),"",B162*'MPTO_working_2-way'!$G161)</f>
        <v/>
      </c>
      <c r="F162" s="17" t="str">
        <f>IF(OR($A162="",$B162=""),"",'MPTO_working_2-way'!D161)</f>
        <v/>
      </c>
      <c r="G162" s="22" t="str">
        <f>IF(OR($A162="",$B162=""),"",'MPTO_working_2-way'!E161)</f>
        <v/>
      </c>
      <c r="H162" s="17" t="str">
        <f>IF(OR($A162="",$B162=""),"",'OddsRatio_working_2-way'!M161)</f>
        <v/>
      </c>
      <c r="I162" s="17" t="str">
        <f>IF(OR($A162="",$B162=""),"",'OddsRatio_working_2-way'!N161)</f>
        <v/>
      </c>
      <c r="J162" s="17" t="str">
        <f>IF('Log_working_2-way'!$D161="","",A162^('Log_working_2-way'!$D161))</f>
        <v/>
      </c>
      <c r="K162" s="22" t="str">
        <f>IF('Log_working_2-way'!$D161="","",B162^('Log_working_2-way'!$D161))</f>
        <v/>
      </c>
    </row>
    <row r="163" spans="3:11" x14ac:dyDescent="0.2">
      <c r="C163" s="20" t="str">
        <f t="shared" si="52"/>
        <v/>
      </c>
      <c r="D163" s="17" t="str">
        <f>IF(OR($A163="",$B163=""),"",A163*'MPTO_working_2-way'!$G162)</f>
        <v/>
      </c>
      <c r="E163" s="22" t="str">
        <f>IF(OR($A163="",$B163=""),"",B163*'MPTO_working_2-way'!$G162)</f>
        <v/>
      </c>
      <c r="F163" s="17" t="str">
        <f>IF(OR($A163="",$B163=""),"",'MPTO_working_2-way'!D162)</f>
        <v/>
      </c>
      <c r="G163" s="22" t="str">
        <f>IF(OR($A163="",$B163=""),"",'MPTO_working_2-way'!E162)</f>
        <v/>
      </c>
      <c r="H163" s="17" t="str">
        <f>IF(OR($A163="",$B163=""),"",'OddsRatio_working_2-way'!M162)</f>
        <v/>
      </c>
      <c r="I163" s="17" t="str">
        <f>IF(OR($A163="",$B163=""),"",'OddsRatio_working_2-way'!N162)</f>
        <v/>
      </c>
      <c r="J163" s="17" t="str">
        <f>IF('Log_working_2-way'!$D162="","",A163^('Log_working_2-way'!$D162))</f>
        <v/>
      </c>
      <c r="K163" s="22" t="str">
        <f>IF('Log_working_2-way'!$D162="","",B163^('Log_working_2-way'!$D162))</f>
        <v/>
      </c>
    </row>
    <row r="164" spans="3:11" x14ac:dyDescent="0.2">
      <c r="C164" s="20" t="str">
        <f t="shared" si="52"/>
        <v/>
      </c>
      <c r="D164" s="17" t="str">
        <f>IF(OR($A164="",$B164=""),"",A164*'MPTO_working_2-way'!$G163)</f>
        <v/>
      </c>
      <c r="E164" s="22" t="str">
        <f>IF(OR($A164="",$B164=""),"",B164*'MPTO_working_2-way'!$G163)</f>
        <v/>
      </c>
      <c r="F164" s="17" t="str">
        <f>IF(OR($A164="",$B164=""),"",'MPTO_working_2-way'!D163)</f>
        <v/>
      </c>
      <c r="G164" s="22" t="str">
        <f>IF(OR($A164="",$B164=""),"",'MPTO_working_2-way'!E163)</f>
        <v/>
      </c>
      <c r="H164" s="17" t="str">
        <f>IF(OR($A164="",$B164=""),"",'OddsRatio_working_2-way'!M163)</f>
        <v/>
      </c>
      <c r="I164" s="17" t="str">
        <f>IF(OR($A164="",$B164=""),"",'OddsRatio_working_2-way'!N163)</f>
        <v/>
      </c>
      <c r="J164" s="17" t="str">
        <f>IF('Log_working_2-way'!$D163="","",A164^('Log_working_2-way'!$D163))</f>
        <v/>
      </c>
      <c r="K164" s="22" t="str">
        <f>IF('Log_working_2-way'!$D163="","",B164^('Log_working_2-way'!$D163))</f>
        <v/>
      </c>
    </row>
    <row r="165" spans="3:11" x14ac:dyDescent="0.2">
      <c r="C165" s="20" t="str">
        <f t="shared" si="52"/>
        <v/>
      </c>
      <c r="D165" s="17" t="str">
        <f>IF(OR($A165="",$B165=""),"",A165*'MPTO_working_2-way'!$G164)</f>
        <v/>
      </c>
      <c r="E165" s="22" t="str">
        <f>IF(OR($A165="",$B165=""),"",B165*'MPTO_working_2-way'!$G164)</f>
        <v/>
      </c>
      <c r="F165" s="17" t="str">
        <f>IF(OR($A165="",$B165=""),"",'MPTO_working_2-way'!D164)</f>
        <v/>
      </c>
      <c r="G165" s="22" t="str">
        <f>IF(OR($A165="",$B165=""),"",'MPTO_working_2-way'!E164)</f>
        <v/>
      </c>
      <c r="H165" s="17" t="str">
        <f>IF(OR($A165="",$B165=""),"",'OddsRatio_working_2-way'!M164)</f>
        <v/>
      </c>
      <c r="I165" s="17" t="str">
        <f>IF(OR($A165="",$B165=""),"",'OddsRatio_working_2-way'!N164)</f>
        <v/>
      </c>
      <c r="J165" s="17" t="str">
        <f>IF('Log_working_2-way'!$D164="","",A165^('Log_working_2-way'!$D164))</f>
        <v/>
      </c>
      <c r="K165" s="22" t="str">
        <f>IF('Log_working_2-way'!$D164="","",B165^('Log_working_2-way'!$D164))</f>
        <v/>
      </c>
    </row>
    <row r="166" spans="3:11" x14ac:dyDescent="0.2">
      <c r="C166" s="20" t="str">
        <f t="shared" si="52"/>
        <v/>
      </c>
      <c r="D166" s="17" t="str">
        <f>IF(OR($A166="",$B166=""),"",A166*'MPTO_working_2-way'!$G165)</f>
        <v/>
      </c>
      <c r="E166" s="22" t="str">
        <f>IF(OR($A166="",$B166=""),"",B166*'MPTO_working_2-way'!$G165)</f>
        <v/>
      </c>
      <c r="F166" s="17" t="str">
        <f>IF(OR($A166="",$B166=""),"",'MPTO_working_2-way'!D165)</f>
        <v/>
      </c>
      <c r="G166" s="22" t="str">
        <f>IF(OR($A166="",$B166=""),"",'MPTO_working_2-way'!E165)</f>
        <v/>
      </c>
      <c r="H166" s="17" t="str">
        <f>IF(OR($A166="",$B166=""),"",'OddsRatio_working_2-way'!M165)</f>
        <v/>
      </c>
      <c r="I166" s="17" t="str">
        <f>IF(OR($A166="",$B166=""),"",'OddsRatio_working_2-way'!N165)</f>
        <v/>
      </c>
      <c r="J166" s="17" t="str">
        <f>IF('Log_working_2-way'!$D165="","",A166^('Log_working_2-way'!$D165))</f>
        <v/>
      </c>
      <c r="K166" s="22" t="str">
        <f>IF('Log_working_2-way'!$D165="","",B166^('Log_working_2-way'!$D165))</f>
        <v/>
      </c>
    </row>
    <row r="167" spans="3:11" x14ac:dyDescent="0.2">
      <c r="C167" s="20" t="str">
        <f t="shared" si="52"/>
        <v/>
      </c>
      <c r="D167" s="17" t="str">
        <f>IF(OR($A167="",$B167=""),"",A167*'MPTO_working_2-way'!$G166)</f>
        <v/>
      </c>
      <c r="E167" s="22" t="str">
        <f>IF(OR($A167="",$B167=""),"",B167*'MPTO_working_2-way'!$G166)</f>
        <v/>
      </c>
      <c r="F167" s="17" t="str">
        <f>IF(OR($A167="",$B167=""),"",'MPTO_working_2-way'!D166)</f>
        <v/>
      </c>
      <c r="G167" s="22" t="str">
        <f>IF(OR($A167="",$B167=""),"",'MPTO_working_2-way'!E166)</f>
        <v/>
      </c>
      <c r="H167" s="17" t="str">
        <f>IF(OR($A167="",$B167=""),"",'OddsRatio_working_2-way'!M166)</f>
        <v/>
      </c>
      <c r="I167" s="17" t="str">
        <f>IF(OR($A167="",$B167=""),"",'OddsRatio_working_2-way'!N166)</f>
        <v/>
      </c>
      <c r="J167" s="17" t="str">
        <f>IF('Log_working_2-way'!$D166="","",A167^('Log_working_2-way'!$D166))</f>
        <v/>
      </c>
      <c r="K167" s="22" t="str">
        <f>IF('Log_working_2-way'!$D166="","",B167^('Log_working_2-way'!$D166))</f>
        <v/>
      </c>
    </row>
    <row r="168" spans="3:11" x14ac:dyDescent="0.2">
      <c r="C168" s="20" t="str">
        <f t="shared" si="52"/>
        <v/>
      </c>
      <c r="D168" s="17" t="str">
        <f>IF(OR($A168="",$B168=""),"",A168*'MPTO_working_2-way'!$G167)</f>
        <v/>
      </c>
      <c r="E168" s="22" t="str">
        <f>IF(OR($A168="",$B168=""),"",B168*'MPTO_working_2-way'!$G167)</f>
        <v/>
      </c>
      <c r="F168" s="17" t="str">
        <f>IF(OR($A168="",$B168=""),"",'MPTO_working_2-way'!D167)</f>
        <v/>
      </c>
      <c r="G168" s="22" t="str">
        <f>IF(OR($A168="",$B168=""),"",'MPTO_working_2-way'!E167)</f>
        <v/>
      </c>
      <c r="H168" s="17" t="str">
        <f>IF(OR($A168="",$B168=""),"",'OddsRatio_working_2-way'!M167)</f>
        <v/>
      </c>
      <c r="I168" s="17" t="str">
        <f>IF(OR($A168="",$B168=""),"",'OddsRatio_working_2-way'!N167)</f>
        <v/>
      </c>
      <c r="J168" s="17" t="str">
        <f>IF('Log_working_2-way'!$D167="","",A168^('Log_working_2-way'!$D167))</f>
        <v/>
      </c>
      <c r="K168" s="22" t="str">
        <f>IF('Log_working_2-way'!$D167="","",B168^('Log_working_2-way'!$D167))</f>
        <v/>
      </c>
    </row>
    <row r="169" spans="3:11" x14ac:dyDescent="0.2">
      <c r="C169" s="20" t="str">
        <f t="shared" si="52"/>
        <v/>
      </c>
      <c r="D169" s="17" t="str">
        <f>IF(OR($A169="",$B169=""),"",A169*'MPTO_working_2-way'!$G168)</f>
        <v/>
      </c>
      <c r="E169" s="22" t="str">
        <f>IF(OR($A169="",$B169=""),"",B169*'MPTO_working_2-way'!$G168)</f>
        <v/>
      </c>
      <c r="F169" s="17" t="str">
        <f>IF(OR($A169="",$B169=""),"",'MPTO_working_2-way'!D168)</f>
        <v/>
      </c>
      <c r="G169" s="22" t="str">
        <f>IF(OR($A169="",$B169=""),"",'MPTO_working_2-way'!E168)</f>
        <v/>
      </c>
      <c r="H169" s="17" t="str">
        <f>IF(OR($A169="",$B169=""),"",'OddsRatio_working_2-way'!M168)</f>
        <v/>
      </c>
      <c r="I169" s="17" t="str">
        <f>IF(OR($A169="",$B169=""),"",'OddsRatio_working_2-way'!N168)</f>
        <v/>
      </c>
      <c r="J169" s="17" t="str">
        <f>IF('Log_working_2-way'!$D168="","",A169^('Log_working_2-way'!$D168))</f>
        <v/>
      </c>
      <c r="K169" s="22" t="str">
        <f>IF('Log_working_2-way'!$D168="","",B169^('Log_working_2-way'!$D168))</f>
        <v/>
      </c>
    </row>
    <row r="170" spans="3:11" x14ac:dyDescent="0.2">
      <c r="C170" s="20" t="str">
        <f t="shared" si="52"/>
        <v/>
      </c>
      <c r="D170" s="17" t="str">
        <f>IF(OR($A170="",$B170=""),"",A170*'MPTO_working_2-way'!$G169)</f>
        <v/>
      </c>
      <c r="E170" s="22" t="str">
        <f>IF(OR($A170="",$B170=""),"",B170*'MPTO_working_2-way'!$G169)</f>
        <v/>
      </c>
      <c r="F170" s="17" t="str">
        <f>IF(OR($A170="",$B170=""),"",'MPTO_working_2-way'!D169)</f>
        <v/>
      </c>
      <c r="G170" s="22" t="str">
        <f>IF(OR($A170="",$B170=""),"",'MPTO_working_2-way'!E169)</f>
        <v/>
      </c>
      <c r="H170" s="17" t="str">
        <f>IF(OR($A170="",$B170=""),"",'OddsRatio_working_2-way'!M169)</f>
        <v/>
      </c>
      <c r="I170" s="17" t="str">
        <f>IF(OR($A170="",$B170=""),"",'OddsRatio_working_2-way'!N169)</f>
        <v/>
      </c>
      <c r="J170" s="17" t="str">
        <f>IF('Log_working_2-way'!$D169="","",A170^('Log_working_2-way'!$D169))</f>
        <v/>
      </c>
      <c r="K170" s="22" t="str">
        <f>IF('Log_working_2-way'!$D169="","",B170^('Log_working_2-way'!$D169))</f>
        <v/>
      </c>
    </row>
    <row r="171" spans="3:11" x14ac:dyDescent="0.2">
      <c r="C171" s="20" t="str">
        <f t="shared" si="52"/>
        <v/>
      </c>
      <c r="D171" s="17" t="str">
        <f>IF(OR($A171="",$B171=""),"",A171*'MPTO_working_2-way'!$G170)</f>
        <v/>
      </c>
      <c r="E171" s="22" t="str">
        <f>IF(OR($A171="",$B171=""),"",B171*'MPTO_working_2-way'!$G170)</f>
        <v/>
      </c>
      <c r="F171" s="17" t="str">
        <f>IF(OR($A171="",$B171=""),"",'MPTO_working_2-way'!D170)</f>
        <v/>
      </c>
      <c r="G171" s="22" t="str">
        <f>IF(OR($A171="",$B171=""),"",'MPTO_working_2-way'!E170)</f>
        <v/>
      </c>
      <c r="H171" s="17" t="str">
        <f>IF(OR($A171="",$B171=""),"",'OddsRatio_working_2-way'!M170)</f>
        <v/>
      </c>
      <c r="I171" s="17" t="str">
        <f>IF(OR($A171="",$B171=""),"",'OddsRatio_working_2-way'!N170)</f>
        <v/>
      </c>
      <c r="J171" s="17" t="str">
        <f>IF('Log_working_2-way'!$D170="","",A171^('Log_working_2-way'!$D170))</f>
        <v/>
      </c>
      <c r="K171" s="22" t="str">
        <f>IF('Log_working_2-way'!$D170="","",B171^('Log_working_2-way'!$D170))</f>
        <v/>
      </c>
    </row>
    <row r="172" spans="3:11" x14ac:dyDescent="0.2">
      <c r="C172" s="20" t="str">
        <f t="shared" si="52"/>
        <v/>
      </c>
      <c r="D172" s="17" t="str">
        <f>IF(OR($A172="",$B172=""),"",A172*'MPTO_working_2-way'!$G171)</f>
        <v/>
      </c>
      <c r="E172" s="22" t="str">
        <f>IF(OR($A172="",$B172=""),"",B172*'MPTO_working_2-way'!$G171)</f>
        <v/>
      </c>
      <c r="F172" s="17" t="str">
        <f>IF(OR($A172="",$B172=""),"",'MPTO_working_2-way'!D171)</f>
        <v/>
      </c>
      <c r="G172" s="22" t="str">
        <f>IF(OR($A172="",$B172=""),"",'MPTO_working_2-way'!E171)</f>
        <v/>
      </c>
      <c r="H172" s="17" t="str">
        <f>IF(OR($A172="",$B172=""),"",'OddsRatio_working_2-way'!M171)</f>
        <v/>
      </c>
      <c r="I172" s="17" t="str">
        <f>IF(OR($A172="",$B172=""),"",'OddsRatio_working_2-way'!N171)</f>
        <v/>
      </c>
      <c r="J172" s="17" t="str">
        <f>IF('Log_working_2-way'!$D171="","",A172^('Log_working_2-way'!$D171))</f>
        <v/>
      </c>
      <c r="K172" s="22" t="str">
        <f>IF('Log_working_2-way'!$D171="","",B172^('Log_working_2-way'!$D171))</f>
        <v/>
      </c>
    </row>
    <row r="173" spans="3:11" x14ac:dyDescent="0.2">
      <c r="C173" s="20" t="str">
        <f t="shared" si="52"/>
        <v/>
      </c>
      <c r="D173" s="17" t="str">
        <f>IF(OR($A173="",$B173=""),"",A173*'MPTO_working_2-way'!$G172)</f>
        <v/>
      </c>
      <c r="E173" s="22" t="str">
        <f>IF(OR($A173="",$B173=""),"",B173*'MPTO_working_2-way'!$G172)</f>
        <v/>
      </c>
      <c r="F173" s="17" t="str">
        <f>IF(OR($A173="",$B173=""),"",'MPTO_working_2-way'!D172)</f>
        <v/>
      </c>
      <c r="G173" s="22" t="str">
        <f>IF(OR($A173="",$B173=""),"",'MPTO_working_2-way'!E172)</f>
        <v/>
      </c>
      <c r="H173" s="17" t="str">
        <f>IF(OR($A173="",$B173=""),"",'OddsRatio_working_2-way'!M172)</f>
        <v/>
      </c>
      <c r="I173" s="17" t="str">
        <f>IF(OR($A173="",$B173=""),"",'OddsRatio_working_2-way'!N172)</f>
        <v/>
      </c>
      <c r="J173" s="17" t="str">
        <f>IF('Log_working_2-way'!$D172="","",A173^('Log_working_2-way'!$D172))</f>
        <v/>
      </c>
      <c r="K173" s="22" t="str">
        <f>IF('Log_working_2-way'!$D172="","",B173^('Log_working_2-way'!$D172))</f>
        <v/>
      </c>
    </row>
    <row r="174" spans="3:11" x14ac:dyDescent="0.2">
      <c r="C174" s="20" t="str">
        <f t="shared" si="52"/>
        <v/>
      </c>
      <c r="D174" s="17" t="str">
        <f>IF(OR($A174="",$B174=""),"",A174*'MPTO_working_2-way'!$G173)</f>
        <v/>
      </c>
      <c r="E174" s="22" t="str">
        <f>IF(OR($A174="",$B174=""),"",B174*'MPTO_working_2-way'!$G173)</f>
        <v/>
      </c>
      <c r="F174" s="17" t="str">
        <f>IF(OR($A174="",$B174=""),"",'MPTO_working_2-way'!D173)</f>
        <v/>
      </c>
      <c r="G174" s="22" t="str">
        <f>IF(OR($A174="",$B174=""),"",'MPTO_working_2-way'!E173)</f>
        <v/>
      </c>
      <c r="H174" s="17" t="str">
        <f>IF(OR($A174="",$B174=""),"",'OddsRatio_working_2-way'!M173)</f>
        <v/>
      </c>
      <c r="I174" s="17" t="str">
        <f>IF(OR($A174="",$B174=""),"",'OddsRatio_working_2-way'!N173)</f>
        <v/>
      </c>
      <c r="J174" s="17" t="str">
        <f>IF('Log_working_2-way'!$D173="","",A174^('Log_working_2-way'!$D173))</f>
        <v/>
      </c>
      <c r="K174" s="22" t="str">
        <f>IF('Log_working_2-way'!$D173="","",B174^('Log_working_2-way'!$D173))</f>
        <v/>
      </c>
    </row>
    <row r="175" spans="3:11" x14ac:dyDescent="0.2">
      <c r="C175" s="20" t="str">
        <f t="shared" si="52"/>
        <v/>
      </c>
      <c r="D175" s="17" t="str">
        <f>IF(OR($A175="",$B175=""),"",A175*'MPTO_working_2-way'!$G174)</f>
        <v/>
      </c>
      <c r="E175" s="22" t="str">
        <f>IF(OR($A175="",$B175=""),"",B175*'MPTO_working_2-way'!$G174)</f>
        <v/>
      </c>
      <c r="F175" s="17" t="str">
        <f>IF(OR($A175="",$B175=""),"",'MPTO_working_2-way'!D174)</f>
        <v/>
      </c>
      <c r="G175" s="22" t="str">
        <f>IF(OR($A175="",$B175=""),"",'MPTO_working_2-way'!E174)</f>
        <v/>
      </c>
      <c r="H175" s="17" t="str">
        <f>IF(OR($A175="",$B175=""),"",'OddsRatio_working_2-way'!M174)</f>
        <v/>
      </c>
      <c r="I175" s="17" t="str">
        <f>IF(OR($A175="",$B175=""),"",'OddsRatio_working_2-way'!N174)</f>
        <v/>
      </c>
      <c r="J175" s="17" t="str">
        <f>IF('Log_working_2-way'!$D174="","",A175^('Log_working_2-way'!$D174))</f>
        <v/>
      </c>
      <c r="K175" s="22" t="str">
        <f>IF('Log_working_2-way'!$D174="","",B175^('Log_working_2-way'!$D174))</f>
        <v/>
      </c>
    </row>
    <row r="176" spans="3:11" x14ac:dyDescent="0.2">
      <c r="C176" s="20" t="str">
        <f t="shared" si="52"/>
        <v/>
      </c>
      <c r="D176" s="17" t="str">
        <f>IF(OR($A176="",$B176=""),"",A176*'MPTO_working_2-way'!$G175)</f>
        <v/>
      </c>
      <c r="E176" s="22" t="str">
        <f>IF(OR($A176="",$B176=""),"",B176*'MPTO_working_2-way'!$G175)</f>
        <v/>
      </c>
      <c r="F176" s="17" t="str">
        <f>IF(OR($A176="",$B176=""),"",'MPTO_working_2-way'!D175)</f>
        <v/>
      </c>
      <c r="G176" s="22" t="str">
        <f>IF(OR($A176="",$B176=""),"",'MPTO_working_2-way'!E175)</f>
        <v/>
      </c>
      <c r="H176" s="17" t="str">
        <f>IF(OR($A176="",$B176=""),"",'OddsRatio_working_2-way'!M175)</f>
        <v/>
      </c>
      <c r="I176" s="17" t="str">
        <f>IF(OR($A176="",$B176=""),"",'OddsRatio_working_2-way'!N175)</f>
        <v/>
      </c>
      <c r="J176" s="17" t="str">
        <f>IF('Log_working_2-way'!$D175="","",A176^('Log_working_2-way'!$D175))</f>
        <v/>
      </c>
      <c r="K176" s="22" t="str">
        <f>IF('Log_working_2-way'!$D175="","",B176^('Log_working_2-way'!$D175))</f>
        <v/>
      </c>
    </row>
    <row r="177" spans="3:11" x14ac:dyDescent="0.2">
      <c r="C177" s="20" t="str">
        <f t="shared" si="52"/>
        <v/>
      </c>
      <c r="D177" s="17" t="str">
        <f>IF(OR($A177="",$B177=""),"",A177*'MPTO_working_2-way'!$G176)</f>
        <v/>
      </c>
      <c r="E177" s="22" t="str">
        <f>IF(OR($A177="",$B177=""),"",B177*'MPTO_working_2-way'!$G176)</f>
        <v/>
      </c>
      <c r="F177" s="17" t="str">
        <f>IF(OR($A177="",$B177=""),"",'MPTO_working_2-way'!D176)</f>
        <v/>
      </c>
      <c r="G177" s="22" t="str">
        <f>IF(OR($A177="",$B177=""),"",'MPTO_working_2-way'!E176)</f>
        <v/>
      </c>
      <c r="H177" s="17" t="str">
        <f>IF(OR($A177="",$B177=""),"",'OddsRatio_working_2-way'!M176)</f>
        <v/>
      </c>
      <c r="I177" s="17" t="str">
        <f>IF(OR($A177="",$B177=""),"",'OddsRatio_working_2-way'!N176)</f>
        <v/>
      </c>
      <c r="J177" s="17" t="str">
        <f>IF('Log_working_2-way'!$D176="","",A177^('Log_working_2-way'!$D176))</f>
        <v/>
      </c>
      <c r="K177" s="22" t="str">
        <f>IF('Log_working_2-way'!$D176="","",B177^('Log_working_2-way'!$D176))</f>
        <v/>
      </c>
    </row>
    <row r="178" spans="3:11" x14ac:dyDescent="0.2">
      <c r="C178" s="20" t="str">
        <f t="shared" si="52"/>
        <v/>
      </c>
      <c r="D178" s="17" t="str">
        <f>IF(OR($A178="",$B178=""),"",A178*'MPTO_working_2-way'!$G177)</f>
        <v/>
      </c>
      <c r="E178" s="22" t="str">
        <f>IF(OR($A178="",$B178=""),"",B178*'MPTO_working_2-way'!$G177)</f>
        <v/>
      </c>
      <c r="F178" s="17" t="str">
        <f>IF(OR($A178="",$B178=""),"",'MPTO_working_2-way'!D177)</f>
        <v/>
      </c>
      <c r="G178" s="22" t="str">
        <f>IF(OR($A178="",$B178=""),"",'MPTO_working_2-way'!E177)</f>
        <v/>
      </c>
      <c r="H178" s="17" t="str">
        <f>IF(OR($A178="",$B178=""),"",'OddsRatio_working_2-way'!M177)</f>
        <v/>
      </c>
      <c r="I178" s="17" t="str">
        <f>IF(OR($A178="",$B178=""),"",'OddsRatio_working_2-way'!N177)</f>
        <v/>
      </c>
      <c r="J178" s="17" t="str">
        <f>IF('Log_working_2-way'!$D177="","",A178^('Log_working_2-way'!$D177))</f>
        <v/>
      </c>
      <c r="K178" s="22" t="str">
        <f>IF('Log_working_2-way'!$D177="","",B178^('Log_working_2-way'!$D177))</f>
        <v/>
      </c>
    </row>
    <row r="179" spans="3:11" x14ac:dyDescent="0.2">
      <c r="C179" s="20" t="str">
        <f t="shared" si="52"/>
        <v/>
      </c>
      <c r="D179" s="17" t="str">
        <f>IF(OR($A179="",$B179=""),"",A179*'MPTO_working_2-way'!$G178)</f>
        <v/>
      </c>
      <c r="E179" s="22" t="str">
        <f>IF(OR($A179="",$B179=""),"",B179*'MPTO_working_2-way'!$G178)</f>
        <v/>
      </c>
      <c r="F179" s="17" t="str">
        <f>IF(OR($A179="",$B179=""),"",'MPTO_working_2-way'!D178)</f>
        <v/>
      </c>
      <c r="G179" s="22" t="str">
        <f>IF(OR($A179="",$B179=""),"",'MPTO_working_2-way'!E178)</f>
        <v/>
      </c>
      <c r="H179" s="17" t="str">
        <f>IF(OR($A179="",$B179=""),"",'OddsRatio_working_2-way'!M178)</f>
        <v/>
      </c>
      <c r="I179" s="17" t="str">
        <f>IF(OR($A179="",$B179=""),"",'OddsRatio_working_2-way'!N178)</f>
        <v/>
      </c>
      <c r="J179" s="17" t="str">
        <f>IF('Log_working_2-way'!$D178="","",A179^('Log_working_2-way'!$D178))</f>
        <v/>
      </c>
      <c r="K179" s="22" t="str">
        <f>IF('Log_working_2-way'!$D178="","",B179^('Log_working_2-way'!$D178))</f>
        <v/>
      </c>
    </row>
    <row r="180" spans="3:11" x14ac:dyDescent="0.2">
      <c r="C180" s="20" t="str">
        <f t="shared" si="52"/>
        <v/>
      </c>
      <c r="D180" s="17" t="str">
        <f>IF(OR($A180="",$B180=""),"",A180*'MPTO_working_2-way'!$G179)</f>
        <v/>
      </c>
      <c r="E180" s="22" t="str">
        <f>IF(OR($A180="",$B180=""),"",B180*'MPTO_working_2-way'!$G179)</f>
        <v/>
      </c>
      <c r="F180" s="17" t="str">
        <f>IF(OR($A180="",$B180=""),"",'MPTO_working_2-way'!D179)</f>
        <v/>
      </c>
      <c r="G180" s="22" t="str">
        <f>IF(OR($A180="",$B180=""),"",'MPTO_working_2-way'!E179)</f>
        <v/>
      </c>
      <c r="H180" s="17" t="str">
        <f>IF(OR($A180="",$B180=""),"",'OddsRatio_working_2-way'!M179)</f>
        <v/>
      </c>
      <c r="I180" s="17" t="str">
        <f>IF(OR($A180="",$B180=""),"",'OddsRatio_working_2-way'!N179)</f>
        <v/>
      </c>
      <c r="J180" s="17" t="str">
        <f>IF('Log_working_2-way'!$D179="","",A180^('Log_working_2-way'!$D179))</f>
        <v/>
      </c>
      <c r="K180" s="22" t="str">
        <f>IF('Log_working_2-way'!$D179="","",B180^('Log_working_2-way'!$D179))</f>
        <v/>
      </c>
    </row>
    <row r="181" spans="3:11" x14ac:dyDescent="0.2">
      <c r="C181" s="20" t="str">
        <f t="shared" si="52"/>
        <v/>
      </c>
      <c r="D181" s="17" t="str">
        <f>IF(OR($A181="",$B181=""),"",A181*'MPTO_working_2-way'!$G180)</f>
        <v/>
      </c>
      <c r="E181" s="22" t="str">
        <f>IF(OR($A181="",$B181=""),"",B181*'MPTO_working_2-way'!$G180)</f>
        <v/>
      </c>
      <c r="F181" s="17" t="str">
        <f>IF(OR($A181="",$B181=""),"",'MPTO_working_2-way'!D180)</f>
        <v/>
      </c>
      <c r="G181" s="22" t="str">
        <f>IF(OR($A181="",$B181=""),"",'MPTO_working_2-way'!E180)</f>
        <v/>
      </c>
      <c r="H181" s="17" t="str">
        <f>IF(OR($A181="",$B181=""),"",'OddsRatio_working_2-way'!M180)</f>
        <v/>
      </c>
      <c r="I181" s="17" t="str">
        <f>IF(OR($A181="",$B181=""),"",'OddsRatio_working_2-way'!N180)</f>
        <v/>
      </c>
      <c r="J181" s="17" t="str">
        <f>IF('Log_working_2-way'!$D180="","",A181^('Log_working_2-way'!$D180))</f>
        <v/>
      </c>
      <c r="K181" s="22" t="str">
        <f>IF('Log_working_2-way'!$D180="","",B181^('Log_working_2-way'!$D180))</f>
        <v/>
      </c>
    </row>
    <row r="182" spans="3:11" x14ac:dyDescent="0.2">
      <c r="C182" s="20" t="str">
        <f t="shared" si="52"/>
        <v/>
      </c>
      <c r="D182" s="17" t="str">
        <f>IF(OR($A182="",$B182=""),"",A182*'MPTO_working_2-way'!$G181)</f>
        <v/>
      </c>
      <c r="E182" s="22" t="str">
        <f>IF(OR($A182="",$B182=""),"",B182*'MPTO_working_2-way'!$G181)</f>
        <v/>
      </c>
      <c r="F182" s="17" t="str">
        <f>IF(OR($A182="",$B182=""),"",'MPTO_working_2-way'!D181)</f>
        <v/>
      </c>
      <c r="G182" s="22" t="str">
        <f>IF(OR($A182="",$B182=""),"",'MPTO_working_2-way'!E181)</f>
        <v/>
      </c>
      <c r="H182" s="17" t="str">
        <f>IF(OR($A182="",$B182=""),"",'OddsRatio_working_2-way'!M181)</f>
        <v/>
      </c>
      <c r="I182" s="17" t="str">
        <f>IF(OR($A182="",$B182=""),"",'OddsRatio_working_2-way'!N181)</f>
        <v/>
      </c>
      <c r="J182" s="17" t="str">
        <f>IF('Log_working_2-way'!$D181="","",A182^('Log_working_2-way'!$D181))</f>
        <v/>
      </c>
      <c r="K182" s="22" t="str">
        <f>IF('Log_working_2-way'!$D181="","",B182^('Log_working_2-way'!$D181))</f>
        <v/>
      </c>
    </row>
    <row r="183" spans="3:11" x14ac:dyDescent="0.2">
      <c r="C183" s="20" t="str">
        <f t="shared" si="52"/>
        <v/>
      </c>
      <c r="D183" s="17" t="str">
        <f>IF(OR($A183="",$B183=""),"",A183*'MPTO_working_2-way'!$G182)</f>
        <v/>
      </c>
      <c r="E183" s="22" t="str">
        <f>IF(OR($A183="",$B183=""),"",B183*'MPTO_working_2-way'!$G182)</f>
        <v/>
      </c>
      <c r="F183" s="17" t="str">
        <f>IF(OR($A183="",$B183=""),"",'MPTO_working_2-way'!D182)</f>
        <v/>
      </c>
      <c r="G183" s="22" t="str">
        <f>IF(OR($A183="",$B183=""),"",'MPTO_working_2-way'!E182)</f>
        <v/>
      </c>
      <c r="H183" s="17" t="str">
        <f>IF(OR($A183="",$B183=""),"",'OddsRatio_working_2-way'!M182)</f>
        <v/>
      </c>
      <c r="I183" s="17" t="str">
        <f>IF(OR($A183="",$B183=""),"",'OddsRatio_working_2-way'!N182)</f>
        <v/>
      </c>
      <c r="J183" s="17" t="str">
        <f>IF('Log_working_2-way'!$D182="","",A183^('Log_working_2-way'!$D182))</f>
        <v/>
      </c>
      <c r="K183" s="22" t="str">
        <f>IF('Log_working_2-way'!$D182="","",B183^('Log_working_2-way'!$D182))</f>
        <v/>
      </c>
    </row>
    <row r="184" spans="3:11" x14ac:dyDescent="0.2">
      <c r="C184" s="20" t="str">
        <f t="shared" si="52"/>
        <v/>
      </c>
      <c r="D184" s="17" t="str">
        <f>IF(OR($A184="",$B184=""),"",A184*'MPTO_working_2-way'!$G183)</f>
        <v/>
      </c>
      <c r="E184" s="22" t="str">
        <f>IF(OR($A184="",$B184=""),"",B184*'MPTO_working_2-way'!$G183)</f>
        <v/>
      </c>
      <c r="F184" s="17" t="str">
        <f>IF(OR($A184="",$B184=""),"",'MPTO_working_2-way'!D183)</f>
        <v/>
      </c>
      <c r="G184" s="22" t="str">
        <f>IF(OR($A184="",$B184=""),"",'MPTO_working_2-way'!E183)</f>
        <v/>
      </c>
      <c r="H184" s="17" t="str">
        <f>IF(OR($A184="",$B184=""),"",'OddsRatio_working_2-way'!M183)</f>
        <v/>
      </c>
      <c r="I184" s="17" t="str">
        <f>IF(OR($A184="",$B184=""),"",'OddsRatio_working_2-way'!N183)</f>
        <v/>
      </c>
      <c r="J184" s="17" t="str">
        <f>IF('Log_working_2-way'!$D183="","",A184^('Log_working_2-way'!$D183))</f>
        <v/>
      </c>
      <c r="K184" s="22" t="str">
        <f>IF('Log_working_2-way'!$D183="","",B184^('Log_working_2-way'!$D183))</f>
        <v/>
      </c>
    </row>
    <row r="185" spans="3:11" x14ac:dyDescent="0.2">
      <c r="C185" s="20" t="str">
        <f t="shared" si="52"/>
        <v/>
      </c>
      <c r="D185" s="17" t="str">
        <f>IF(OR($A185="",$B185=""),"",A185*'MPTO_working_2-way'!$G184)</f>
        <v/>
      </c>
      <c r="E185" s="22" t="str">
        <f>IF(OR($A185="",$B185=""),"",B185*'MPTO_working_2-way'!$G184)</f>
        <v/>
      </c>
      <c r="F185" s="17" t="str">
        <f>IF(OR($A185="",$B185=""),"",'MPTO_working_2-way'!D184)</f>
        <v/>
      </c>
      <c r="G185" s="22" t="str">
        <f>IF(OR($A185="",$B185=""),"",'MPTO_working_2-way'!E184)</f>
        <v/>
      </c>
      <c r="H185" s="17" t="str">
        <f>IF(OR($A185="",$B185=""),"",'OddsRatio_working_2-way'!M184)</f>
        <v/>
      </c>
      <c r="I185" s="17" t="str">
        <f>IF(OR($A185="",$B185=""),"",'OddsRatio_working_2-way'!N184)</f>
        <v/>
      </c>
      <c r="J185" s="17" t="str">
        <f>IF('Log_working_2-way'!$D184="","",A185^('Log_working_2-way'!$D184))</f>
        <v/>
      </c>
      <c r="K185" s="22" t="str">
        <f>IF('Log_working_2-way'!$D184="","",B185^('Log_working_2-way'!$D184))</f>
        <v/>
      </c>
    </row>
    <row r="186" spans="3:11" x14ac:dyDescent="0.2">
      <c r="C186" s="20" t="str">
        <f t="shared" si="52"/>
        <v/>
      </c>
      <c r="D186" s="17" t="str">
        <f>IF(OR($A186="",$B186=""),"",A186*'MPTO_working_2-way'!$G185)</f>
        <v/>
      </c>
      <c r="E186" s="22" t="str">
        <f>IF(OR($A186="",$B186=""),"",B186*'MPTO_working_2-way'!$G185)</f>
        <v/>
      </c>
      <c r="F186" s="17" t="str">
        <f>IF(OR($A186="",$B186=""),"",'MPTO_working_2-way'!D185)</f>
        <v/>
      </c>
      <c r="G186" s="22" t="str">
        <f>IF(OR($A186="",$B186=""),"",'MPTO_working_2-way'!E185)</f>
        <v/>
      </c>
      <c r="H186" s="17" t="str">
        <f>IF(OR($A186="",$B186=""),"",'OddsRatio_working_2-way'!M185)</f>
        <v/>
      </c>
      <c r="I186" s="17" t="str">
        <f>IF(OR($A186="",$B186=""),"",'OddsRatio_working_2-way'!N185)</f>
        <v/>
      </c>
      <c r="J186" s="17" t="str">
        <f>IF('Log_working_2-way'!$D185="","",A186^('Log_working_2-way'!$D185))</f>
        <v/>
      </c>
      <c r="K186" s="22" t="str">
        <f>IF('Log_working_2-way'!$D185="","",B186^('Log_working_2-way'!$D185))</f>
        <v/>
      </c>
    </row>
    <row r="187" spans="3:11" x14ac:dyDescent="0.2">
      <c r="C187" s="20" t="str">
        <f t="shared" si="52"/>
        <v/>
      </c>
      <c r="D187" s="17" t="str">
        <f>IF(OR($A187="",$B187=""),"",A187*'MPTO_working_2-way'!$G186)</f>
        <v/>
      </c>
      <c r="E187" s="22" t="str">
        <f>IF(OR($A187="",$B187=""),"",B187*'MPTO_working_2-way'!$G186)</f>
        <v/>
      </c>
      <c r="F187" s="17" t="str">
        <f>IF(OR($A187="",$B187=""),"",'MPTO_working_2-way'!D186)</f>
        <v/>
      </c>
      <c r="G187" s="22" t="str">
        <f>IF(OR($A187="",$B187=""),"",'MPTO_working_2-way'!E186)</f>
        <v/>
      </c>
      <c r="H187" s="17" t="str">
        <f>IF(OR($A187="",$B187=""),"",'OddsRatio_working_2-way'!M186)</f>
        <v/>
      </c>
      <c r="I187" s="17" t="str">
        <f>IF(OR($A187="",$B187=""),"",'OddsRatio_working_2-way'!N186)</f>
        <v/>
      </c>
      <c r="J187" s="17" t="str">
        <f>IF('Log_working_2-way'!$D186="","",A187^('Log_working_2-way'!$D186))</f>
        <v/>
      </c>
      <c r="K187" s="22" t="str">
        <f>IF('Log_working_2-way'!$D186="","",B187^('Log_working_2-way'!$D186))</f>
        <v/>
      </c>
    </row>
    <row r="188" spans="3:11" x14ac:dyDescent="0.2">
      <c r="C188" s="20" t="str">
        <f t="shared" si="52"/>
        <v/>
      </c>
      <c r="D188" s="17" t="str">
        <f>IF(OR($A188="",$B188=""),"",A188*'MPTO_working_2-way'!$G187)</f>
        <v/>
      </c>
      <c r="E188" s="22" t="str">
        <f>IF(OR($A188="",$B188=""),"",B188*'MPTO_working_2-way'!$G187)</f>
        <v/>
      </c>
      <c r="F188" s="17" t="str">
        <f>IF(OR($A188="",$B188=""),"",'MPTO_working_2-way'!D187)</f>
        <v/>
      </c>
      <c r="G188" s="22" t="str">
        <f>IF(OR($A188="",$B188=""),"",'MPTO_working_2-way'!E187)</f>
        <v/>
      </c>
      <c r="H188" s="17" t="str">
        <f>IF(OR($A188="",$B188=""),"",'OddsRatio_working_2-way'!M187)</f>
        <v/>
      </c>
      <c r="I188" s="17" t="str">
        <f>IF(OR($A188="",$B188=""),"",'OddsRatio_working_2-way'!N187)</f>
        <v/>
      </c>
      <c r="J188" s="17" t="str">
        <f>IF('Log_working_2-way'!$D187="","",A188^('Log_working_2-way'!$D187))</f>
        <v/>
      </c>
      <c r="K188" s="22" t="str">
        <f>IF('Log_working_2-way'!$D187="","",B188^('Log_working_2-way'!$D187))</f>
        <v/>
      </c>
    </row>
    <row r="189" spans="3:11" x14ac:dyDescent="0.2">
      <c r="C189" s="20" t="str">
        <f t="shared" si="52"/>
        <v/>
      </c>
      <c r="D189" s="17" t="str">
        <f>IF(OR($A189="",$B189=""),"",A189*'MPTO_working_2-way'!$G188)</f>
        <v/>
      </c>
      <c r="E189" s="22" t="str">
        <f>IF(OR($A189="",$B189=""),"",B189*'MPTO_working_2-way'!$G188)</f>
        <v/>
      </c>
      <c r="F189" s="17" t="str">
        <f>IF(OR($A189="",$B189=""),"",'MPTO_working_2-way'!D188)</f>
        <v/>
      </c>
      <c r="G189" s="22" t="str">
        <f>IF(OR($A189="",$B189=""),"",'MPTO_working_2-way'!E188)</f>
        <v/>
      </c>
      <c r="H189" s="17" t="str">
        <f>IF(OR($A189="",$B189=""),"",'OddsRatio_working_2-way'!M188)</f>
        <v/>
      </c>
      <c r="I189" s="17" t="str">
        <f>IF(OR($A189="",$B189=""),"",'OddsRatio_working_2-way'!N188)</f>
        <v/>
      </c>
      <c r="J189" s="17" t="str">
        <f>IF('Log_working_2-way'!$D188="","",A189^('Log_working_2-way'!$D188))</f>
        <v/>
      </c>
      <c r="K189" s="22" t="str">
        <f>IF('Log_working_2-way'!$D188="","",B189^('Log_working_2-way'!$D188))</f>
        <v/>
      </c>
    </row>
    <row r="190" spans="3:11" x14ac:dyDescent="0.2">
      <c r="C190" s="20" t="str">
        <f t="shared" si="52"/>
        <v/>
      </c>
      <c r="D190" s="17" t="str">
        <f>IF(OR($A190="",$B190=""),"",A190*'MPTO_working_2-way'!$G189)</f>
        <v/>
      </c>
      <c r="E190" s="22" t="str">
        <f>IF(OR($A190="",$B190=""),"",B190*'MPTO_working_2-way'!$G189)</f>
        <v/>
      </c>
      <c r="F190" s="17" t="str">
        <f>IF(OR($A190="",$B190=""),"",'MPTO_working_2-way'!D189)</f>
        <v/>
      </c>
      <c r="G190" s="22" t="str">
        <f>IF(OR($A190="",$B190=""),"",'MPTO_working_2-way'!E189)</f>
        <v/>
      </c>
      <c r="H190" s="17" t="str">
        <f>IF(OR($A190="",$B190=""),"",'OddsRatio_working_2-way'!M189)</f>
        <v/>
      </c>
      <c r="I190" s="17" t="str">
        <f>IF(OR($A190="",$B190=""),"",'OddsRatio_working_2-way'!N189)</f>
        <v/>
      </c>
      <c r="J190" s="17" t="str">
        <f>IF('Log_working_2-way'!$D189="","",A190^('Log_working_2-way'!$D189))</f>
        <v/>
      </c>
      <c r="K190" s="22" t="str">
        <f>IF('Log_working_2-way'!$D189="","",B190^('Log_working_2-way'!$D189))</f>
        <v/>
      </c>
    </row>
    <row r="191" spans="3:11" x14ac:dyDescent="0.2">
      <c r="C191" s="20" t="str">
        <f t="shared" si="52"/>
        <v/>
      </c>
      <c r="D191" s="17" t="str">
        <f>IF(OR($A191="",$B191=""),"",A191*'MPTO_working_2-way'!$G190)</f>
        <v/>
      </c>
      <c r="E191" s="22" t="str">
        <f>IF(OR($A191="",$B191=""),"",B191*'MPTO_working_2-way'!$G190)</f>
        <v/>
      </c>
      <c r="F191" s="17" t="str">
        <f>IF(OR($A191="",$B191=""),"",'MPTO_working_2-way'!D190)</f>
        <v/>
      </c>
      <c r="G191" s="22" t="str">
        <f>IF(OR($A191="",$B191=""),"",'MPTO_working_2-way'!E190)</f>
        <v/>
      </c>
      <c r="H191" s="17" t="str">
        <f>IF(OR($A191="",$B191=""),"",'OddsRatio_working_2-way'!M190)</f>
        <v/>
      </c>
      <c r="I191" s="17" t="str">
        <f>IF(OR($A191="",$B191=""),"",'OddsRatio_working_2-way'!N190)</f>
        <v/>
      </c>
      <c r="J191" s="17" t="str">
        <f>IF('Log_working_2-way'!$D190="","",A191^('Log_working_2-way'!$D190))</f>
        <v/>
      </c>
      <c r="K191" s="22" t="str">
        <f>IF('Log_working_2-way'!$D190="","",B191^('Log_working_2-way'!$D190))</f>
        <v/>
      </c>
    </row>
    <row r="192" spans="3:11" x14ac:dyDescent="0.2">
      <c r="C192" s="20" t="str">
        <f t="shared" si="52"/>
        <v/>
      </c>
      <c r="D192" s="17" t="str">
        <f>IF(OR($A192="",$B192=""),"",A192*'MPTO_working_2-way'!$G191)</f>
        <v/>
      </c>
      <c r="E192" s="22" t="str">
        <f>IF(OR($A192="",$B192=""),"",B192*'MPTO_working_2-way'!$G191)</f>
        <v/>
      </c>
      <c r="F192" s="17" t="str">
        <f>IF(OR($A192="",$B192=""),"",'MPTO_working_2-way'!D191)</f>
        <v/>
      </c>
      <c r="G192" s="22" t="str">
        <f>IF(OR($A192="",$B192=""),"",'MPTO_working_2-way'!E191)</f>
        <v/>
      </c>
      <c r="H192" s="17" t="str">
        <f>IF(OR($A192="",$B192=""),"",'OddsRatio_working_2-way'!M191)</f>
        <v/>
      </c>
      <c r="I192" s="17" t="str">
        <f>IF(OR($A192="",$B192=""),"",'OddsRatio_working_2-way'!N191)</f>
        <v/>
      </c>
      <c r="J192" s="17" t="str">
        <f>IF('Log_working_2-way'!$D191="","",A192^('Log_working_2-way'!$D191))</f>
        <v/>
      </c>
      <c r="K192" s="22" t="str">
        <f>IF('Log_working_2-way'!$D191="","",B192^('Log_working_2-way'!$D191))</f>
        <v/>
      </c>
    </row>
    <row r="193" spans="3:11" x14ac:dyDescent="0.2">
      <c r="C193" s="20" t="str">
        <f t="shared" si="52"/>
        <v/>
      </c>
      <c r="D193" s="17" t="str">
        <f>IF(OR($A193="",$B193=""),"",A193*'MPTO_working_2-way'!$G192)</f>
        <v/>
      </c>
      <c r="E193" s="22" t="str">
        <f>IF(OR($A193="",$B193=""),"",B193*'MPTO_working_2-way'!$G192)</f>
        <v/>
      </c>
      <c r="F193" s="17" t="str">
        <f>IF(OR($A193="",$B193=""),"",'MPTO_working_2-way'!D192)</f>
        <v/>
      </c>
      <c r="G193" s="22" t="str">
        <f>IF(OR($A193="",$B193=""),"",'MPTO_working_2-way'!E192)</f>
        <v/>
      </c>
      <c r="H193" s="17" t="str">
        <f>IF(OR($A193="",$B193=""),"",'OddsRatio_working_2-way'!M192)</f>
        <v/>
      </c>
      <c r="I193" s="17" t="str">
        <f>IF(OR($A193="",$B193=""),"",'OddsRatio_working_2-way'!N192)</f>
        <v/>
      </c>
      <c r="J193" s="17" t="str">
        <f>IF('Log_working_2-way'!$D192="","",A193^('Log_working_2-way'!$D192))</f>
        <v/>
      </c>
      <c r="K193" s="22" t="str">
        <f>IF('Log_working_2-way'!$D192="","",B193^('Log_working_2-way'!$D192))</f>
        <v/>
      </c>
    </row>
    <row r="194" spans="3:11" x14ac:dyDescent="0.2">
      <c r="C194" s="20" t="str">
        <f t="shared" si="52"/>
        <v/>
      </c>
      <c r="D194" s="17" t="str">
        <f>IF(OR($A194="",$B194=""),"",A194*'MPTO_working_2-way'!$G193)</f>
        <v/>
      </c>
      <c r="E194" s="22" t="str">
        <f>IF(OR($A194="",$B194=""),"",B194*'MPTO_working_2-way'!$G193)</f>
        <v/>
      </c>
      <c r="F194" s="17" t="str">
        <f>IF(OR($A194="",$B194=""),"",'MPTO_working_2-way'!D193)</f>
        <v/>
      </c>
      <c r="G194" s="22" t="str">
        <f>IF(OR($A194="",$B194=""),"",'MPTO_working_2-way'!E193)</f>
        <v/>
      </c>
      <c r="H194" s="17" t="str">
        <f>IF(OR($A194="",$B194=""),"",'OddsRatio_working_2-way'!M193)</f>
        <v/>
      </c>
      <c r="I194" s="17" t="str">
        <f>IF(OR($A194="",$B194=""),"",'OddsRatio_working_2-way'!N193)</f>
        <v/>
      </c>
      <c r="J194" s="17" t="str">
        <f>IF('Log_working_2-way'!$D193="","",A194^('Log_working_2-way'!$D193))</f>
        <v/>
      </c>
      <c r="K194" s="22" t="str">
        <f>IF('Log_working_2-way'!$D193="","",B194^('Log_working_2-way'!$D193))</f>
        <v/>
      </c>
    </row>
    <row r="195" spans="3:11" x14ac:dyDescent="0.2">
      <c r="C195" s="20" t="str">
        <f t="shared" ref="C195:C258" si="53">IF(OR($A195="",$B195=""),"",(1/A195)+(1/B195)-1)</f>
        <v/>
      </c>
      <c r="D195" s="17" t="str">
        <f>IF(OR($A195="",$B195=""),"",A195*'MPTO_working_2-way'!$G194)</f>
        <v/>
      </c>
      <c r="E195" s="22" t="str">
        <f>IF(OR($A195="",$B195=""),"",B195*'MPTO_working_2-way'!$G194)</f>
        <v/>
      </c>
      <c r="F195" s="17" t="str">
        <f>IF(OR($A195="",$B195=""),"",'MPTO_working_2-way'!D194)</f>
        <v/>
      </c>
      <c r="G195" s="22" t="str">
        <f>IF(OR($A195="",$B195=""),"",'MPTO_working_2-way'!E194)</f>
        <v/>
      </c>
      <c r="H195" s="17" t="str">
        <f>IF(OR($A195="",$B195=""),"",'OddsRatio_working_2-way'!M194)</f>
        <v/>
      </c>
      <c r="I195" s="17" t="str">
        <f>IF(OR($A195="",$B195=""),"",'OddsRatio_working_2-way'!N194)</f>
        <v/>
      </c>
      <c r="J195" s="17" t="str">
        <f>IF('Log_working_2-way'!$D194="","",A195^('Log_working_2-way'!$D194))</f>
        <v/>
      </c>
      <c r="K195" s="22" t="str">
        <f>IF('Log_working_2-way'!$D194="","",B195^('Log_working_2-way'!$D194))</f>
        <v/>
      </c>
    </row>
    <row r="196" spans="3:11" x14ac:dyDescent="0.2">
      <c r="C196" s="20" t="str">
        <f t="shared" si="53"/>
        <v/>
      </c>
      <c r="D196" s="17" t="str">
        <f>IF(OR($A196="",$B196=""),"",A196*'MPTO_working_2-way'!$G195)</f>
        <v/>
      </c>
      <c r="E196" s="22" t="str">
        <f>IF(OR($A196="",$B196=""),"",B196*'MPTO_working_2-way'!$G195)</f>
        <v/>
      </c>
      <c r="F196" s="17" t="str">
        <f>IF(OR($A196="",$B196=""),"",'MPTO_working_2-way'!D195)</f>
        <v/>
      </c>
      <c r="G196" s="22" t="str">
        <f>IF(OR($A196="",$B196=""),"",'MPTO_working_2-way'!E195)</f>
        <v/>
      </c>
      <c r="H196" s="17" t="str">
        <f>IF(OR($A196="",$B196=""),"",'OddsRatio_working_2-way'!M195)</f>
        <v/>
      </c>
      <c r="I196" s="17" t="str">
        <f>IF(OR($A196="",$B196=""),"",'OddsRatio_working_2-way'!N195)</f>
        <v/>
      </c>
      <c r="J196" s="17" t="str">
        <f>IF('Log_working_2-way'!$D195="","",A196^('Log_working_2-way'!$D195))</f>
        <v/>
      </c>
      <c r="K196" s="22" t="str">
        <f>IF('Log_working_2-way'!$D195="","",B196^('Log_working_2-way'!$D195))</f>
        <v/>
      </c>
    </row>
    <row r="197" spans="3:11" x14ac:dyDescent="0.2">
      <c r="C197" s="20" t="str">
        <f t="shared" si="53"/>
        <v/>
      </c>
      <c r="D197" s="17" t="str">
        <f>IF(OR($A197="",$B197=""),"",A197*'MPTO_working_2-way'!$G196)</f>
        <v/>
      </c>
      <c r="E197" s="22" t="str">
        <f>IF(OR($A197="",$B197=""),"",B197*'MPTO_working_2-way'!$G196)</f>
        <v/>
      </c>
      <c r="F197" s="17" t="str">
        <f>IF(OR($A197="",$B197=""),"",'MPTO_working_2-way'!D196)</f>
        <v/>
      </c>
      <c r="G197" s="22" t="str">
        <f>IF(OR($A197="",$B197=""),"",'MPTO_working_2-way'!E196)</f>
        <v/>
      </c>
      <c r="H197" s="17" t="str">
        <f>IF(OR($A197="",$B197=""),"",'OddsRatio_working_2-way'!M196)</f>
        <v/>
      </c>
      <c r="I197" s="17" t="str">
        <f>IF(OR($A197="",$B197=""),"",'OddsRatio_working_2-way'!N196)</f>
        <v/>
      </c>
      <c r="J197" s="17" t="str">
        <f>IF('Log_working_2-way'!$D196="","",A197^('Log_working_2-way'!$D196))</f>
        <v/>
      </c>
      <c r="K197" s="22" t="str">
        <f>IF('Log_working_2-way'!$D196="","",B197^('Log_working_2-way'!$D196))</f>
        <v/>
      </c>
    </row>
    <row r="198" spans="3:11" x14ac:dyDescent="0.2">
      <c r="C198" s="20" t="str">
        <f t="shared" si="53"/>
        <v/>
      </c>
      <c r="D198" s="17" t="str">
        <f>IF(OR($A198="",$B198=""),"",A198*'MPTO_working_2-way'!$G197)</f>
        <v/>
      </c>
      <c r="E198" s="22" t="str">
        <f>IF(OR($A198="",$B198=""),"",B198*'MPTO_working_2-way'!$G197)</f>
        <v/>
      </c>
      <c r="F198" s="17" t="str">
        <f>IF(OR($A198="",$B198=""),"",'MPTO_working_2-way'!D197)</f>
        <v/>
      </c>
      <c r="G198" s="22" t="str">
        <f>IF(OR($A198="",$B198=""),"",'MPTO_working_2-way'!E197)</f>
        <v/>
      </c>
      <c r="H198" s="17" t="str">
        <f>IF(OR($A198="",$B198=""),"",'OddsRatio_working_2-way'!M197)</f>
        <v/>
      </c>
      <c r="I198" s="17" t="str">
        <f>IF(OR($A198="",$B198=""),"",'OddsRatio_working_2-way'!N197)</f>
        <v/>
      </c>
      <c r="J198" s="17" t="str">
        <f>IF('Log_working_2-way'!$D197="","",A198^('Log_working_2-way'!$D197))</f>
        <v/>
      </c>
      <c r="K198" s="22" t="str">
        <f>IF('Log_working_2-way'!$D197="","",B198^('Log_working_2-way'!$D197))</f>
        <v/>
      </c>
    </row>
    <row r="199" spans="3:11" x14ac:dyDescent="0.2">
      <c r="C199" s="20" t="str">
        <f t="shared" si="53"/>
        <v/>
      </c>
      <c r="D199" s="17" t="str">
        <f>IF(OR($A199="",$B199=""),"",A199*'MPTO_working_2-way'!$G198)</f>
        <v/>
      </c>
      <c r="E199" s="22" t="str">
        <f>IF(OR($A199="",$B199=""),"",B199*'MPTO_working_2-way'!$G198)</f>
        <v/>
      </c>
      <c r="F199" s="17" t="str">
        <f>IF(OR($A199="",$B199=""),"",'MPTO_working_2-way'!D198)</f>
        <v/>
      </c>
      <c r="G199" s="22" t="str">
        <f>IF(OR($A199="",$B199=""),"",'MPTO_working_2-way'!E198)</f>
        <v/>
      </c>
      <c r="H199" s="17" t="str">
        <f>IF(OR($A199="",$B199=""),"",'OddsRatio_working_2-way'!M198)</f>
        <v/>
      </c>
      <c r="I199" s="17" t="str">
        <f>IF(OR($A199="",$B199=""),"",'OddsRatio_working_2-way'!N198)</f>
        <v/>
      </c>
      <c r="J199" s="17" t="str">
        <f>IF('Log_working_2-way'!$D198="","",A199^('Log_working_2-way'!$D198))</f>
        <v/>
      </c>
      <c r="K199" s="22" t="str">
        <f>IF('Log_working_2-way'!$D198="","",B199^('Log_working_2-way'!$D198))</f>
        <v/>
      </c>
    </row>
    <row r="200" spans="3:11" x14ac:dyDescent="0.2">
      <c r="C200" s="20" t="str">
        <f t="shared" si="53"/>
        <v/>
      </c>
      <c r="D200" s="17" t="str">
        <f>IF(OR($A200="",$B200=""),"",A200*'MPTO_working_2-way'!$G199)</f>
        <v/>
      </c>
      <c r="E200" s="22" t="str">
        <f>IF(OR($A200="",$B200=""),"",B200*'MPTO_working_2-way'!$G199)</f>
        <v/>
      </c>
      <c r="F200" s="17" t="str">
        <f>IF(OR($A200="",$B200=""),"",'MPTO_working_2-way'!D199)</f>
        <v/>
      </c>
      <c r="G200" s="22" t="str">
        <f>IF(OR($A200="",$B200=""),"",'MPTO_working_2-way'!E199)</f>
        <v/>
      </c>
      <c r="H200" s="17" t="str">
        <f>IF(OR($A200="",$B200=""),"",'OddsRatio_working_2-way'!M199)</f>
        <v/>
      </c>
      <c r="I200" s="17" t="str">
        <f>IF(OR($A200="",$B200=""),"",'OddsRatio_working_2-way'!N199)</f>
        <v/>
      </c>
      <c r="J200" s="17" t="str">
        <f>IF('Log_working_2-way'!$D199="","",A200^('Log_working_2-way'!$D199))</f>
        <v/>
      </c>
      <c r="K200" s="22" t="str">
        <f>IF('Log_working_2-way'!$D199="","",B200^('Log_working_2-way'!$D199))</f>
        <v/>
      </c>
    </row>
    <row r="201" spans="3:11" x14ac:dyDescent="0.2">
      <c r="C201" s="20" t="str">
        <f t="shared" si="53"/>
        <v/>
      </c>
      <c r="D201" s="17" t="str">
        <f>IF(OR($A201="",$B201=""),"",A201*'MPTO_working_2-way'!$G200)</f>
        <v/>
      </c>
      <c r="E201" s="22" t="str">
        <f>IF(OR($A201="",$B201=""),"",B201*'MPTO_working_2-way'!$G200)</f>
        <v/>
      </c>
      <c r="F201" s="17" t="str">
        <f>IF(OR($A201="",$B201=""),"",'MPTO_working_2-way'!D200)</f>
        <v/>
      </c>
      <c r="G201" s="22" t="str">
        <f>IF(OR($A201="",$B201=""),"",'MPTO_working_2-way'!E200)</f>
        <v/>
      </c>
      <c r="H201" s="17" t="str">
        <f>IF(OR($A201="",$B201=""),"",'OddsRatio_working_2-way'!M200)</f>
        <v/>
      </c>
      <c r="I201" s="17" t="str">
        <f>IF(OR($A201="",$B201=""),"",'OddsRatio_working_2-way'!N200)</f>
        <v/>
      </c>
      <c r="J201" s="17" t="str">
        <f>IF('Log_working_2-way'!$D200="","",A201^('Log_working_2-way'!$D200))</f>
        <v/>
      </c>
      <c r="K201" s="22" t="str">
        <f>IF('Log_working_2-way'!$D200="","",B201^('Log_working_2-way'!$D200))</f>
        <v/>
      </c>
    </row>
    <row r="202" spans="3:11" x14ac:dyDescent="0.2">
      <c r="C202" s="20" t="str">
        <f t="shared" si="53"/>
        <v/>
      </c>
      <c r="D202" s="17" t="str">
        <f>IF(OR($A202="",$B202=""),"",A202*'MPTO_working_2-way'!$G201)</f>
        <v/>
      </c>
      <c r="E202" s="22" t="str">
        <f>IF(OR($A202="",$B202=""),"",B202*'MPTO_working_2-way'!$G201)</f>
        <v/>
      </c>
      <c r="F202" s="17" t="str">
        <f>IF(OR($A202="",$B202=""),"",'MPTO_working_2-way'!D201)</f>
        <v/>
      </c>
      <c r="G202" s="22" t="str">
        <f>IF(OR($A202="",$B202=""),"",'MPTO_working_2-way'!E201)</f>
        <v/>
      </c>
      <c r="H202" s="17" t="str">
        <f>IF(OR($A202="",$B202=""),"",'OddsRatio_working_2-way'!M201)</f>
        <v/>
      </c>
      <c r="I202" s="17" t="str">
        <f>IF(OR($A202="",$B202=""),"",'OddsRatio_working_2-way'!N201)</f>
        <v/>
      </c>
      <c r="J202" s="17" t="str">
        <f>IF('Log_working_2-way'!$D201="","",A202^('Log_working_2-way'!$D201))</f>
        <v/>
      </c>
      <c r="K202" s="22" t="str">
        <f>IF('Log_working_2-way'!$D201="","",B202^('Log_working_2-way'!$D201))</f>
        <v/>
      </c>
    </row>
    <row r="203" spans="3:11" x14ac:dyDescent="0.2">
      <c r="C203" s="20" t="str">
        <f t="shared" si="53"/>
        <v/>
      </c>
      <c r="D203" s="17" t="str">
        <f>IF(OR($A203="",$B203=""),"",A203*'MPTO_working_2-way'!$G202)</f>
        <v/>
      </c>
      <c r="E203" s="22" t="str">
        <f>IF(OR($A203="",$B203=""),"",B203*'MPTO_working_2-way'!$G202)</f>
        <v/>
      </c>
      <c r="F203" s="17" t="str">
        <f>IF(OR($A203="",$B203=""),"",'MPTO_working_2-way'!D202)</f>
        <v/>
      </c>
      <c r="G203" s="22" t="str">
        <f>IF(OR($A203="",$B203=""),"",'MPTO_working_2-way'!E202)</f>
        <v/>
      </c>
      <c r="H203" s="17" t="str">
        <f>IF(OR($A203="",$B203=""),"",'OddsRatio_working_2-way'!M202)</f>
        <v/>
      </c>
      <c r="I203" s="17" t="str">
        <f>IF(OR($A203="",$B203=""),"",'OddsRatio_working_2-way'!N202)</f>
        <v/>
      </c>
      <c r="J203" s="17" t="str">
        <f>IF('Log_working_2-way'!$D202="","",A203^('Log_working_2-way'!$D202))</f>
        <v/>
      </c>
      <c r="K203" s="22" t="str">
        <f>IF('Log_working_2-way'!$D202="","",B203^('Log_working_2-way'!$D202))</f>
        <v/>
      </c>
    </row>
    <row r="204" spans="3:11" x14ac:dyDescent="0.2">
      <c r="C204" s="20" t="str">
        <f t="shared" si="53"/>
        <v/>
      </c>
      <c r="D204" s="17" t="str">
        <f>IF(OR($A204="",$B204=""),"",A204*'MPTO_working_2-way'!$G203)</f>
        <v/>
      </c>
      <c r="E204" s="22" t="str">
        <f>IF(OR($A204="",$B204=""),"",B204*'MPTO_working_2-way'!$G203)</f>
        <v/>
      </c>
      <c r="F204" s="17" t="str">
        <f>IF(OR($A204="",$B204=""),"",'MPTO_working_2-way'!D203)</f>
        <v/>
      </c>
      <c r="G204" s="22" t="str">
        <f>IF(OR($A204="",$B204=""),"",'MPTO_working_2-way'!E203)</f>
        <v/>
      </c>
      <c r="H204" s="17" t="str">
        <f>IF(OR($A204="",$B204=""),"",'OddsRatio_working_2-way'!M203)</f>
        <v/>
      </c>
      <c r="I204" s="17" t="str">
        <f>IF(OR($A204="",$B204=""),"",'OddsRatio_working_2-way'!N203)</f>
        <v/>
      </c>
      <c r="J204" s="17" t="str">
        <f>IF('Log_working_2-way'!$D203="","",A204^('Log_working_2-way'!$D203))</f>
        <v/>
      </c>
      <c r="K204" s="22" t="str">
        <f>IF('Log_working_2-way'!$D203="","",B204^('Log_working_2-way'!$D203))</f>
        <v/>
      </c>
    </row>
    <row r="205" spans="3:11" x14ac:dyDescent="0.2">
      <c r="C205" s="20" t="str">
        <f t="shared" si="53"/>
        <v/>
      </c>
      <c r="D205" s="17" t="str">
        <f>IF(OR($A205="",$B205=""),"",A205*'MPTO_working_2-way'!$G204)</f>
        <v/>
      </c>
      <c r="E205" s="22" t="str">
        <f>IF(OR($A205="",$B205=""),"",B205*'MPTO_working_2-way'!$G204)</f>
        <v/>
      </c>
      <c r="F205" s="17" t="str">
        <f>IF(OR($A205="",$B205=""),"",'MPTO_working_2-way'!D204)</f>
        <v/>
      </c>
      <c r="G205" s="22" t="str">
        <f>IF(OR($A205="",$B205=""),"",'MPTO_working_2-way'!E204)</f>
        <v/>
      </c>
      <c r="H205" s="17" t="str">
        <f>IF(OR($A205="",$B205=""),"",'OddsRatio_working_2-way'!M204)</f>
        <v/>
      </c>
      <c r="I205" s="17" t="str">
        <f>IF(OR($A205="",$B205=""),"",'OddsRatio_working_2-way'!N204)</f>
        <v/>
      </c>
      <c r="J205" s="17" t="str">
        <f>IF('Log_working_2-way'!$D204="","",A205^('Log_working_2-way'!$D204))</f>
        <v/>
      </c>
      <c r="K205" s="22" t="str">
        <f>IF('Log_working_2-way'!$D204="","",B205^('Log_working_2-way'!$D204))</f>
        <v/>
      </c>
    </row>
    <row r="206" spans="3:11" x14ac:dyDescent="0.2">
      <c r="C206" s="20" t="str">
        <f t="shared" si="53"/>
        <v/>
      </c>
      <c r="D206" s="17" t="str">
        <f>IF(OR($A206="",$B206=""),"",A206*'MPTO_working_2-way'!$G205)</f>
        <v/>
      </c>
      <c r="E206" s="22" t="str">
        <f>IF(OR($A206="",$B206=""),"",B206*'MPTO_working_2-way'!$G205)</f>
        <v/>
      </c>
      <c r="F206" s="17" t="str">
        <f>IF(OR($A206="",$B206=""),"",'MPTO_working_2-way'!D205)</f>
        <v/>
      </c>
      <c r="G206" s="22" t="str">
        <f>IF(OR($A206="",$B206=""),"",'MPTO_working_2-way'!E205)</f>
        <v/>
      </c>
      <c r="H206" s="17" t="str">
        <f>IF(OR($A206="",$B206=""),"",'OddsRatio_working_2-way'!M205)</f>
        <v/>
      </c>
      <c r="I206" s="17" t="str">
        <f>IF(OR($A206="",$B206=""),"",'OddsRatio_working_2-way'!N205)</f>
        <v/>
      </c>
      <c r="J206" s="17" t="str">
        <f>IF('Log_working_2-way'!$D205="","",A206^('Log_working_2-way'!$D205))</f>
        <v/>
      </c>
      <c r="K206" s="22" t="str">
        <f>IF('Log_working_2-way'!$D205="","",B206^('Log_working_2-way'!$D205))</f>
        <v/>
      </c>
    </row>
    <row r="207" spans="3:11" x14ac:dyDescent="0.2">
      <c r="C207" s="20" t="str">
        <f t="shared" si="53"/>
        <v/>
      </c>
      <c r="D207" s="17" t="str">
        <f>IF(OR($A207="",$B207=""),"",A207*'MPTO_working_2-way'!$G206)</f>
        <v/>
      </c>
      <c r="E207" s="22" t="str">
        <f>IF(OR($A207="",$B207=""),"",B207*'MPTO_working_2-way'!$G206)</f>
        <v/>
      </c>
      <c r="F207" s="17" t="str">
        <f>IF(OR($A207="",$B207=""),"",'MPTO_working_2-way'!D206)</f>
        <v/>
      </c>
      <c r="G207" s="22" t="str">
        <f>IF(OR($A207="",$B207=""),"",'MPTO_working_2-way'!E206)</f>
        <v/>
      </c>
      <c r="H207" s="17" t="str">
        <f>IF(OR($A207="",$B207=""),"",'OddsRatio_working_2-way'!M206)</f>
        <v/>
      </c>
      <c r="I207" s="17" t="str">
        <f>IF(OR($A207="",$B207=""),"",'OddsRatio_working_2-way'!N206)</f>
        <v/>
      </c>
      <c r="J207" s="17" t="str">
        <f>IF('Log_working_2-way'!$D206="","",A207^('Log_working_2-way'!$D206))</f>
        <v/>
      </c>
      <c r="K207" s="22" t="str">
        <f>IF('Log_working_2-way'!$D206="","",B207^('Log_working_2-way'!$D206))</f>
        <v/>
      </c>
    </row>
    <row r="208" spans="3:11" x14ac:dyDescent="0.2">
      <c r="C208" s="20" t="str">
        <f t="shared" si="53"/>
        <v/>
      </c>
      <c r="D208" s="17" t="str">
        <f>IF(OR($A208="",$B208=""),"",A208*'MPTO_working_2-way'!$G207)</f>
        <v/>
      </c>
      <c r="E208" s="22" t="str">
        <f>IF(OR($A208="",$B208=""),"",B208*'MPTO_working_2-way'!$G207)</f>
        <v/>
      </c>
      <c r="F208" s="17" t="str">
        <f>IF(OR($A208="",$B208=""),"",'MPTO_working_2-way'!D207)</f>
        <v/>
      </c>
      <c r="G208" s="22" t="str">
        <f>IF(OR($A208="",$B208=""),"",'MPTO_working_2-way'!E207)</f>
        <v/>
      </c>
      <c r="H208" s="17" t="str">
        <f>IF(OR($A208="",$B208=""),"",'OddsRatio_working_2-way'!M207)</f>
        <v/>
      </c>
      <c r="I208" s="17" t="str">
        <f>IF(OR($A208="",$B208=""),"",'OddsRatio_working_2-way'!N207)</f>
        <v/>
      </c>
      <c r="J208" s="17" t="str">
        <f>IF('Log_working_2-way'!$D207="","",A208^('Log_working_2-way'!$D207))</f>
        <v/>
      </c>
      <c r="K208" s="22" t="str">
        <f>IF('Log_working_2-way'!$D207="","",B208^('Log_working_2-way'!$D207))</f>
        <v/>
      </c>
    </row>
    <row r="209" spans="3:11" x14ac:dyDescent="0.2">
      <c r="C209" s="20" t="str">
        <f t="shared" si="53"/>
        <v/>
      </c>
      <c r="D209" s="17" t="str">
        <f>IF(OR($A209="",$B209=""),"",A209*'MPTO_working_2-way'!$G208)</f>
        <v/>
      </c>
      <c r="E209" s="22" t="str">
        <f>IF(OR($A209="",$B209=""),"",B209*'MPTO_working_2-way'!$G208)</f>
        <v/>
      </c>
      <c r="F209" s="17" t="str">
        <f>IF(OR($A209="",$B209=""),"",'MPTO_working_2-way'!D208)</f>
        <v/>
      </c>
      <c r="G209" s="22" t="str">
        <f>IF(OR($A209="",$B209=""),"",'MPTO_working_2-way'!E208)</f>
        <v/>
      </c>
      <c r="H209" s="17" t="str">
        <f>IF(OR($A209="",$B209=""),"",'OddsRatio_working_2-way'!M208)</f>
        <v/>
      </c>
      <c r="I209" s="17" t="str">
        <f>IF(OR($A209="",$B209=""),"",'OddsRatio_working_2-way'!N208)</f>
        <v/>
      </c>
      <c r="J209" s="17" t="str">
        <f>IF('Log_working_2-way'!$D208="","",A209^('Log_working_2-way'!$D208))</f>
        <v/>
      </c>
      <c r="K209" s="22" t="str">
        <f>IF('Log_working_2-way'!$D208="","",B209^('Log_working_2-way'!$D208))</f>
        <v/>
      </c>
    </row>
    <row r="210" spans="3:11" x14ac:dyDescent="0.2">
      <c r="C210" s="20" t="str">
        <f t="shared" si="53"/>
        <v/>
      </c>
      <c r="D210" s="17" t="str">
        <f>IF(OR($A210="",$B210=""),"",A210*'MPTO_working_2-way'!$G209)</f>
        <v/>
      </c>
      <c r="E210" s="22" t="str">
        <f>IF(OR($A210="",$B210=""),"",B210*'MPTO_working_2-way'!$G209)</f>
        <v/>
      </c>
      <c r="F210" s="17" t="str">
        <f>IF(OR($A210="",$B210=""),"",'MPTO_working_2-way'!D209)</f>
        <v/>
      </c>
      <c r="G210" s="22" t="str">
        <f>IF(OR($A210="",$B210=""),"",'MPTO_working_2-way'!E209)</f>
        <v/>
      </c>
      <c r="H210" s="17" t="str">
        <f>IF(OR($A210="",$B210=""),"",'OddsRatio_working_2-way'!M209)</f>
        <v/>
      </c>
      <c r="I210" s="17" t="str">
        <f>IF(OR($A210="",$B210=""),"",'OddsRatio_working_2-way'!N209)</f>
        <v/>
      </c>
      <c r="J210" s="17" t="str">
        <f>IF('Log_working_2-way'!$D209="","",A210^('Log_working_2-way'!$D209))</f>
        <v/>
      </c>
      <c r="K210" s="22" t="str">
        <f>IF('Log_working_2-way'!$D209="","",B210^('Log_working_2-way'!$D209))</f>
        <v/>
      </c>
    </row>
    <row r="211" spans="3:11" x14ac:dyDescent="0.2">
      <c r="C211" s="20" t="str">
        <f t="shared" si="53"/>
        <v/>
      </c>
      <c r="D211" s="17" t="str">
        <f>IF(OR($A211="",$B211=""),"",A211*'MPTO_working_2-way'!$G210)</f>
        <v/>
      </c>
      <c r="E211" s="22" t="str">
        <f>IF(OR($A211="",$B211=""),"",B211*'MPTO_working_2-way'!$G210)</f>
        <v/>
      </c>
      <c r="F211" s="17" t="str">
        <f>IF(OR($A211="",$B211=""),"",'MPTO_working_2-way'!D210)</f>
        <v/>
      </c>
      <c r="G211" s="22" t="str">
        <f>IF(OR($A211="",$B211=""),"",'MPTO_working_2-way'!E210)</f>
        <v/>
      </c>
      <c r="H211" s="17" t="str">
        <f>IF(OR($A211="",$B211=""),"",'OddsRatio_working_2-way'!M210)</f>
        <v/>
      </c>
      <c r="I211" s="17" t="str">
        <f>IF(OR($A211="",$B211=""),"",'OddsRatio_working_2-way'!N210)</f>
        <v/>
      </c>
      <c r="J211" s="17" t="str">
        <f>IF('Log_working_2-way'!$D210="","",A211^('Log_working_2-way'!$D210))</f>
        <v/>
      </c>
      <c r="K211" s="22" t="str">
        <f>IF('Log_working_2-way'!$D210="","",B211^('Log_working_2-way'!$D210))</f>
        <v/>
      </c>
    </row>
    <row r="212" spans="3:11" x14ac:dyDescent="0.2">
      <c r="C212" s="20" t="str">
        <f t="shared" si="53"/>
        <v/>
      </c>
      <c r="D212" s="17" t="str">
        <f>IF(OR($A212="",$B212=""),"",A212*'MPTO_working_2-way'!$G211)</f>
        <v/>
      </c>
      <c r="E212" s="22" t="str">
        <f>IF(OR($A212="",$B212=""),"",B212*'MPTO_working_2-way'!$G211)</f>
        <v/>
      </c>
      <c r="F212" s="17" t="str">
        <f>IF(OR($A212="",$B212=""),"",'MPTO_working_2-way'!D211)</f>
        <v/>
      </c>
      <c r="G212" s="22" t="str">
        <f>IF(OR($A212="",$B212=""),"",'MPTO_working_2-way'!E211)</f>
        <v/>
      </c>
      <c r="H212" s="17" t="str">
        <f>IF(OR($A212="",$B212=""),"",'OddsRatio_working_2-way'!M211)</f>
        <v/>
      </c>
      <c r="I212" s="17" t="str">
        <f>IF(OR($A212="",$B212=""),"",'OddsRatio_working_2-way'!N211)</f>
        <v/>
      </c>
      <c r="J212" s="17" t="str">
        <f>IF('Log_working_2-way'!$D211="","",A212^('Log_working_2-way'!$D211))</f>
        <v/>
      </c>
      <c r="K212" s="22" t="str">
        <f>IF('Log_working_2-way'!$D211="","",B212^('Log_working_2-way'!$D211))</f>
        <v/>
      </c>
    </row>
    <row r="213" spans="3:11" x14ac:dyDescent="0.2">
      <c r="C213" s="20" t="str">
        <f t="shared" si="53"/>
        <v/>
      </c>
      <c r="D213" s="17" t="str">
        <f>IF(OR($A213="",$B213=""),"",A213*'MPTO_working_2-way'!$G212)</f>
        <v/>
      </c>
      <c r="E213" s="22" t="str">
        <f>IF(OR($A213="",$B213=""),"",B213*'MPTO_working_2-way'!$G212)</f>
        <v/>
      </c>
      <c r="F213" s="17" t="str">
        <f>IF(OR($A213="",$B213=""),"",'MPTO_working_2-way'!D212)</f>
        <v/>
      </c>
      <c r="G213" s="22" t="str">
        <f>IF(OR($A213="",$B213=""),"",'MPTO_working_2-way'!E212)</f>
        <v/>
      </c>
      <c r="H213" s="17" t="str">
        <f>IF(OR($A213="",$B213=""),"",'OddsRatio_working_2-way'!M212)</f>
        <v/>
      </c>
      <c r="I213" s="17" t="str">
        <f>IF(OR($A213="",$B213=""),"",'OddsRatio_working_2-way'!N212)</f>
        <v/>
      </c>
      <c r="J213" s="17" t="str">
        <f>IF('Log_working_2-way'!$D212="","",A213^('Log_working_2-way'!$D212))</f>
        <v/>
      </c>
      <c r="K213" s="22" t="str">
        <f>IF('Log_working_2-way'!$D212="","",B213^('Log_working_2-way'!$D212))</f>
        <v/>
      </c>
    </row>
    <row r="214" spans="3:11" x14ac:dyDescent="0.2">
      <c r="C214" s="20" t="str">
        <f t="shared" si="53"/>
        <v/>
      </c>
      <c r="D214" s="17" t="str">
        <f>IF(OR($A214="",$B214=""),"",A214*'MPTO_working_2-way'!$G213)</f>
        <v/>
      </c>
      <c r="E214" s="22" t="str">
        <f>IF(OR($A214="",$B214=""),"",B214*'MPTO_working_2-way'!$G213)</f>
        <v/>
      </c>
      <c r="F214" s="17" t="str">
        <f>IF(OR($A214="",$B214=""),"",'MPTO_working_2-way'!D213)</f>
        <v/>
      </c>
      <c r="G214" s="22" t="str">
        <f>IF(OR($A214="",$B214=""),"",'MPTO_working_2-way'!E213)</f>
        <v/>
      </c>
      <c r="H214" s="17" t="str">
        <f>IF(OR($A214="",$B214=""),"",'OddsRatio_working_2-way'!M213)</f>
        <v/>
      </c>
      <c r="I214" s="17" t="str">
        <f>IF(OR($A214="",$B214=""),"",'OddsRatio_working_2-way'!N213)</f>
        <v/>
      </c>
      <c r="J214" s="17" t="str">
        <f>IF('Log_working_2-way'!$D213="","",A214^('Log_working_2-way'!$D213))</f>
        <v/>
      </c>
      <c r="K214" s="22" t="str">
        <f>IF('Log_working_2-way'!$D213="","",B214^('Log_working_2-way'!$D213))</f>
        <v/>
      </c>
    </row>
    <row r="215" spans="3:11" x14ac:dyDescent="0.2">
      <c r="C215" s="20" t="str">
        <f t="shared" si="53"/>
        <v/>
      </c>
      <c r="D215" s="17" t="str">
        <f>IF(OR($A215="",$B215=""),"",A215*'MPTO_working_2-way'!$G214)</f>
        <v/>
      </c>
      <c r="E215" s="22" t="str">
        <f>IF(OR($A215="",$B215=""),"",B215*'MPTO_working_2-way'!$G214)</f>
        <v/>
      </c>
      <c r="F215" s="17" t="str">
        <f>IF(OR($A215="",$B215=""),"",'MPTO_working_2-way'!D214)</f>
        <v/>
      </c>
      <c r="G215" s="22" t="str">
        <f>IF(OR($A215="",$B215=""),"",'MPTO_working_2-way'!E214)</f>
        <v/>
      </c>
      <c r="H215" s="17" t="str">
        <f>IF(OR($A215="",$B215=""),"",'OddsRatio_working_2-way'!M214)</f>
        <v/>
      </c>
      <c r="I215" s="17" t="str">
        <f>IF(OR($A215="",$B215=""),"",'OddsRatio_working_2-way'!N214)</f>
        <v/>
      </c>
      <c r="J215" s="17" t="str">
        <f>IF('Log_working_2-way'!$D214="","",A215^('Log_working_2-way'!$D214))</f>
        <v/>
      </c>
      <c r="K215" s="22" t="str">
        <f>IF('Log_working_2-way'!$D214="","",B215^('Log_working_2-way'!$D214))</f>
        <v/>
      </c>
    </row>
    <row r="216" spans="3:11" x14ac:dyDescent="0.2">
      <c r="C216" s="20" t="str">
        <f t="shared" si="53"/>
        <v/>
      </c>
      <c r="D216" s="17" t="str">
        <f>IF(OR($A216="",$B216=""),"",A216*'MPTO_working_2-way'!$G215)</f>
        <v/>
      </c>
      <c r="E216" s="22" t="str">
        <f>IF(OR($A216="",$B216=""),"",B216*'MPTO_working_2-way'!$G215)</f>
        <v/>
      </c>
      <c r="F216" s="17" t="str">
        <f>IF(OR($A216="",$B216=""),"",'MPTO_working_2-way'!D215)</f>
        <v/>
      </c>
      <c r="G216" s="22" t="str">
        <f>IF(OR($A216="",$B216=""),"",'MPTO_working_2-way'!E215)</f>
        <v/>
      </c>
      <c r="H216" s="17" t="str">
        <f>IF(OR($A216="",$B216=""),"",'OddsRatio_working_2-way'!M215)</f>
        <v/>
      </c>
      <c r="I216" s="17" t="str">
        <f>IF(OR($A216="",$B216=""),"",'OddsRatio_working_2-way'!N215)</f>
        <v/>
      </c>
      <c r="J216" s="17" t="str">
        <f>IF('Log_working_2-way'!$D215="","",A216^('Log_working_2-way'!$D215))</f>
        <v/>
      </c>
      <c r="K216" s="22" t="str">
        <f>IF('Log_working_2-way'!$D215="","",B216^('Log_working_2-way'!$D215))</f>
        <v/>
      </c>
    </row>
    <row r="217" spans="3:11" x14ac:dyDescent="0.2">
      <c r="C217" s="20" t="str">
        <f t="shared" si="53"/>
        <v/>
      </c>
      <c r="D217" s="17" t="str">
        <f>IF(OR($A217="",$B217=""),"",A217*'MPTO_working_2-way'!$G216)</f>
        <v/>
      </c>
      <c r="E217" s="22" t="str">
        <f>IF(OR($A217="",$B217=""),"",B217*'MPTO_working_2-way'!$G216)</f>
        <v/>
      </c>
      <c r="F217" s="17" t="str">
        <f>IF(OR($A217="",$B217=""),"",'MPTO_working_2-way'!D216)</f>
        <v/>
      </c>
      <c r="G217" s="22" t="str">
        <f>IF(OR($A217="",$B217=""),"",'MPTO_working_2-way'!E216)</f>
        <v/>
      </c>
      <c r="H217" s="17" t="str">
        <f>IF(OR($A217="",$B217=""),"",'OddsRatio_working_2-way'!M216)</f>
        <v/>
      </c>
      <c r="I217" s="17" t="str">
        <f>IF(OR($A217="",$B217=""),"",'OddsRatio_working_2-way'!N216)</f>
        <v/>
      </c>
      <c r="J217" s="17" t="str">
        <f>IF('Log_working_2-way'!$D216="","",A217^('Log_working_2-way'!$D216))</f>
        <v/>
      </c>
      <c r="K217" s="22" t="str">
        <f>IF('Log_working_2-way'!$D216="","",B217^('Log_working_2-way'!$D216))</f>
        <v/>
      </c>
    </row>
    <row r="218" spans="3:11" x14ac:dyDescent="0.2">
      <c r="C218" s="20" t="str">
        <f t="shared" si="53"/>
        <v/>
      </c>
      <c r="D218" s="17" t="str">
        <f>IF(OR($A218="",$B218=""),"",A218*'MPTO_working_2-way'!$G217)</f>
        <v/>
      </c>
      <c r="E218" s="22" t="str">
        <f>IF(OR($A218="",$B218=""),"",B218*'MPTO_working_2-way'!$G217)</f>
        <v/>
      </c>
      <c r="F218" s="17" t="str">
        <f>IF(OR($A218="",$B218=""),"",'MPTO_working_2-way'!D217)</f>
        <v/>
      </c>
      <c r="G218" s="22" t="str">
        <f>IF(OR($A218="",$B218=""),"",'MPTO_working_2-way'!E217)</f>
        <v/>
      </c>
      <c r="H218" s="17" t="str">
        <f>IF(OR($A218="",$B218=""),"",'OddsRatio_working_2-way'!M217)</f>
        <v/>
      </c>
      <c r="I218" s="17" t="str">
        <f>IF(OR($A218="",$B218=""),"",'OddsRatio_working_2-way'!N217)</f>
        <v/>
      </c>
      <c r="J218" s="17" t="str">
        <f>IF('Log_working_2-way'!$D217="","",A218^('Log_working_2-way'!$D217))</f>
        <v/>
      </c>
      <c r="K218" s="22" t="str">
        <f>IF('Log_working_2-way'!$D217="","",B218^('Log_working_2-way'!$D217))</f>
        <v/>
      </c>
    </row>
    <row r="219" spans="3:11" x14ac:dyDescent="0.2">
      <c r="C219" s="20" t="str">
        <f t="shared" si="53"/>
        <v/>
      </c>
      <c r="D219" s="17" t="str">
        <f>IF(OR($A219="",$B219=""),"",A219*'MPTO_working_2-way'!$G218)</f>
        <v/>
      </c>
      <c r="E219" s="22" t="str">
        <f>IF(OR($A219="",$B219=""),"",B219*'MPTO_working_2-way'!$G218)</f>
        <v/>
      </c>
      <c r="F219" s="17" t="str">
        <f>IF(OR($A219="",$B219=""),"",'MPTO_working_2-way'!D218)</f>
        <v/>
      </c>
      <c r="G219" s="22" t="str">
        <f>IF(OR($A219="",$B219=""),"",'MPTO_working_2-way'!E218)</f>
        <v/>
      </c>
      <c r="H219" s="17" t="str">
        <f>IF(OR($A219="",$B219=""),"",'OddsRatio_working_2-way'!M218)</f>
        <v/>
      </c>
      <c r="I219" s="17" t="str">
        <f>IF(OR($A219="",$B219=""),"",'OddsRatio_working_2-way'!N218)</f>
        <v/>
      </c>
      <c r="J219" s="17" t="str">
        <f>IF('Log_working_2-way'!$D218="","",A219^('Log_working_2-way'!$D218))</f>
        <v/>
      </c>
      <c r="K219" s="22" t="str">
        <f>IF('Log_working_2-way'!$D218="","",B219^('Log_working_2-way'!$D218))</f>
        <v/>
      </c>
    </row>
    <row r="220" spans="3:11" x14ac:dyDescent="0.2">
      <c r="C220" s="20" t="str">
        <f t="shared" si="53"/>
        <v/>
      </c>
      <c r="D220" s="17" t="str">
        <f>IF(OR($A220="",$B220=""),"",A220*'MPTO_working_2-way'!$G219)</f>
        <v/>
      </c>
      <c r="E220" s="22" t="str">
        <f>IF(OR($A220="",$B220=""),"",B220*'MPTO_working_2-way'!$G219)</f>
        <v/>
      </c>
      <c r="F220" s="17" t="str">
        <f>IF(OR($A220="",$B220=""),"",'MPTO_working_2-way'!D219)</f>
        <v/>
      </c>
      <c r="G220" s="22" t="str">
        <f>IF(OR($A220="",$B220=""),"",'MPTO_working_2-way'!E219)</f>
        <v/>
      </c>
      <c r="H220" s="17" t="str">
        <f>IF(OR($A220="",$B220=""),"",'OddsRatio_working_2-way'!M219)</f>
        <v/>
      </c>
      <c r="I220" s="17" t="str">
        <f>IF(OR($A220="",$B220=""),"",'OddsRatio_working_2-way'!N219)</f>
        <v/>
      </c>
      <c r="J220" s="17" t="str">
        <f>IF('Log_working_2-way'!$D219="","",A220^('Log_working_2-way'!$D219))</f>
        <v/>
      </c>
      <c r="K220" s="22" t="str">
        <f>IF('Log_working_2-way'!$D219="","",B220^('Log_working_2-way'!$D219))</f>
        <v/>
      </c>
    </row>
    <row r="221" spans="3:11" x14ac:dyDescent="0.2">
      <c r="C221" s="20" t="str">
        <f t="shared" si="53"/>
        <v/>
      </c>
      <c r="D221" s="17" t="str">
        <f>IF(OR($A221="",$B221=""),"",A221*'MPTO_working_2-way'!$G220)</f>
        <v/>
      </c>
      <c r="E221" s="22" t="str">
        <f>IF(OR($A221="",$B221=""),"",B221*'MPTO_working_2-way'!$G220)</f>
        <v/>
      </c>
      <c r="F221" s="17" t="str">
        <f>IF(OR($A221="",$B221=""),"",'MPTO_working_2-way'!D220)</f>
        <v/>
      </c>
      <c r="G221" s="22" t="str">
        <f>IF(OR($A221="",$B221=""),"",'MPTO_working_2-way'!E220)</f>
        <v/>
      </c>
      <c r="H221" s="17" t="str">
        <f>IF(OR($A221="",$B221=""),"",'OddsRatio_working_2-way'!M220)</f>
        <v/>
      </c>
      <c r="I221" s="17" t="str">
        <f>IF(OR($A221="",$B221=""),"",'OddsRatio_working_2-way'!N220)</f>
        <v/>
      </c>
      <c r="J221" s="17" t="str">
        <f>IF('Log_working_2-way'!$D220="","",A221^('Log_working_2-way'!$D220))</f>
        <v/>
      </c>
      <c r="K221" s="22" t="str">
        <f>IF('Log_working_2-way'!$D220="","",B221^('Log_working_2-way'!$D220))</f>
        <v/>
      </c>
    </row>
    <row r="222" spans="3:11" x14ac:dyDescent="0.2">
      <c r="C222" s="20" t="str">
        <f t="shared" si="53"/>
        <v/>
      </c>
      <c r="D222" s="17" t="str">
        <f>IF(OR($A222="",$B222=""),"",A222*'MPTO_working_2-way'!$G221)</f>
        <v/>
      </c>
      <c r="E222" s="22" t="str">
        <f>IF(OR($A222="",$B222=""),"",B222*'MPTO_working_2-way'!$G221)</f>
        <v/>
      </c>
      <c r="F222" s="17" t="str">
        <f>IF(OR($A222="",$B222=""),"",'MPTO_working_2-way'!D221)</f>
        <v/>
      </c>
      <c r="G222" s="22" t="str">
        <f>IF(OR($A222="",$B222=""),"",'MPTO_working_2-way'!E221)</f>
        <v/>
      </c>
      <c r="H222" s="17" t="str">
        <f>IF(OR($A222="",$B222=""),"",'OddsRatio_working_2-way'!M221)</f>
        <v/>
      </c>
      <c r="I222" s="17" t="str">
        <f>IF(OR($A222="",$B222=""),"",'OddsRatio_working_2-way'!N221)</f>
        <v/>
      </c>
      <c r="J222" s="17" t="str">
        <f>IF('Log_working_2-way'!$D221="","",A222^('Log_working_2-way'!$D221))</f>
        <v/>
      </c>
      <c r="K222" s="22" t="str">
        <f>IF('Log_working_2-way'!$D221="","",B222^('Log_working_2-way'!$D221))</f>
        <v/>
      </c>
    </row>
    <row r="223" spans="3:11" x14ac:dyDescent="0.2">
      <c r="C223" s="20" t="str">
        <f t="shared" si="53"/>
        <v/>
      </c>
      <c r="D223" s="17" t="str">
        <f>IF(OR($A223="",$B223=""),"",A223*'MPTO_working_2-way'!$G222)</f>
        <v/>
      </c>
      <c r="E223" s="22" t="str">
        <f>IF(OR($A223="",$B223=""),"",B223*'MPTO_working_2-way'!$G222)</f>
        <v/>
      </c>
      <c r="F223" s="17" t="str">
        <f>IF(OR($A223="",$B223=""),"",'MPTO_working_2-way'!D222)</f>
        <v/>
      </c>
      <c r="G223" s="22" t="str">
        <f>IF(OR($A223="",$B223=""),"",'MPTO_working_2-way'!E222)</f>
        <v/>
      </c>
      <c r="H223" s="17" t="str">
        <f>IF(OR($A223="",$B223=""),"",'OddsRatio_working_2-way'!M222)</f>
        <v/>
      </c>
      <c r="I223" s="17" t="str">
        <f>IF(OR($A223="",$B223=""),"",'OddsRatio_working_2-way'!N222)</f>
        <v/>
      </c>
      <c r="J223" s="17" t="str">
        <f>IF('Log_working_2-way'!$D222="","",A223^('Log_working_2-way'!$D222))</f>
        <v/>
      </c>
      <c r="K223" s="22" t="str">
        <f>IF('Log_working_2-way'!$D222="","",B223^('Log_working_2-way'!$D222))</f>
        <v/>
      </c>
    </row>
    <row r="224" spans="3:11" x14ac:dyDescent="0.2">
      <c r="C224" s="20" t="str">
        <f t="shared" si="53"/>
        <v/>
      </c>
      <c r="D224" s="17" t="str">
        <f>IF(OR($A224="",$B224=""),"",A224*'MPTO_working_2-way'!$G223)</f>
        <v/>
      </c>
      <c r="E224" s="22" t="str">
        <f>IF(OR($A224="",$B224=""),"",B224*'MPTO_working_2-way'!$G223)</f>
        <v/>
      </c>
      <c r="F224" s="17" t="str">
        <f>IF(OR($A224="",$B224=""),"",'MPTO_working_2-way'!D223)</f>
        <v/>
      </c>
      <c r="G224" s="22" t="str">
        <f>IF(OR($A224="",$B224=""),"",'MPTO_working_2-way'!E223)</f>
        <v/>
      </c>
      <c r="H224" s="17" t="str">
        <f>IF(OR($A224="",$B224=""),"",'OddsRatio_working_2-way'!M223)</f>
        <v/>
      </c>
      <c r="I224" s="17" t="str">
        <f>IF(OR($A224="",$B224=""),"",'OddsRatio_working_2-way'!N223)</f>
        <v/>
      </c>
      <c r="J224" s="17" t="str">
        <f>IF('Log_working_2-way'!$D223="","",A224^('Log_working_2-way'!$D223))</f>
        <v/>
      </c>
      <c r="K224" s="22" t="str">
        <f>IF('Log_working_2-way'!$D223="","",B224^('Log_working_2-way'!$D223))</f>
        <v/>
      </c>
    </row>
    <row r="225" spans="3:11" x14ac:dyDescent="0.2">
      <c r="C225" s="20" t="str">
        <f t="shared" si="53"/>
        <v/>
      </c>
      <c r="D225" s="17" t="str">
        <f>IF(OR($A225="",$B225=""),"",A225*'MPTO_working_2-way'!$G224)</f>
        <v/>
      </c>
      <c r="E225" s="22" t="str">
        <f>IF(OR($A225="",$B225=""),"",B225*'MPTO_working_2-way'!$G224)</f>
        <v/>
      </c>
      <c r="F225" s="17" t="str">
        <f>IF(OR($A225="",$B225=""),"",'MPTO_working_2-way'!D224)</f>
        <v/>
      </c>
      <c r="G225" s="22" t="str">
        <f>IF(OR($A225="",$B225=""),"",'MPTO_working_2-way'!E224)</f>
        <v/>
      </c>
      <c r="H225" s="17" t="str">
        <f>IF(OR($A225="",$B225=""),"",'OddsRatio_working_2-way'!M224)</f>
        <v/>
      </c>
      <c r="I225" s="17" t="str">
        <f>IF(OR($A225="",$B225=""),"",'OddsRatio_working_2-way'!N224)</f>
        <v/>
      </c>
      <c r="J225" s="17" t="str">
        <f>IF('Log_working_2-way'!$D224="","",A225^('Log_working_2-way'!$D224))</f>
        <v/>
      </c>
      <c r="K225" s="22" t="str">
        <f>IF('Log_working_2-way'!$D224="","",B225^('Log_working_2-way'!$D224))</f>
        <v/>
      </c>
    </row>
    <row r="226" spans="3:11" x14ac:dyDescent="0.2">
      <c r="C226" s="20" t="str">
        <f t="shared" si="53"/>
        <v/>
      </c>
      <c r="D226" s="17" t="str">
        <f>IF(OR($A226="",$B226=""),"",A226*'MPTO_working_2-way'!$G225)</f>
        <v/>
      </c>
      <c r="E226" s="22" t="str">
        <f>IF(OR($A226="",$B226=""),"",B226*'MPTO_working_2-way'!$G225)</f>
        <v/>
      </c>
      <c r="F226" s="17" t="str">
        <f>IF(OR($A226="",$B226=""),"",'MPTO_working_2-way'!D225)</f>
        <v/>
      </c>
      <c r="G226" s="22" t="str">
        <f>IF(OR($A226="",$B226=""),"",'MPTO_working_2-way'!E225)</f>
        <v/>
      </c>
      <c r="H226" s="17" t="str">
        <f>IF(OR($A226="",$B226=""),"",'OddsRatio_working_2-way'!M225)</f>
        <v/>
      </c>
      <c r="I226" s="17" t="str">
        <f>IF(OR($A226="",$B226=""),"",'OddsRatio_working_2-way'!N225)</f>
        <v/>
      </c>
      <c r="J226" s="17" t="str">
        <f>IF('Log_working_2-way'!$D225="","",A226^('Log_working_2-way'!$D225))</f>
        <v/>
      </c>
      <c r="K226" s="22" t="str">
        <f>IF('Log_working_2-way'!$D225="","",B226^('Log_working_2-way'!$D225))</f>
        <v/>
      </c>
    </row>
    <row r="227" spans="3:11" x14ac:dyDescent="0.2">
      <c r="C227" s="20" t="str">
        <f t="shared" si="53"/>
        <v/>
      </c>
      <c r="D227" s="17" t="str">
        <f>IF(OR($A227="",$B227=""),"",A227*'MPTO_working_2-way'!$G226)</f>
        <v/>
      </c>
      <c r="E227" s="22" t="str">
        <f>IF(OR($A227="",$B227=""),"",B227*'MPTO_working_2-way'!$G226)</f>
        <v/>
      </c>
      <c r="F227" s="17" t="str">
        <f>IF(OR($A227="",$B227=""),"",'MPTO_working_2-way'!D226)</f>
        <v/>
      </c>
      <c r="G227" s="22" t="str">
        <f>IF(OR($A227="",$B227=""),"",'MPTO_working_2-way'!E226)</f>
        <v/>
      </c>
      <c r="H227" s="17" t="str">
        <f>IF(OR($A227="",$B227=""),"",'OddsRatio_working_2-way'!M226)</f>
        <v/>
      </c>
      <c r="I227" s="17" t="str">
        <f>IF(OR($A227="",$B227=""),"",'OddsRatio_working_2-way'!N226)</f>
        <v/>
      </c>
      <c r="J227" s="17" t="str">
        <f>IF('Log_working_2-way'!$D226="","",A227^('Log_working_2-way'!$D226))</f>
        <v/>
      </c>
      <c r="K227" s="22" t="str">
        <f>IF('Log_working_2-way'!$D226="","",B227^('Log_working_2-way'!$D226))</f>
        <v/>
      </c>
    </row>
    <row r="228" spans="3:11" x14ac:dyDescent="0.2">
      <c r="C228" s="20" t="str">
        <f t="shared" si="53"/>
        <v/>
      </c>
      <c r="D228" s="17" t="str">
        <f>IF(OR($A228="",$B228=""),"",A228*'MPTO_working_2-way'!$G227)</f>
        <v/>
      </c>
      <c r="E228" s="22" t="str">
        <f>IF(OR($A228="",$B228=""),"",B228*'MPTO_working_2-way'!$G227)</f>
        <v/>
      </c>
      <c r="F228" s="17" t="str">
        <f>IF(OR($A228="",$B228=""),"",'MPTO_working_2-way'!D227)</f>
        <v/>
      </c>
      <c r="G228" s="22" t="str">
        <f>IF(OR($A228="",$B228=""),"",'MPTO_working_2-way'!E227)</f>
        <v/>
      </c>
      <c r="H228" s="17" t="str">
        <f>IF(OR($A228="",$B228=""),"",'OddsRatio_working_2-way'!M227)</f>
        <v/>
      </c>
      <c r="I228" s="17" t="str">
        <f>IF(OR($A228="",$B228=""),"",'OddsRatio_working_2-way'!N227)</f>
        <v/>
      </c>
      <c r="J228" s="17" t="str">
        <f>IF('Log_working_2-way'!$D227="","",A228^('Log_working_2-way'!$D227))</f>
        <v/>
      </c>
      <c r="K228" s="22" t="str">
        <f>IF('Log_working_2-way'!$D227="","",B228^('Log_working_2-way'!$D227))</f>
        <v/>
      </c>
    </row>
    <row r="229" spans="3:11" x14ac:dyDescent="0.2">
      <c r="C229" s="20" t="str">
        <f t="shared" si="53"/>
        <v/>
      </c>
      <c r="D229" s="17" t="str">
        <f>IF(OR($A229="",$B229=""),"",A229*'MPTO_working_2-way'!$G228)</f>
        <v/>
      </c>
      <c r="E229" s="22" t="str">
        <f>IF(OR($A229="",$B229=""),"",B229*'MPTO_working_2-way'!$G228)</f>
        <v/>
      </c>
      <c r="F229" s="17" t="str">
        <f>IF(OR($A229="",$B229=""),"",'MPTO_working_2-way'!D228)</f>
        <v/>
      </c>
      <c r="G229" s="22" t="str">
        <f>IF(OR($A229="",$B229=""),"",'MPTO_working_2-way'!E228)</f>
        <v/>
      </c>
      <c r="H229" s="17" t="str">
        <f>IF(OR($A229="",$B229=""),"",'OddsRatio_working_2-way'!M228)</f>
        <v/>
      </c>
      <c r="I229" s="17" t="str">
        <f>IF(OR($A229="",$B229=""),"",'OddsRatio_working_2-way'!N228)</f>
        <v/>
      </c>
      <c r="J229" s="17" t="str">
        <f>IF('Log_working_2-way'!$D228="","",A229^('Log_working_2-way'!$D228))</f>
        <v/>
      </c>
      <c r="K229" s="22" t="str">
        <f>IF('Log_working_2-way'!$D228="","",B229^('Log_working_2-way'!$D228))</f>
        <v/>
      </c>
    </row>
    <row r="230" spans="3:11" x14ac:dyDescent="0.2">
      <c r="C230" s="20" t="str">
        <f t="shared" si="53"/>
        <v/>
      </c>
      <c r="D230" s="17" t="str">
        <f>IF(OR($A230="",$B230=""),"",A230*'MPTO_working_2-way'!$G229)</f>
        <v/>
      </c>
      <c r="E230" s="22" t="str">
        <f>IF(OR($A230="",$B230=""),"",B230*'MPTO_working_2-way'!$G229)</f>
        <v/>
      </c>
      <c r="F230" s="17" t="str">
        <f>IF(OR($A230="",$B230=""),"",'MPTO_working_2-way'!D229)</f>
        <v/>
      </c>
      <c r="G230" s="22" t="str">
        <f>IF(OR($A230="",$B230=""),"",'MPTO_working_2-way'!E229)</f>
        <v/>
      </c>
      <c r="H230" s="17" t="str">
        <f>IF(OR($A230="",$B230=""),"",'OddsRatio_working_2-way'!M229)</f>
        <v/>
      </c>
      <c r="I230" s="17" t="str">
        <f>IF(OR($A230="",$B230=""),"",'OddsRatio_working_2-way'!N229)</f>
        <v/>
      </c>
      <c r="J230" s="17" t="str">
        <f>IF('Log_working_2-way'!$D229="","",A230^('Log_working_2-way'!$D229))</f>
        <v/>
      </c>
      <c r="K230" s="22" t="str">
        <f>IF('Log_working_2-way'!$D229="","",B230^('Log_working_2-way'!$D229))</f>
        <v/>
      </c>
    </row>
    <row r="231" spans="3:11" x14ac:dyDescent="0.2">
      <c r="C231" s="20" t="str">
        <f t="shared" si="53"/>
        <v/>
      </c>
      <c r="D231" s="17" t="str">
        <f>IF(OR($A231="",$B231=""),"",A231*'MPTO_working_2-way'!$G230)</f>
        <v/>
      </c>
      <c r="E231" s="22" t="str">
        <f>IF(OR($A231="",$B231=""),"",B231*'MPTO_working_2-way'!$G230)</f>
        <v/>
      </c>
      <c r="F231" s="17" t="str">
        <f>IF(OR($A231="",$B231=""),"",'MPTO_working_2-way'!D230)</f>
        <v/>
      </c>
      <c r="G231" s="22" t="str">
        <f>IF(OR($A231="",$B231=""),"",'MPTO_working_2-way'!E230)</f>
        <v/>
      </c>
      <c r="H231" s="17" t="str">
        <f>IF(OR($A231="",$B231=""),"",'OddsRatio_working_2-way'!M230)</f>
        <v/>
      </c>
      <c r="I231" s="17" t="str">
        <f>IF(OR($A231="",$B231=""),"",'OddsRatio_working_2-way'!N230)</f>
        <v/>
      </c>
      <c r="J231" s="17" t="str">
        <f>IF('Log_working_2-way'!$D230="","",A231^('Log_working_2-way'!$D230))</f>
        <v/>
      </c>
      <c r="K231" s="22" t="str">
        <f>IF('Log_working_2-way'!$D230="","",B231^('Log_working_2-way'!$D230))</f>
        <v/>
      </c>
    </row>
    <row r="232" spans="3:11" x14ac:dyDescent="0.2">
      <c r="C232" s="20" t="str">
        <f t="shared" si="53"/>
        <v/>
      </c>
      <c r="D232" s="17" t="str">
        <f>IF(OR($A232="",$B232=""),"",A232*'MPTO_working_2-way'!$G231)</f>
        <v/>
      </c>
      <c r="E232" s="22" t="str">
        <f>IF(OR($A232="",$B232=""),"",B232*'MPTO_working_2-way'!$G231)</f>
        <v/>
      </c>
      <c r="F232" s="17" t="str">
        <f>IF(OR($A232="",$B232=""),"",'MPTO_working_2-way'!D231)</f>
        <v/>
      </c>
      <c r="G232" s="22" t="str">
        <f>IF(OR($A232="",$B232=""),"",'MPTO_working_2-way'!E231)</f>
        <v/>
      </c>
      <c r="H232" s="17" t="str">
        <f>IF(OR($A232="",$B232=""),"",'OddsRatio_working_2-way'!M231)</f>
        <v/>
      </c>
      <c r="I232" s="17" t="str">
        <f>IF(OR($A232="",$B232=""),"",'OddsRatio_working_2-way'!N231)</f>
        <v/>
      </c>
      <c r="J232" s="17" t="str">
        <f>IF('Log_working_2-way'!$D231="","",A232^('Log_working_2-way'!$D231))</f>
        <v/>
      </c>
      <c r="K232" s="22" t="str">
        <f>IF('Log_working_2-way'!$D231="","",B232^('Log_working_2-way'!$D231))</f>
        <v/>
      </c>
    </row>
    <row r="233" spans="3:11" x14ac:dyDescent="0.2">
      <c r="C233" s="20" t="str">
        <f t="shared" si="53"/>
        <v/>
      </c>
      <c r="D233" s="17" t="str">
        <f>IF(OR($A233="",$B233=""),"",A233*'MPTO_working_2-way'!$G232)</f>
        <v/>
      </c>
      <c r="E233" s="22" t="str">
        <f>IF(OR($A233="",$B233=""),"",B233*'MPTO_working_2-way'!$G232)</f>
        <v/>
      </c>
      <c r="F233" s="17" t="str">
        <f>IF(OR($A233="",$B233=""),"",'MPTO_working_2-way'!D232)</f>
        <v/>
      </c>
      <c r="G233" s="22" t="str">
        <f>IF(OR($A233="",$B233=""),"",'MPTO_working_2-way'!E232)</f>
        <v/>
      </c>
      <c r="H233" s="17" t="str">
        <f>IF(OR($A233="",$B233=""),"",'OddsRatio_working_2-way'!M232)</f>
        <v/>
      </c>
      <c r="I233" s="17" t="str">
        <f>IF(OR($A233="",$B233=""),"",'OddsRatio_working_2-way'!N232)</f>
        <v/>
      </c>
      <c r="J233" s="17" t="str">
        <f>IF('Log_working_2-way'!$D232="","",A233^('Log_working_2-way'!$D232))</f>
        <v/>
      </c>
      <c r="K233" s="22" t="str">
        <f>IF('Log_working_2-way'!$D232="","",B233^('Log_working_2-way'!$D232))</f>
        <v/>
      </c>
    </row>
    <row r="234" spans="3:11" x14ac:dyDescent="0.2">
      <c r="C234" s="20" t="str">
        <f t="shared" si="53"/>
        <v/>
      </c>
      <c r="D234" s="17" t="str">
        <f>IF(OR($A234="",$B234=""),"",A234*'MPTO_working_2-way'!$G233)</f>
        <v/>
      </c>
      <c r="E234" s="22" t="str">
        <f>IF(OR($A234="",$B234=""),"",B234*'MPTO_working_2-way'!$G233)</f>
        <v/>
      </c>
      <c r="F234" s="17" t="str">
        <f>IF(OR($A234="",$B234=""),"",'MPTO_working_2-way'!D233)</f>
        <v/>
      </c>
      <c r="G234" s="22" t="str">
        <f>IF(OR($A234="",$B234=""),"",'MPTO_working_2-way'!E233)</f>
        <v/>
      </c>
      <c r="H234" s="17" t="str">
        <f>IF(OR($A234="",$B234=""),"",'OddsRatio_working_2-way'!M233)</f>
        <v/>
      </c>
      <c r="I234" s="17" t="str">
        <f>IF(OR($A234="",$B234=""),"",'OddsRatio_working_2-way'!N233)</f>
        <v/>
      </c>
      <c r="J234" s="17" t="str">
        <f>IF('Log_working_2-way'!$D233="","",A234^('Log_working_2-way'!$D233))</f>
        <v/>
      </c>
      <c r="K234" s="22" t="str">
        <f>IF('Log_working_2-way'!$D233="","",B234^('Log_working_2-way'!$D233))</f>
        <v/>
      </c>
    </row>
    <row r="235" spans="3:11" x14ac:dyDescent="0.2">
      <c r="C235" s="20" t="str">
        <f t="shared" si="53"/>
        <v/>
      </c>
      <c r="D235" s="17" t="str">
        <f>IF(OR($A235="",$B235=""),"",A235*'MPTO_working_2-way'!$G234)</f>
        <v/>
      </c>
      <c r="E235" s="22" t="str">
        <f>IF(OR($A235="",$B235=""),"",B235*'MPTO_working_2-way'!$G234)</f>
        <v/>
      </c>
      <c r="F235" s="17" t="str">
        <f>IF(OR($A235="",$B235=""),"",'MPTO_working_2-way'!D234)</f>
        <v/>
      </c>
      <c r="G235" s="22" t="str">
        <f>IF(OR($A235="",$B235=""),"",'MPTO_working_2-way'!E234)</f>
        <v/>
      </c>
      <c r="H235" s="17" t="str">
        <f>IF(OR($A235="",$B235=""),"",'OddsRatio_working_2-way'!M234)</f>
        <v/>
      </c>
      <c r="I235" s="17" t="str">
        <f>IF(OR($A235="",$B235=""),"",'OddsRatio_working_2-way'!N234)</f>
        <v/>
      </c>
      <c r="J235" s="17" t="str">
        <f>IF('Log_working_2-way'!$D234="","",A235^('Log_working_2-way'!$D234))</f>
        <v/>
      </c>
      <c r="K235" s="22" t="str">
        <f>IF('Log_working_2-way'!$D234="","",B235^('Log_working_2-way'!$D234))</f>
        <v/>
      </c>
    </row>
    <row r="236" spans="3:11" x14ac:dyDescent="0.2">
      <c r="C236" s="20" t="str">
        <f t="shared" si="53"/>
        <v/>
      </c>
      <c r="D236" s="17" t="str">
        <f>IF(OR($A236="",$B236=""),"",A236*'MPTO_working_2-way'!$G235)</f>
        <v/>
      </c>
      <c r="E236" s="22" t="str">
        <f>IF(OR($A236="",$B236=""),"",B236*'MPTO_working_2-way'!$G235)</f>
        <v/>
      </c>
      <c r="F236" s="17" t="str">
        <f>IF(OR($A236="",$B236=""),"",'MPTO_working_2-way'!D235)</f>
        <v/>
      </c>
      <c r="G236" s="22" t="str">
        <f>IF(OR($A236="",$B236=""),"",'MPTO_working_2-way'!E235)</f>
        <v/>
      </c>
      <c r="H236" s="17" t="str">
        <f>IF(OR($A236="",$B236=""),"",'OddsRatio_working_2-way'!M235)</f>
        <v/>
      </c>
      <c r="I236" s="17" t="str">
        <f>IF(OR($A236="",$B236=""),"",'OddsRatio_working_2-way'!N235)</f>
        <v/>
      </c>
      <c r="J236" s="17" t="str">
        <f>IF('Log_working_2-way'!$D235="","",A236^('Log_working_2-way'!$D235))</f>
        <v/>
      </c>
      <c r="K236" s="22" t="str">
        <f>IF('Log_working_2-way'!$D235="","",B236^('Log_working_2-way'!$D235))</f>
        <v/>
      </c>
    </row>
    <row r="237" spans="3:11" x14ac:dyDescent="0.2">
      <c r="C237" s="20" t="str">
        <f t="shared" si="53"/>
        <v/>
      </c>
      <c r="D237" s="17" t="str">
        <f>IF(OR($A237="",$B237=""),"",A237*'MPTO_working_2-way'!$G236)</f>
        <v/>
      </c>
      <c r="E237" s="22" t="str">
        <f>IF(OR($A237="",$B237=""),"",B237*'MPTO_working_2-way'!$G236)</f>
        <v/>
      </c>
      <c r="F237" s="17" t="str">
        <f>IF(OR($A237="",$B237=""),"",'MPTO_working_2-way'!D236)</f>
        <v/>
      </c>
      <c r="G237" s="22" t="str">
        <f>IF(OR($A237="",$B237=""),"",'MPTO_working_2-way'!E236)</f>
        <v/>
      </c>
      <c r="H237" s="17" t="str">
        <f>IF(OR($A237="",$B237=""),"",'OddsRatio_working_2-way'!M236)</f>
        <v/>
      </c>
      <c r="I237" s="17" t="str">
        <f>IF(OR($A237="",$B237=""),"",'OddsRatio_working_2-way'!N236)</f>
        <v/>
      </c>
      <c r="J237" s="17" t="str">
        <f>IF('Log_working_2-way'!$D236="","",A237^('Log_working_2-way'!$D236))</f>
        <v/>
      </c>
      <c r="K237" s="22" t="str">
        <f>IF('Log_working_2-way'!$D236="","",B237^('Log_working_2-way'!$D236))</f>
        <v/>
      </c>
    </row>
    <row r="238" spans="3:11" x14ac:dyDescent="0.2">
      <c r="C238" s="20" t="str">
        <f t="shared" si="53"/>
        <v/>
      </c>
      <c r="D238" s="17" t="str">
        <f>IF(OR($A238="",$B238=""),"",A238*'MPTO_working_2-way'!$G237)</f>
        <v/>
      </c>
      <c r="E238" s="22" t="str">
        <f>IF(OR($A238="",$B238=""),"",B238*'MPTO_working_2-way'!$G237)</f>
        <v/>
      </c>
      <c r="F238" s="17" t="str">
        <f>IF(OR($A238="",$B238=""),"",'MPTO_working_2-way'!D237)</f>
        <v/>
      </c>
      <c r="G238" s="22" t="str">
        <f>IF(OR($A238="",$B238=""),"",'MPTO_working_2-way'!E237)</f>
        <v/>
      </c>
      <c r="H238" s="17" t="str">
        <f>IF(OR($A238="",$B238=""),"",'OddsRatio_working_2-way'!M237)</f>
        <v/>
      </c>
      <c r="I238" s="17" t="str">
        <f>IF(OR($A238="",$B238=""),"",'OddsRatio_working_2-way'!N237)</f>
        <v/>
      </c>
      <c r="J238" s="17" t="str">
        <f>IF('Log_working_2-way'!$D237="","",A238^('Log_working_2-way'!$D237))</f>
        <v/>
      </c>
      <c r="K238" s="22" t="str">
        <f>IF('Log_working_2-way'!$D237="","",B238^('Log_working_2-way'!$D237))</f>
        <v/>
      </c>
    </row>
    <row r="239" spans="3:11" x14ac:dyDescent="0.2">
      <c r="C239" s="20" t="str">
        <f t="shared" si="53"/>
        <v/>
      </c>
      <c r="D239" s="17" t="str">
        <f>IF(OR($A239="",$B239=""),"",A239*'MPTO_working_2-way'!$G238)</f>
        <v/>
      </c>
      <c r="E239" s="22" t="str">
        <f>IF(OR($A239="",$B239=""),"",B239*'MPTO_working_2-way'!$G238)</f>
        <v/>
      </c>
      <c r="F239" s="17" t="str">
        <f>IF(OR($A239="",$B239=""),"",'MPTO_working_2-way'!D238)</f>
        <v/>
      </c>
      <c r="G239" s="22" t="str">
        <f>IF(OR($A239="",$B239=""),"",'MPTO_working_2-way'!E238)</f>
        <v/>
      </c>
      <c r="H239" s="17" t="str">
        <f>IF(OR($A239="",$B239=""),"",'OddsRatio_working_2-way'!M238)</f>
        <v/>
      </c>
      <c r="I239" s="17" t="str">
        <f>IF(OR($A239="",$B239=""),"",'OddsRatio_working_2-way'!N238)</f>
        <v/>
      </c>
      <c r="J239" s="17" t="str">
        <f>IF('Log_working_2-way'!$D238="","",A239^('Log_working_2-way'!$D238))</f>
        <v/>
      </c>
      <c r="K239" s="22" t="str">
        <f>IF('Log_working_2-way'!$D238="","",B239^('Log_working_2-way'!$D238))</f>
        <v/>
      </c>
    </row>
    <row r="240" spans="3:11" x14ac:dyDescent="0.2">
      <c r="C240" s="20" t="str">
        <f t="shared" si="53"/>
        <v/>
      </c>
      <c r="D240" s="17" t="str">
        <f>IF(OR($A240="",$B240=""),"",A240*'MPTO_working_2-way'!$G239)</f>
        <v/>
      </c>
      <c r="E240" s="22" t="str">
        <f>IF(OR($A240="",$B240=""),"",B240*'MPTO_working_2-way'!$G239)</f>
        <v/>
      </c>
      <c r="F240" s="17" t="str">
        <f>IF(OR($A240="",$B240=""),"",'MPTO_working_2-way'!D239)</f>
        <v/>
      </c>
      <c r="G240" s="22" t="str">
        <f>IF(OR($A240="",$B240=""),"",'MPTO_working_2-way'!E239)</f>
        <v/>
      </c>
      <c r="H240" s="17" t="str">
        <f>IF(OR($A240="",$B240=""),"",'OddsRatio_working_2-way'!M239)</f>
        <v/>
      </c>
      <c r="I240" s="17" t="str">
        <f>IF(OR($A240="",$B240=""),"",'OddsRatio_working_2-way'!N239)</f>
        <v/>
      </c>
      <c r="J240" s="17" t="str">
        <f>IF('Log_working_2-way'!$D239="","",A240^('Log_working_2-way'!$D239))</f>
        <v/>
      </c>
      <c r="K240" s="22" t="str">
        <f>IF('Log_working_2-way'!$D239="","",B240^('Log_working_2-way'!$D239))</f>
        <v/>
      </c>
    </row>
    <row r="241" spans="3:11" x14ac:dyDescent="0.2">
      <c r="C241" s="20" t="str">
        <f t="shared" si="53"/>
        <v/>
      </c>
      <c r="D241" s="17" t="str">
        <f>IF(OR($A241="",$B241=""),"",A241*'MPTO_working_2-way'!$G240)</f>
        <v/>
      </c>
      <c r="E241" s="22" t="str">
        <f>IF(OR($A241="",$B241=""),"",B241*'MPTO_working_2-way'!$G240)</f>
        <v/>
      </c>
      <c r="F241" s="17" t="str">
        <f>IF(OR($A241="",$B241=""),"",'MPTO_working_2-way'!D240)</f>
        <v/>
      </c>
      <c r="G241" s="22" t="str">
        <f>IF(OR($A241="",$B241=""),"",'MPTO_working_2-way'!E240)</f>
        <v/>
      </c>
      <c r="H241" s="17" t="str">
        <f>IF(OR($A241="",$B241=""),"",'OddsRatio_working_2-way'!M240)</f>
        <v/>
      </c>
      <c r="I241" s="17" t="str">
        <f>IF(OR($A241="",$B241=""),"",'OddsRatio_working_2-way'!N240)</f>
        <v/>
      </c>
      <c r="J241" s="17" t="str">
        <f>IF('Log_working_2-way'!$D240="","",A241^('Log_working_2-way'!$D240))</f>
        <v/>
      </c>
      <c r="K241" s="22" t="str">
        <f>IF('Log_working_2-way'!$D240="","",B241^('Log_working_2-way'!$D240))</f>
        <v/>
      </c>
    </row>
    <row r="242" spans="3:11" x14ac:dyDescent="0.2">
      <c r="C242" s="20" t="str">
        <f t="shared" si="53"/>
        <v/>
      </c>
      <c r="D242" s="17" t="str">
        <f>IF(OR($A242="",$B242=""),"",A242*'MPTO_working_2-way'!$G241)</f>
        <v/>
      </c>
      <c r="E242" s="22" t="str">
        <f>IF(OR($A242="",$B242=""),"",B242*'MPTO_working_2-way'!$G241)</f>
        <v/>
      </c>
      <c r="F242" s="17" t="str">
        <f>IF(OR($A242="",$B242=""),"",'MPTO_working_2-way'!D241)</f>
        <v/>
      </c>
      <c r="G242" s="22" t="str">
        <f>IF(OR($A242="",$B242=""),"",'MPTO_working_2-way'!E241)</f>
        <v/>
      </c>
      <c r="H242" s="17" t="str">
        <f>IF(OR($A242="",$B242=""),"",'OddsRatio_working_2-way'!M241)</f>
        <v/>
      </c>
      <c r="I242" s="17" t="str">
        <f>IF(OR($A242="",$B242=""),"",'OddsRatio_working_2-way'!N241)</f>
        <v/>
      </c>
      <c r="J242" s="17" t="str">
        <f>IF('Log_working_2-way'!$D241="","",A242^('Log_working_2-way'!$D241))</f>
        <v/>
      </c>
      <c r="K242" s="22" t="str">
        <f>IF('Log_working_2-way'!$D241="","",B242^('Log_working_2-way'!$D241))</f>
        <v/>
      </c>
    </row>
    <row r="243" spans="3:11" x14ac:dyDescent="0.2">
      <c r="C243" s="20" t="str">
        <f t="shared" si="53"/>
        <v/>
      </c>
      <c r="D243" s="17" t="str">
        <f>IF(OR($A243="",$B243=""),"",A243*'MPTO_working_2-way'!$G242)</f>
        <v/>
      </c>
      <c r="E243" s="22" t="str">
        <f>IF(OR($A243="",$B243=""),"",B243*'MPTO_working_2-way'!$G242)</f>
        <v/>
      </c>
      <c r="F243" s="17" t="str">
        <f>IF(OR($A243="",$B243=""),"",'MPTO_working_2-way'!D242)</f>
        <v/>
      </c>
      <c r="G243" s="22" t="str">
        <f>IF(OR($A243="",$B243=""),"",'MPTO_working_2-way'!E242)</f>
        <v/>
      </c>
      <c r="H243" s="17" t="str">
        <f>IF(OR($A243="",$B243=""),"",'OddsRatio_working_2-way'!M242)</f>
        <v/>
      </c>
      <c r="I243" s="17" t="str">
        <f>IF(OR($A243="",$B243=""),"",'OddsRatio_working_2-way'!N242)</f>
        <v/>
      </c>
      <c r="J243" s="17" t="str">
        <f>IF('Log_working_2-way'!$D242="","",A243^('Log_working_2-way'!$D242))</f>
        <v/>
      </c>
      <c r="K243" s="22" t="str">
        <f>IF('Log_working_2-way'!$D242="","",B243^('Log_working_2-way'!$D242))</f>
        <v/>
      </c>
    </row>
    <row r="244" spans="3:11" x14ac:dyDescent="0.2">
      <c r="C244" s="20" t="str">
        <f t="shared" si="53"/>
        <v/>
      </c>
      <c r="D244" s="17" t="str">
        <f>IF(OR($A244="",$B244=""),"",A244*'MPTO_working_2-way'!$G243)</f>
        <v/>
      </c>
      <c r="E244" s="22" t="str">
        <f>IF(OR($A244="",$B244=""),"",B244*'MPTO_working_2-way'!$G243)</f>
        <v/>
      </c>
      <c r="F244" s="17" t="str">
        <f>IF(OR($A244="",$B244=""),"",'MPTO_working_2-way'!D243)</f>
        <v/>
      </c>
      <c r="G244" s="22" t="str">
        <f>IF(OR($A244="",$B244=""),"",'MPTO_working_2-way'!E243)</f>
        <v/>
      </c>
      <c r="H244" s="17" t="str">
        <f>IF(OR($A244="",$B244=""),"",'OddsRatio_working_2-way'!M243)</f>
        <v/>
      </c>
      <c r="I244" s="17" t="str">
        <f>IF(OR($A244="",$B244=""),"",'OddsRatio_working_2-way'!N243)</f>
        <v/>
      </c>
      <c r="J244" s="17" t="str">
        <f>IF('Log_working_2-way'!$D243="","",A244^('Log_working_2-way'!$D243))</f>
        <v/>
      </c>
      <c r="K244" s="22" t="str">
        <f>IF('Log_working_2-way'!$D243="","",B244^('Log_working_2-way'!$D243))</f>
        <v/>
      </c>
    </row>
    <row r="245" spans="3:11" x14ac:dyDescent="0.2">
      <c r="C245" s="20" t="str">
        <f t="shared" si="53"/>
        <v/>
      </c>
      <c r="D245" s="17" t="str">
        <f>IF(OR($A245="",$B245=""),"",A245*'MPTO_working_2-way'!$G244)</f>
        <v/>
      </c>
      <c r="E245" s="22" t="str">
        <f>IF(OR($A245="",$B245=""),"",B245*'MPTO_working_2-way'!$G244)</f>
        <v/>
      </c>
      <c r="F245" s="17" t="str">
        <f>IF(OR($A245="",$B245=""),"",'MPTO_working_2-way'!D244)</f>
        <v/>
      </c>
      <c r="G245" s="22" t="str">
        <f>IF(OR($A245="",$B245=""),"",'MPTO_working_2-way'!E244)</f>
        <v/>
      </c>
      <c r="H245" s="17" t="str">
        <f>IF(OR($A245="",$B245=""),"",'OddsRatio_working_2-way'!M244)</f>
        <v/>
      </c>
      <c r="I245" s="17" t="str">
        <f>IF(OR($A245="",$B245=""),"",'OddsRatio_working_2-way'!N244)</f>
        <v/>
      </c>
      <c r="J245" s="17" t="str">
        <f>IF('Log_working_2-way'!$D244="","",A245^('Log_working_2-way'!$D244))</f>
        <v/>
      </c>
      <c r="K245" s="22" t="str">
        <f>IF('Log_working_2-way'!$D244="","",B245^('Log_working_2-way'!$D244))</f>
        <v/>
      </c>
    </row>
    <row r="246" spans="3:11" x14ac:dyDescent="0.2">
      <c r="C246" s="20" t="str">
        <f t="shared" si="53"/>
        <v/>
      </c>
      <c r="D246" s="17" t="str">
        <f>IF(OR($A246="",$B246=""),"",A246*'MPTO_working_2-way'!$G245)</f>
        <v/>
      </c>
      <c r="E246" s="22" t="str">
        <f>IF(OR($A246="",$B246=""),"",B246*'MPTO_working_2-way'!$G245)</f>
        <v/>
      </c>
      <c r="F246" s="17" t="str">
        <f>IF(OR($A246="",$B246=""),"",'MPTO_working_2-way'!D245)</f>
        <v/>
      </c>
      <c r="G246" s="22" t="str">
        <f>IF(OR($A246="",$B246=""),"",'MPTO_working_2-way'!E245)</f>
        <v/>
      </c>
      <c r="H246" s="17" t="str">
        <f>IF(OR($A246="",$B246=""),"",'OddsRatio_working_2-way'!M245)</f>
        <v/>
      </c>
      <c r="I246" s="17" t="str">
        <f>IF(OR($A246="",$B246=""),"",'OddsRatio_working_2-way'!N245)</f>
        <v/>
      </c>
      <c r="J246" s="17" t="str">
        <f>IF('Log_working_2-way'!$D245="","",A246^('Log_working_2-way'!$D245))</f>
        <v/>
      </c>
      <c r="K246" s="22" t="str">
        <f>IF('Log_working_2-way'!$D245="","",B246^('Log_working_2-way'!$D245))</f>
        <v/>
      </c>
    </row>
    <row r="247" spans="3:11" x14ac:dyDescent="0.2">
      <c r="C247" s="20" t="str">
        <f t="shared" si="53"/>
        <v/>
      </c>
      <c r="D247" s="17" t="str">
        <f>IF(OR($A247="",$B247=""),"",A247*'MPTO_working_2-way'!$G246)</f>
        <v/>
      </c>
      <c r="E247" s="22" t="str">
        <f>IF(OR($A247="",$B247=""),"",B247*'MPTO_working_2-way'!$G246)</f>
        <v/>
      </c>
      <c r="F247" s="17" t="str">
        <f>IF(OR($A247="",$B247=""),"",'MPTO_working_2-way'!D246)</f>
        <v/>
      </c>
      <c r="G247" s="22" t="str">
        <f>IF(OR($A247="",$B247=""),"",'MPTO_working_2-way'!E246)</f>
        <v/>
      </c>
      <c r="H247" s="17" t="str">
        <f>IF(OR($A247="",$B247=""),"",'OddsRatio_working_2-way'!M246)</f>
        <v/>
      </c>
      <c r="I247" s="17" t="str">
        <f>IF(OR($A247="",$B247=""),"",'OddsRatio_working_2-way'!N246)</f>
        <v/>
      </c>
      <c r="J247" s="17" t="str">
        <f>IF('Log_working_2-way'!$D246="","",A247^('Log_working_2-way'!$D246))</f>
        <v/>
      </c>
      <c r="K247" s="22" t="str">
        <f>IF('Log_working_2-way'!$D246="","",B247^('Log_working_2-way'!$D246))</f>
        <v/>
      </c>
    </row>
    <row r="248" spans="3:11" x14ac:dyDescent="0.2">
      <c r="C248" s="20" t="str">
        <f t="shared" si="53"/>
        <v/>
      </c>
      <c r="D248" s="17" t="str">
        <f>IF(OR($A248="",$B248=""),"",A248*'MPTO_working_2-way'!$G247)</f>
        <v/>
      </c>
      <c r="E248" s="22" t="str">
        <f>IF(OR($A248="",$B248=""),"",B248*'MPTO_working_2-way'!$G247)</f>
        <v/>
      </c>
      <c r="F248" s="17" t="str">
        <f>IF(OR($A248="",$B248=""),"",'MPTO_working_2-way'!D247)</f>
        <v/>
      </c>
      <c r="G248" s="22" t="str">
        <f>IF(OR($A248="",$B248=""),"",'MPTO_working_2-way'!E247)</f>
        <v/>
      </c>
      <c r="H248" s="17" t="str">
        <f>IF(OR($A248="",$B248=""),"",'OddsRatio_working_2-way'!M247)</f>
        <v/>
      </c>
      <c r="I248" s="17" t="str">
        <f>IF(OR($A248="",$B248=""),"",'OddsRatio_working_2-way'!N247)</f>
        <v/>
      </c>
      <c r="J248" s="17" t="str">
        <f>IF('Log_working_2-way'!$D247="","",A248^('Log_working_2-way'!$D247))</f>
        <v/>
      </c>
      <c r="K248" s="22" t="str">
        <f>IF('Log_working_2-way'!$D247="","",B248^('Log_working_2-way'!$D247))</f>
        <v/>
      </c>
    </row>
    <row r="249" spans="3:11" x14ac:dyDescent="0.2">
      <c r="C249" s="20" t="str">
        <f t="shared" si="53"/>
        <v/>
      </c>
      <c r="D249" s="17" t="str">
        <f>IF(OR($A249="",$B249=""),"",A249*'MPTO_working_2-way'!$G248)</f>
        <v/>
      </c>
      <c r="E249" s="22" t="str">
        <f>IF(OR($A249="",$B249=""),"",B249*'MPTO_working_2-way'!$G248)</f>
        <v/>
      </c>
      <c r="F249" s="17" t="str">
        <f>IF(OR($A249="",$B249=""),"",'MPTO_working_2-way'!D248)</f>
        <v/>
      </c>
      <c r="G249" s="22" t="str">
        <f>IF(OR($A249="",$B249=""),"",'MPTO_working_2-way'!E248)</f>
        <v/>
      </c>
      <c r="H249" s="17" t="str">
        <f>IF(OR($A249="",$B249=""),"",'OddsRatio_working_2-way'!M248)</f>
        <v/>
      </c>
      <c r="I249" s="17" t="str">
        <f>IF(OR($A249="",$B249=""),"",'OddsRatio_working_2-way'!N248)</f>
        <v/>
      </c>
      <c r="J249" s="17" t="str">
        <f>IF('Log_working_2-way'!$D248="","",A249^('Log_working_2-way'!$D248))</f>
        <v/>
      </c>
      <c r="K249" s="22" t="str">
        <f>IF('Log_working_2-way'!$D248="","",B249^('Log_working_2-way'!$D248))</f>
        <v/>
      </c>
    </row>
    <row r="250" spans="3:11" x14ac:dyDescent="0.2">
      <c r="C250" s="20" t="str">
        <f t="shared" si="53"/>
        <v/>
      </c>
      <c r="D250" s="17" t="str">
        <f>IF(OR($A250="",$B250=""),"",A250*'MPTO_working_2-way'!$G249)</f>
        <v/>
      </c>
      <c r="E250" s="22" t="str">
        <f>IF(OR($A250="",$B250=""),"",B250*'MPTO_working_2-way'!$G249)</f>
        <v/>
      </c>
      <c r="F250" s="17" t="str">
        <f>IF(OR($A250="",$B250=""),"",'MPTO_working_2-way'!D249)</f>
        <v/>
      </c>
      <c r="G250" s="22" t="str">
        <f>IF(OR($A250="",$B250=""),"",'MPTO_working_2-way'!E249)</f>
        <v/>
      </c>
      <c r="H250" s="17" t="str">
        <f>IF(OR($A250="",$B250=""),"",'OddsRatio_working_2-way'!M249)</f>
        <v/>
      </c>
      <c r="I250" s="17" t="str">
        <f>IF(OR($A250="",$B250=""),"",'OddsRatio_working_2-way'!N249)</f>
        <v/>
      </c>
      <c r="J250" s="17" t="str">
        <f>IF('Log_working_2-way'!$D249="","",A250^('Log_working_2-way'!$D249))</f>
        <v/>
      </c>
      <c r="K250" s="22" t="str">
        <f>IF('Log_working_2-way'!$D249="","",B250^('Log_working_2-way'!$D249))</f>
        <v/>
      </c>
    </row>
    <row r="251" spans="3:11" x14ac:dyDescent="0.2">
      <c r="C251" s="20" t="str">
        <f t="shared" si="53"/>
        <v/>
      </c>
      <c r="D251" s="17" t="str">
        <f>IF(OR($A251="",$B251=""),"",A251*'MPTO_working_2-way'!$G250)</f>
        <v/>
      </c>
      <c r="E251" s="22" t="str">
        <f>IF(OR($A251="",$B251=""),"",B251*'MPTO_working_2-way'!$G250)</f>
        <v/>
      </c>
      <c r="F251" s="17" t="str">
        <f>IF(OR($A251="",$B251=""),"",'MPTO_working_2-way'!D250)</f>
        <v/>
      </c>
      <c r="G251" s="22" t="str">
        <f>IF(OR($A251="",$B251=""),"",'MPTO_working_2-way'!E250)</f>
        <v/>
      </c>
      <c r="H251" s="17" t="str">
        <f>IF(OR($A251="",$B251=""),"",'OddsRatio_working_2-way'!M250)</f>
        <v/>
      </c>
      <c r="I251" s="17" t="str">
        <f>IF(OR($A251="",$B251=""),"",'OddsRatio_working_2-way'!N250)</f>
        <v/>
      </c>
      <c r="J251" s="17" t="str">
        <f>IF('Log_working_2-way'!$D250="","",A251^('Log_working_2-way'!$D250))</f>
        <v/>
      </c>
      <c r="K251" s="22" t="str">
        <f>IF('Log_working_2-way'!$D250="","",B251^('Log_working_2-way'!$D250))</f>
        <v/>
      </c>
    </row>
    <row r="252" spans="3:11" x14ac:dyDescent="0.2">
      <c r="C252" s="20" t="str">
        <f t="shared" si="53"/>
        <v/>
      </c>
      <c r="D252" s="17" t="str">
        <f>IF(OR($A252="",$B252=""),"",A252*'MPTO_working_2-way'!$G251)</f>
        <v/>
      </c>
      <c r="E252" s="22" t="str">
        <f>IF(OR($A252="",$B252=""),"",B252*'MPTO_working_2-way'!$G251)</f>
        <v/>
      </c>
      <c r="F252" s="17" t="str">
        <f>IF(OR($A252="",$B252=""),"",'MPTO_working_2-way'!D251)</f>
        <v/>
      </c>
      <c r="G252" s="22" t="str">
        <f>IF(OR($A252="",$B252=""),"",'MPTO_working_2-way'!E251)</f>
        <v/>
      </c>
      <c r="H252" s="17" t="str">
        <f>IF(OR($A252="",$B252=""),"",'OddsRatio_working_2-way'!M251)</f>
        <v/>
      </c>
      <c r="I252" s="17" t="str">
        <f>IF(OR($A252="",$B252=""),"",'OddsRatio_working_2-way'!N251)</f>
        <v/>
      </c>
      <c r="J252" s="17" t="str">
        <f>IF('Log_working_2-way'!$D251="","",A252^('Log_working_2-way'!$D251))</f>
        <v/>
      </c>
      <c r="K252" s="22" t="str">
        <f>IF('Log_working_2-way'!$D251="","",B252^('Log_working_2-way'!$D251))</f>
        <v/>
      </c>
    </row>
    <row r="253" spans="3:11" x14ac:dyDescent="0.2">
      <c r="C253" s="20" t="str">
        <f t="shared" si="53"/>
        <v/>
      </c>
      <c r="D253" s="17" t="str">
        <f>IF(OR($A253="",$B253=""),"",A253*'MPTO_working_2-way'!$G252)</f>
        <v/>
      </c>
      <c r="E253" s="22" t="str">
        <f>IF(OR($A253="",$B253=""),"",B253*'MPTO_working_2-way'!$G252)</f>
        <v/>
      </c>
      <c r="F253" s="17" t="str">
        <f>IF(OR($A253="",$B253=""),"",'MPTO_working_2-way'!D252)</f>
        <v/>
      </c>
      <c r="G253" s="22" t="str">
        <f>IF(OR($A253="",$B253=""),"",'MPTO_working_2-way'!E252)</f>
        <v/>
      </c>
      <c r="H253" s="17" t="str">
        <f>IF(OR($A253="",$B253=""),"",'OddsRatio_working_2-way'!M252)</f>
        <v/>
      </c>
      <c r="I253" s="17" t="str">
        <f>IF(OR($A253="",$B253=""),"",'OddsRatio_working_2-way'!N252)</f>
        <v/>
      </c>
      <c r="J253" s="17" t="str">
        <f>IF('Log_working_2-way'!$D252="","",A253^('Log_working_2-way'!$D252))</f>
        <v/>
      </c>
      <c r="K253" s="22" t="str">
        <f>IF('Log_working_2-way'!$D252="","",B253^('Log_working_2-way'!$D252))</f>
        <v/>
      </c>
    </row>
    <row r="254" spans="3:11" x14ac:dyDescent="0.2">
      <c r="C254" s="20" t="str">
        <f t="shared" si="53"/>
        <v/>
      </c>
      <c r="D254" s="17" t="str">
        <f>IF(OR($A254="",$B254=""),"",A254*'MPTO_working_2-way'!$G253)</f>
        <v/>
      </c>
      <c r="E254" s="22" t="str">
        <f>IF(OR($A254="",$B254=""),"",B254*'MPTO_working_2-way'!$G253)</f>
        <v/>
      </c>
      <c r="F254" s="17" t="str">
        <f>IF(OR($A254="",$B254=""),"",'MPTO_working_2-way'!D253)</f>
        <v/>
      </c>
      <c r="G254" s="22" t="str">
        <f>IF(OR($A254="",$B254=""),"",'MPTO_working_2-way'!E253)</f>
        <v/>
      </c>
      <c r="H254" s="17" t="str">
        <f>IF(OR($A254="",$B254=""),"",'OddsRatio_working_2-way'!M253)</f>
        <v/>
      </c>
      <c r="I254" s="17" t="str">
        <f>IF(OR($A254="",$B254=""),"",'OddsRatio_working_2-way'!N253)</f>
        <v/>
      </c>
      <c r="J254" s="17" t="str">
        <f>IF('Log_working_2-way'!$D253="","",A254^('Log_working_2-way'!$D253))</f>
        <v/>
      </c>
      <c r="K254" s="22" t="str">
        <f>IF('Log_working_2-way'!$D253="","",B254^('Log_working_2-way'!$D253))</f>
        <v/>
      </c>
    </row>
    <row r="255" spans="3:11" x14ac:dyDescent="0.2">
      <c r="C255" s="20" t="str">
        <f t="shared" si="53"/>
        <v/>
      </c>
      <c r="D255" s="17" t="str">
        <f>IF(OR($A255="",$B255=""),"",A255*'MPTO_working_2-way'!$G254)</f>
        <v/>
      </c>
      <c r="E255" s="22" t="str">
        <f>IF(OR($A255="",$B255=""),"",B255*'MPTO_working_2-way'!$G254)</f>
        <v/>
      </c>
      <c r="F255" s="17" t="str">
        <f>IF(OR($A255="",$B255=""),"",'MPTO_working_2-way'!D254)</f>
        <v/>
      </c>
      <c r="G255" s="22" t="str">
        <f>IF(OR($A255="",$B255=""),"",'MPTO_working_2-way'!E254)</f>
        <v/>
      </c>
      <c r="H255" s="17" t="str">
        <f>IF(OR($A255="",$B255=""),"",'OddsRatio_working_2-way'!M254)</f>
        <v/>
      </c>
      <c r="I255" s="17" t="str">
        <f>IF(OR($A255="",$B255=""),"",'OddsRatio_working_2-way'!N254)</f>
        <v/>
      </c>
      <c r="J255" s="17" t="str">
        <f>IF('Log_working_2-way'!$D254="","",A255^('Log_working_2-way'!$D254))</f>
        <v/>
      </c>
      <c r="K255" s="22" t="str">
        <f>IF('Log_working_2-way'!$D254="","",B255^('Log_working_2-way'!$D254))</f>
        <v/>
      </c>
    </row>
    <row r="256" spans="3:11" x14ac:dyDescent="0.2">
      <c r="C256" s="20" t="str">
        <f t="shared" si="53"/>
        <v/>
      </c>
      <c r="D256" s="17" t="str">
        <f>IF(OR($A256="",$B256=""),"",A256*'MPTO_working_2-way'!$G255)</f>
        <v/>
      </c>
      <c r="E256" s="22" t="str">
        <f>IF(OR($A256="",$B256=""),"",B256*'MPTO_working_2-way'!$G255)</f>
        <v/>
      </c>
      <c r="F256" s="17" t="str">
        <f>IF(OR($A256="",$B256=""),"",'MPTO_working_2-way'!D255)</f>
        <v/>
      </c>
      <c r="G256" s="22" t="str">
        <f>IF(OR($A256="",$B256=""),"",'MPTO_working_2-way'!E255)</f>
        <v/>
      </c>
      <c r="H256" s="17" t="str">
        <f>IF(OR($A256="",$B256=""),"",'OddsRatio_working_2-way'!M255)</f>
        <v/>
      </c>
      <c r="I256" s="17" t="str">
        <f>IF(OR($A256="",$B256=""),"",'OddsRatio_working_2-way'!N255)</f>
        <v/>
      </c>
      <c r="J256" s="17" t="str">
        <f>IF('Log_working_2-way'!$D255="","",A256^('Log_working_2-way'!$D255))</f>
        <v/>
      </c>
      <c r="K256" s="22" t="str">
        <f>IF('Log_working_2-way'!$D255="","",B256^('Log_working_2-way'!$D255))</f>
        <v/>
      </c>
    </row>
    <row r="257" spans="3:11" x14ac:dyDescent="0.2">
      <c r="C257" s="20" t="str">
        <f t="shared" si="53"/>
        <v/>
      </c>
      <c r="D257" s="17" t="str">
        <f>IF(OR($A257="",$B257=""),"",A257*'MPTO_working_2-way'!$G256)</f>
        <v/>
      </c>
      <c r="E257" s="22" t="str">
        <f>IF(OR($A257="",$B257=""),"",B257*'MPTO_working_2-way'!$G256)</f>
        <v/>
      </c>
      <c r="F257" s="17" t="str">
        <f>IF(OR($A257="",$B257=""),"",'MPTO_working_2-way'!D256)</f>
        <v/>
      </c>
      <c r="G257" s="22" t="str">
        <f>IF(OR($A257="",$B257=""),"",'MPTO_working_2-way'!E256)</f>
        <v/>
      </c>
      <c r="H257" s="17" t="str">
        <f>IF(OR($A257="",$B257=""),"",'OddsRatio_working_2-way'!M256)</f>
        <v/>
      </c>
      <c r="I257" s="17" t="str">
        <f>IF(OR($A257="",$B257=""),"",'OddsRatio_working_2-way'!N256)</f>
        <v/>
      </c>
      <c r="J257" s="17" t="str">
        <f>IF('Log_working_2-way'!$D256="","",A257^('Log_working_2-way'!$D256))</f>
        <v/>
      </c>
      <c r="K257" s="22" t="str">
        <f>IF('Log_working_2-way'!$D256="","",B257^('Log_working_2-way'!$D256))</f>
        <v/>
      </c>
    </row>
    <row r="258" spans="3:11" x14ac:dyDescent="0.2">
      <c r="C258" s="20" t="str">
        <f t="shared" si="53"/>
        <v/>
      </c>
      <c r="D258" s="17" t="str">
        <f>IF(OR($A258="",$B258=""),"",A258*'MPTO_working_2-way'!$G257)</f>
        <v/>
      </c>
      <c r="E258" s="22" t="str">
        <f>IF(OR($A258="",$B258=""),"",B258*'MPTO_working_2-way'!$G257)</f>
        <v/>
      </c>
      <c r="F258" s="17" t="str">
        <f>IF(OR($A258="",$B258=""),"",'MPTO_working_2-way'!D257)</f>
        <v/>
      </c>
      <c r="G258" s="22" t="str">
        <f>IF(OR($A258="",$B258=""),"",'MPTO_working_2-way'!E257)</f>
        <v/>
      </c>
      <c r="H258" s="17" t="str">
        <f>IF(OR($A258="",$B258=""),"",'OddsRatio_working_2-way'!M257)</f>
        <v/>
      </c>
      <c r="I258" s="17" t="str">
        <f>IF(OR($A258="",$B258=""),"",'OddsRatio_working_2-way'!N257)</f>
        <v/>
      </c>
      <c r="J258" s="17" t="str">
        <f>IF('Log_working_2-way'!$D257="","",A258^('Log_working_2-way'!$D257))</f>
        <v/>
      </c>
      <c r="K258" s="22" t="str">
        <f>IF('Log_working_2-way'!$D257="","",B258^('Log_working_2-way'!$D257))</f>
        <v/>
      </c>
    </row>
    <row r="259" spans="3:11" x14ac:dyDescent="0.2">
      <c r="C259" s="20" t="str">
        <f t="shared" ref="C259:C322" si="54">IF(OR($A259="",$B259=""),"",(1/A259)+(1/B259)-1)</f>
        <v/>
      </c>
      <c r="D259" s="17" t="str">
        <f>IF(OR($A259="",$B259=""),"",A259*'MPTO_working_2-way'!$G258)</f>
        <v/>
      </c>
      <c r="E259" s="22" t="str">
        <f>IF(OR($A259="",$B259=""),"",B259*'MPTO_working_2-way'!$G258)</f>
        <v/>
      </c>
      <c r="F259" s="17" t="str">
        <f>IF(OR($A259="",$B259=""),"",'MPTO_working_2-way'!D258)</f>
        <v/>
      </c>
      <c r="G259" s="22" t="str">
        <f>IF(OR($A259="",$B259=""),"",'MPTO_working_2-way'!E258)</f>
        <v/>
      </c>
      <c r="H259" s="17" t="str">
        <f>IF(OR($A259="",$B259=""),"",'OddsRatio_working_2-way'!M258)</f>
        <v/>
      </c>
      <c r="I259" s="17" t="str">
        <f>IF(OR($A259="",$B259=""),"",'OddsRatio_working_2-way'!N258)</f>
        <v/>
      </c>
      <c r="J259" s="17" t="str">
        <f>IF('Log_working_2-way'!$D258="","",A259^('Log_working_2-way'!$D258))</f>
        <v/>
      </c>
      <c r="K259" s="22" t="str">
        <f>IF('Log_working_2-way'!$D258="","",B259^('Log_working_2-way'!$D258))</f>
        <v/>
      </c>
    </row>
    <row r="260" spans="3:11" x14ac:dyDescent="0.2">
      <c r="C260" s="20" t="str">
        <f t="shared" si="54"/>
        <v/>
      </c>
      <c r="D260" s="17" t="str">
        <f>IF(OR($A260="",$B260=""),"",A260*'MPTO_working_2-way'!$G259)</f>
        <v/>
      </c>
      <c r="E260" s="22" t="str">
        <f>IF(OR($A260="",$B260=""),"",B260*'MPTO_working_2-way'!$G259)</f>
        <v/>
      </c>
      <c r="F260" s="17" t="str">
        <f>IF(OR($A260="",$B260=""),"",'MPTO_working_2-way'!D259)</f>
        <v/>
      </c>
      <c r="G260" s="22" t="str">
        <f>IF(OR($A260="",$B260=""),"",'MPTO_working_2-way'!E259)</f>
        <v/>
      </c>
      <c r="H260" s="17" t="str">
        <f>IF(OR($A260="",$B260=""),"",'OddsRatio_working_2-way'!M259)</f>
        <v/>
      </c>
      <c r="I260" s="17" t="str">
        <f>IF(OR($A260="",$B260=""),"",'OddsRatio_working_2-way'!N259)</f>
        <v/>
      </c>
      <c r="J260" s="17" t="str">
        <f>IF('Log_working_2-way'!$D259="","",A260^('Log_working_2-way'!$D259))</f>
        <v/>
      </c>
      <c r="K260" s="22" t="str">
        <f>IF('Log_working_2-way'!$D259="","",B260^('Log_working_2-way'!$D259))</f>
        <v/>
      </c>
    </row>
    <row r="261" spans="3:11" x14ac:dyDescent="0.2">
      <c r="C261" s="20" t="str">
        <f t="shared" si="54"/>
        <v/>
      </c>
      <c r="D261" s="17" t="str">
        <f>IF(OR($A261="",$B261=""),"",A261*'MPTO_working_2-way'!$G260)</f>
        <v/>
      </c>
      <c r="E261" s="22" t="str">
        <f>IF(OR($A261="",$B261=""),"",B261*'MPTO_working_2-way'!$G260)</f>
        <v/>
      </c>
      <c r="F261" s="17" t="str">
        <f>IF(OR($A261="",$B261=""),"",'MPTO_working_2-way'!D260)</f>
        <v/>
      </c>
      <c r="G261" s="22" t="str">
        <f>IF(OR($A261="",$B261=""),"",'MPTO_working_2-way'!E260)</f>
        <v/>
      </c>
      <c r="H261" s="17" t="str">
        <f>IF(OR($A261="",$B261=""),"",'OddsRatio_working_2-way'!M260)</f>
        <v/>
      </c>
      <c r="I261" s="17" t="str">
        <f>IF(OR($A261="",$B261=""),"",'OddsRatio_working_2-way'!N260)</f>
        <v/>
      </c>
      <c r="J261" s="17" t="str">
        <f>IF('Log_working_2-way'!$D260="","",A261^('Log_working_2-way'!$D260))</f>
        <v/>
      </c>
      <c r="K261" s="22" t="str">
        <f>IF('Log_working_2-way'!$D260="","",B261^('Log_working_2-way'!$D260))</f>
        <v/>
      </c>
    </row>
    <row r="262" spans="3:11" x14ac:dyDescent="0.2">
      <c r="C262" s="20" t="str">
        <f t="shared" si="54"/>
        <v/>
      </c>
      <c r="D262" s="17" t="str">
        <f>IF(OR($A262="",$B262=""),"",A262*'MPTO_working_2-way'!$G261)</f>
        <v/>
      </c>
      <c r="E262" s="22" t="str">
        <f>IF(OR($A262="",$B262=""),"",B262*'MPTO_working_2-way'!$G261)</f>
        <v/>
      </c>
      <c r="F262" s="17" t="str">
        <f>IF(OR($A262="",$B262=""),"",'MPTO_working_2-way'!D261)</f>
        <v/>
      </c>
      <c r="G262" s="22" t="str">
        <f>IF(OR($A262="",$B262=""),"",'MPTO_working_2-way'!E261)</f>
        <v/>
      </c>
      <c r="H262" s="17" t="str">
        <f>IF(OR($A262="",$B262=""),"",'OddsRatio_working_2-way'!M261)</f>
        <v/>
      </c>
      <c r="I262" s="17" t="str">
        <f>IF(OR($A262="",$B262=""),"",'OddsRatio_working_2-way'!N261)</f>
        <v/>
      </c>
      <c r="J262" s="17" t="str">
        <f>IF('Log_working_2-way'!$D261="","",A262^('Log_working_2-way'!$D261))</f>
        <v/>
      </c>
      <c r="K262" s="22" t="str">
        <f>IF('Log_working_2-way'!$D261="","",B262^('Log_working_2-way'!$D261))</f>
        <v/>
      </c>
    </row>
    <row r="263" spans="3:11" x14ac:dyDescent="0.2">
      <c r="C263" s="20" t="str">
        <f t="shared" si="54"/>
        <v/>
      </c>
      <c r="D263" s="17" t="str">
        <f>IF(OR($A263="",$B263=""),"",A263*'MPTO_working_2-way'!$G262)</f>
        <v/>
      </c>
      <c r="E263" s="22" t="str">
        <f>IF(OR($A263="",$B263=""),"",B263*'MPTO_working_2-way'!$G262)</f>
        <v/>
      </c>
      <c r="F263" s="17" t="str">
        <f>IF(OR($A263="",$B263=""),"",'MPTO_working_2-way'!D262)</f>
        <v/>
      </c>
      <c r="G263" s="22" t="str">
        <f>IF(OR($A263="",$B263=""),"",'MPTO_working_2-way'!E262)</f>
        <v/>
      </c>
      <c r="H263" s="17" t="str">
        <f>IF(OR($A263="",$B263=""),"",'OddsRatio_working_2-way'!M262)</f>
        <v/>
      </c>
      <c r="I263" s="17" t="str">
        <f>IF(OR($A263="",$B263=""),"",'OddsRatio_working_2-way'!N262)</f>
        <v/>
      </c>
      <c r="J263" s="17" t="str">
        <f>IF('Log_working_2-way'!$D262="","",A263^('Log_working_2-way'!$D262))</f>
        <v/>
      </c>
      <c r="K263" s="22" t="str">
        <f>IF('Log_working_2-way'!$D262="","",B263^('Log_working_2-way'!$D262))</f>
        <v/>
      </c>
    </row>
    <row r="264" spans="3:11" x14ac:dyDescent="0.2">
      <c r="C264" s="20" t="str">
        <f t="shared" si="54"/>
        <v/>
      </c>
      <c r="D264" s="17" t="str">
        <f>IF(OR($A264="",$B264=""),"",A264*'MPTO_working_2-way'!$G263)</f>
        <v/>
      </c>
      <c r="E264" s="22" t="str">
        <f>IF(OR($A264="",$B264=""),"",B264*'MPTO_working_2-way'!$G263)</f>
        <v/>
      </c>
      <c r="F264" s="17" t="str">
        <f>IF(OR($A264="",$B264=""),"",'MPTO_working_2-way'!D263)</f>
        <v/>
      </c>
      <c r="G264" s="22" t="str">
        <f>IF(OR($A264="",$B264=""),"",'MPTO_working_2-way'!E263)</f>
        <v/>
      </c>
      <c r="H264" s="17" t="str">
        <f>IF(OR($A264="",$B264=""),"",'OddsRatio_working_2-way'!M263)</f>
        <v/>
      </c>
      <c r="I264" s="17" t="str">
        <f>IF(OR($A264="",$B264=""),"",'OddsRatio_working_2-way'!N263)</f>
        <v/>
      </c>
      <c r="J264" s="17" t="str">
        <f>IF('Log_working_2-way'!$D263="","",A264^('Log_working_2-way'!$D263))</f>
        <v/>
      </c>
      <c r="K264" s="22" t="str">
        <f>IF('Log_working_2-way'!$D263="","",B264^('Log_working_2-way'!$D263))</f>
        <v/>
      </c>
    </row>
    <row r="265" spans="3:11" x14ac:dyDescent="0.2">
      <c r="C265" s="20" t="str">
        <f t="shared" si="54"/>
        <v/>
      </c>
      <c r="D265" s="17" t="str">
        <f>IF(OR($A265="",$B265=""),"",A265*'MPTO_working_2-way'!$G264)</f>
        <v/>
      </c>
      <c r="E265" s="22" t="str">
        <f>IF(OR($A265="",$B265=""),"",B265*'MPTO_working_2-way'!$G264)</f>
        <v/>
      </c>
      <c r="F265" s="17" t="str">
        <f>IF(OR($A265="",$B265=""),"",'MPTO_working_2-way'!D264)</f>
        <v/>
      </c>
      <c r="G265" s="22" t="str">
        <f>IF(OR($A265="",$B265=""),"",'MPTO_working_2-way'!E264)</f>
        <v/>
      </c>
      <c r="H265" s="17" t="str">
        <f>IF(OR($A265="",$B265=""),"",'OddsRatio_working_2-way'!M264)</f>
        <v/>
      </c>
      <c r="I265" s="17" t="str">
        <f>IF(OR($A265="",$B265=""),"",'OddsRatio_working_2-way'!N264)</f>
        <v/>
      </c>
      <c r="J265" s="17" t="str">
        <f>IF('Log_working_2-way'!$D264="","",A265^('Log_working_2-way'!$D264))</f>
        <v/>
      </c>
      <c r="K265" s="22" t="str">
        <f>IF('Log_working_2-way'!$D264="","",B265^('Log_working_2-way'!$D264))</f>
        <v/>
      </c>
    </row>
    <row r="266" spans="3:11" x14ac:dyDescent="0.2">
      <c r="C266" s="20" t="str">
        <f t="shared" si="54"/>
        <v/>
      </c>
      <c r="D266" s="17" t="str">
        <f>IF(OR($A266="",$B266=""),"",A266*'MPTO_working_2-way'!$G265)</f>
        <v/>
      </c>
      <c r="E266" s="22" t="str">
        <f>IF(OR($A266="",$B266=""),"",B266*'MPTO_working_2-way'!$G265)</f>
        <v/>
      </c>
      <c r="F266" s="17" t="str">
        <f>IF(OR($A266="",$B266=""),"",'MPTO_working_2-way'!D265)</f>
        <v/>
      </c>
      <c r="G266" s="22" t="str">
        <f>IF(OR($A266="",$B266=""),"",'MPTO_working_2-way'!E265)</f>
        <v/>
      </c>
      <c r="H266" s="17" t="str">
        <f>IF(OR($A266="",$B266=""),"",'OddsRatio_working_2-way'!M265)</f>
        <v/>
      </c>
      <c r="I266" s="17" t="str">
        <f>IF(OR($A266="",$B266=""),"",'OddsRatio_working_2-way'!N265)</f>
        <v/>
      </c>
      <c r="J266" s="17" t="str">
        <f>IF('Log_working_2-way'!$D265="","",A266^('Log_working_2-way'!$D265))</f>
        <v/>
      </c>
      <c r="K266" s="22" t="str">
        <f>IF('Log_working_2-way'!$D265="","",B266^('Log_working_2-way'!$D265))</f>
        <v/>
      </c>
    </row>
    <row r="267" spans="3:11" x14ac:dyDescent="0.2">
      <c r="C267" s="20" t="str">
        <f t="shared" si="54"/>
        <v/>
      </c>
      <c r="D267" s="17" t="str">
        <f>IF(OR($A267="",$B267=""),"",A267*'MPTO_working_2-way'!$G266)</f>
        <v/>
      </c>
      <c r="E267" s="22" t="str">
        <f>IF(OR($A267="",$B267=""),"",B267*'MPTO_working_2-way'!$G266)</f>
        <v/>
      </c>
      <c r="F267" s="17" t="str">
        <f>IF(OR($A267="",$B267=""),"",'MPTO_working_2-way'!D266)</f>
        <v/>
      </c>
      <c r="G267" s="22" t="str">
        <f>IF(OR($A267="",$B267=""),"",'MPTO_working_2-way'!E266)</f>
        <v/>
      </c>
      <c r="H267" s="17" t="str">
        <f>IF(OR($A267="",$B267=""),"",'OddsRatio_working_2-way'!M266)</f>
        <v/>
      </c>
      <c r="I267" s="17" t="str">
        <f>IF(OR($A267="",$B267=""),"",'OddsRatio_working_2-way'!N266)</f>
        <v/>
      </c>
      <c r="J267" s="17" t="str">
        <f>IF('Log_working_2-way'!$D266="","",A267^('Log_working_2-way'!$D266))</f>
        <v/>
      </c>
      <c r="K267" s="22" t="str">
        <f>IF('Log_working_2-way'!$D266="","",B267^('Log_working_2-way'!$D266))</f>
        <v/>
      </c>
    </row>
    <row r="268" spans="3:11" x14ac:dyDescent="0.2">
      <c r="C268" s="20" t="str">
        <f t="shared" si="54"/>
        <v/>
      </c>
      <c r="D268" s="17" t="str">
        <f>IF(OR($A268="",$B268=""),"",A268*'MPTO_working_2-way'!$G267)</f>
        <v/>
      </c>
      <c r="E268" s="22" t="str">
        <f>IF(OR($A268="",$B268=""),"",B268*'MPTO_working_2-way'!$G267)</f>
        <v/>
      </c>
      <c r="F268" s="17" t="str">
        <f>IF(OR($A268="",$B268=""),"",'MPTO_working_2-way'!D267)</f>
        <v/>
      </c>
      <c r="G268" s="22" t="str">
        <f>IF(OR($A268="",$B268=""),"",'MPTO_working_2-way'!E267)</f>
        <v/>
      </c>
      <c r="H268" s="17" t="str">
        <f>IF(OR($A268="",$B268=""),"",'OddsRatio_working_2-way'!M267)</f>
        <v/>
      </c>
      <c r="I268" s="17" t="str">
        <f>IF(OR($A268="",$B268=""),"",'OddsRatio_working_2-way'!N267)</f>
        <v/>
      </c>
      <c r="J268" s="17" t="str">
        <f>IF('Log_working_2-way'!$D267="","",A268^('Log_working_2-way'!$D267))</f>
        <v/>
      </c>
      <c r="K268" s="22" t="str">
        <f>IF('Log_working_2-way'!$D267="","",B268^('Log_working_2-way'!$D267))</f>
        <v/>
      </c>
    </row>
    <row r="269" spans="3:11" x14ac:dyDescent="0.2">
      <c r="C269" s="20" t="str">
        <f t="shared" si="54"/>
        <v/>
      </c>
      <c r="D269" s="17" t="str">
        <f>IF(OR($A269="",$B269=""),"",A269*'MPTO_working_2-way'!$G268)</f>
        <v/>
      </c>
      <c r="E269" s="22" t="str">
        <f>IF(OR($A269="",$B269=""),"",B269*'MPTO_working_2-way'!$G268)</f>
        <v/>
      </c>
      <c r="F269" s="17" t="str">
        <f>IF(OR($A269="",$B269=""),"",'MPTO_working_2-way'!D268)</f>
        <v/>
      </c>
      <c r="G269" s="22" t="str">
        <f>IF(OR($A269="",$B269=""),"",'MPTO_working_2-way'!E268)</f>
        <v/>
      </c>
      <c r="H269" s="17" t="str">
        <f>IF(OR($A269="",$B269=""),"",'OddsRatio_working_2-way'!M268)</f>
        <v/>
      </c>
      <c r="I269" s="17" t="str">
        <f>IF(OR($A269="",$B269=""),"",'OddsRatio_working_2-way'!N268)</f>
        <v/>
      </c>
      <c r="J269" s="17" t="str">
        <f>IF('Log_working_2-way'!$D268="","",A269^('Log_working_2-way'!$D268))</f>
        <v/>
      </c>
      <c r="K269" s="22" t="str">
        <f>IF('Log_working_2-way'!$D268="","",B269^('Log_working_2-way'!$D268))</f>
        <v/>
      </c>
    </row>
    <row r="270" spans="3:11" x14ac:dyDescent="0.2">
      <c r="C270" s="20" t="str">
        <f t="shared" si="54"/>
        <v/>
      </c>
      <c r="D270" s="17" t="str">
        <f>IF(OR($A270="",$B270=""),"",A270*'MPTO_working_2-way'!$G269)</f>
        <v/>
      </c>
      <c r="E270" s="22" t="str">
        <f>IF(OR($A270="",$B270=""),"",B270*'MPTO_working_2-way'!$G269)</f>
        <v/>
      </c>
      <c r="F270" s="17" t="str">
        <f>IF(OR($A270="",$B270=""),"",'MPTO_working_2-way'!D269)</f>
        <v/>
      </c>
      <c r="G270" s="22" t="str">
        <f>IF(OR($A270="",$B270=""),"",'MPTO_working_2-way'!E269)</f>
        <v/>
      </c>
      <c r="H270" s="17" t="str">
        <f>IF(OR($A270="",$B270=""),"",'OddsRatio_working_2-way'!M269)</f>
        <v/>
      </c>
      <c r="I270" s="17" t="str">
        <f>IF(OR($A270="",$B270=""),"",'OddsRatio_working_2-way'!N269)</f>
        <v/>
      </c>
      <c r="J270" s="17" t="str">
        <f>IF('Log_working_2-way'!$D269="","",A270^('Log_working_2-way'!$D269))</f>
        <v/>
      </c>
      <c r="K270" s="22" t="str">
        <f>IF('Log_working_2-way'!$D269="","",B270^('Log_working_2-way'!$D269))</f>
        <v/>
      </c>
    </row>
    <row r="271" spans="3:11" x14ac:dyDescent="0.2">
      <c r="C271" s="20" t="str">
        <f t="shared" si="54"/>
        <v/>
      </c>
      <c r="D271" s="17" t="str">
        <f>IF(OR($A271="",$B271=""),"",A271*'MPTO_working_2-way'!$G270)</f>
        <v/>
      </c>
      <c r="E271" s="22" t="str">
        <f>IF(OR($A271="",$B271=""),"",B271*'MPTO_working_2-way'!$G270)</f>
        <v/>
      </c>
      <c r="F271" s="17" t="str">
        <f>IF(OR($A271="",$B271=""),"",'MPTO_working_2-way'!D270)</f>
        <v/>
      </c>
      <c r="G271" s="22" t="str">
        <f>IF(OR($A271="",$B271=""),"",'MPTO_working_2-way'!E270)</f>
        <v/>
      </c>
      <c r="H271" s="17" t="str">
        <f>IF(OR($A271="",$B271=""),"",'OddsRatio_working_2-way'!M270)</f>
        <v/>
      </c>
      <c r="I271" s="17" t="str">
        <f>IF(OR($A271="",$B271=""),"",'OddsRatio_working_2-way'!N270)</f>
        <v/>
      </c>
      <c r="J271" s="17" t="str">
        <f>IF('Log_working_2-way'!$D270="","",A271^('Log_working_2-way'!$D270))</f>
        <v/>
      </c>
      <c r="K271" s="22" t="str">
        <f>IF('Log_working_2-way'!$D270="","",B271^('Log_working_2-way'!$D270))</f>
        <v/>
      </c>
    </row>
    <row r="272" spans="3:11" x14ac:dyDescent="0.2">
      <c r="C272" s="20" t="str">
        <f t="shared" si="54"/>
        <v/>
      </c>
      <c r="D272" s="17" t="str">
        <f>IF(OR($A272="",$B272=""),"",A272*'MPTO_working_2-way'!$G271)</f>
        <v/>
      </c>
      <c r="E272" s="22" t="str">
        <f>IF(OR($A272="",$B272=""),"",B272*'MPTO_working_2-way'!$G271)</f>
        <v/>
      </c>
      <c r="F272" s="17" t="str">
        <f>IF(OR($A272="",$B272=""),"",'MPTO_working_2-way'!D271)</f>
        <v/>
      </c>
      <c r="G272" s="22" t="str">
        <f>IF(OR($A272="",$B272=""),"",'MPTO_working_2-way'!E271)</f>
        <v/>
      </c>
      <c r="H272" s="17" t="str">
        <f>IF(OR($A272="",$B272=""),"",'OddsRatio_working_2-way'!M271)</f>
        <v/>
      </c>
      <c r="I272" s="17" t="str">
        <f>IF(OR($A272="",$B272=""),"",'OddsRatio_working_2-way'!N271)</f>
        <v/>
      </c>
      <c r="J272" s="17" t="str">
        <f>IF('Log_working_2-way'!$D271="","",A272^('Log_working_2-way'!$D271))</f>
        <v/>
      </c>
      <c r="K272" s="22" t="str">
        <f>IF('Log_working_2-way'!$D271="","",B272^('Log_working_2-way'!$D271))</f>
        <v/>
      </c>
    </row>
    <row r="273" spans="3:11" x14ac:dyDescent="0.2">
      <c r="C273" s="20" t="str">
        <f t="shared" si="54"/>
        <v/>
      </c>
      <c r="D273" s="17" t="str">
        <f>IF(OR($A273="",$B273=""),"",A273*'MPTO_working_2-way'!$G272)</f>
        <v/>
      </c>
      <c r="E273" s="22" t="str">
        <f>IF(OR($A273="",$B273=""),"",B273*'MPTO_working_2-way'!$G272)</f>
        <v/>
      </c>
      <c r="F273" s="17" t="str">
        <f>IF(OR($A273="",$B273=""),"",'MPTO_working_2-way'!D272)</f>
        <v/>
      </c>
      <c r="G273" s="22" t="str">
        <f>IF(OR($A273="",$B273=""),"",'MPTO_working_2-way'!E272)</f>
        <v/>
      </c>
      <c r="H273" s="17" t="str">
        <f>IF(OR($A273="",$B273=""),"",'OddsRatio_working_2-way'!M272)</f>
        <v/>
      </c>
      <c r="I273" s="17" t="str">
        <f>IF(OR($A273="",$B273=""),"",'OddsRatio_working_2-way'!N272)</f>
        <v/>
      </c>
      <c r="J273" s="17" t="str">
        <f>IF('Log_working_2-way'!$D272="","",A273^('Log_working_2-way'!$D272))</f>
        <v/>
      </c>
      <c r="K273" s="22" t="str">
        <f>IF('Log_working_2-way'!$D272="","",B273^('Log_working_2-way'!$D272))</f>
        <v/>
      </c>
    </row>
    <row r="274" spans="3:11" x14ac:dyDescent="0.2">
      <c r="C274" s="20" t="str">
        <f t="shared" si="54"/>
        <v/>
      </c>
      <c r="D274" s="17" t="str">
        <f>IF(OR($A274="",$B274=""),"",A274*'MPTO_working_2-way'!$G273)</f>
        <v/>
      </c>
      <c r="E274" s="22" t="str">
        <f>IF(OR($A274="",$B274=""),"",B274*'MPTO_working_2-way'!$G273)</f>
        <v/>
      </c>
      <c r="F274" s="17" t="str">
        <f>IF(OR($A274="",$B274=""),"",'MPTO_working_2-way'!D273)</f>
        <v/>
      </c>
      <c r="G274" s="22" t="str">
        <f>IF(OR($A274="",$B274=""),"",'MPTO_working_2-way'!E273)</f>
        <v/>
      </c>
      <c r="H274" s="17" t="str">
        <f>IF(OR($A274="",$B274=""),"",'OddsRatio_working_2-way'!M273)</f>
        <v/>
      </c>
      <c r="I274" s="17" t="str">
        <f>IF(OR($A274="",$B274=""),"",'OddsRatio_working_2-way'!N273)</f>
        <v/>
      </c>
      <c r="J274" s="17" t="str">
        <f>IF('Log_working_2-way'!$D273="","",A274^('Log_working_2-way'!$D273))</f>
        <v/>
      </c>
      <c r="K274" s="22" t="str">
        <f>IF('Log_working_2-way'!$D273="","",B274^('Log_working_2-way'!$D273))</f>
        <v/>
      </c>
    </row>
    <row r="275" spans="3:11" x14ac:dyDescent="0.2">
      <c r="C275" s="20" t="str">
        <f t="shared" si="54"/>
        <v/>
      </c>
      <c r="D275" s="17" t="str">
        <f>IF(OR($A275="",$B275=""),"",A275*'MPTO_working_2-way'!$G274)</f>
        <v/>
      </c>
      <c r="E275" s="22" t="str">
        <f>IF(OR($A275="",$B275=""),"",B275*'MPTO_working_2-way'!$G274)</f>
        <v/>
      </c>
      <c r="F275" s="17" t="str">
        <f>IF(OR($A275="",$B275=""),"",'MPTO_working_2-way'!D274)</f>
        <v/>
      </c>
      <c r="G275" s="22" t="str">
        <f>IF(OR($A275="",$B275=""),"",'MPTO_working_2-way'!E274)</f>
        <v/>
      </c>
      <c r="H275" s="17" t="str">
        <f>IF(OR($A275="",$B275=""),"",'OddsRatio_working_2-way'!M274)</f>
        <v/>
      </c>
      <c r="I275" s="17" t="str">
        <f>IF(OR($A275="",$B275=""),"",'OddsRatio_working_2-way'!N274)</f>
        <v/>
      </c>
      <c r="J275" s="17" t="str">
        <f>IF('Log_working_2-way'!$D274="","",A275^('Log_working_2-way'!$D274))</f>
        <v/>
      </c>
      <c r="K275" s="22" t="str">
        <f>IF('Log_working_2-way'!$D274="","",B275^('Log_working_2-way'!$D274))</f>
        <v/>
      </c>
    </row>
    <row r="276" spans="3:11" x14ac:dyDescent="0.2">
      <c r="C276" s="20" t="str">
        <f t="shared" si="54"/>
        <v/>
      </c>
      <c r="D276" s="17" t="str">
        <f>IF(OR($A276="",$B276=""),"",A276*'MPTO_working_2-way'!$G275)</f>
        <v/>
      </c>
      <c r="E276" s="22" t="str">
        <f>IF(OR($A276="",$B276=""),"",B276*'MPTO_working_2-way'!$G275)</f>
        <v/>
      </c>
      <c r="F276" s="17" t="str">
        <f>IF(OR($A276="",$B276=""),"",'MPTO_working_2-way'!D275)</f>
        <v/>
      </c>
      <c r="G276" s="22" t="str">
        <f>IF(OR($A276="",$B276=""),"",'MPTO_working_2-way'!E275)</f>
        <v/>
      </c>
      <c r="H276" s="17" t="str">
        <f>IF(OR($A276="",$B276=""),"",'OddsRatio_working_2-way'!M275)</f>
        <v/>
      </c>
      <c r="I276" s="17" t="str">
        <f>IF(OR($A276="",$B276=""),"",'OddsRatio_working_2-way'!N275)</f>
        <v/>
      </c>
      <c r="J276" s="17" t="str">
        <f>IF('Log_working_2-way'!$D275="","",A276^('Log_working_2-way'!$D275))</f>
        <v/>
      </c>
      <c r="K276" s="22" t="str">
        <f>IF('Log_working_2-way'!$D275="","",B276^('Log_working_2-way'!$D275))</f>
        <v/>
      </c>
    </row>
    <row r="277" spans="3:11" x14ac:dyDescent="0.2">
      <c r="C277" s="20" t="str">
        <f t="shared" si="54"/>
        <v/>
      </c>
      <c r="D277" s="17" t="str">
        <f>IF(OR($A277="",$B277=""),"",A277*'MPTO_working_2-way'!$G276)</f>
        <v/>
      </c>
      <c r="E277" s="22" t="str">
        <f>IF(OR($A277="",$B277=""),"",B277*'MPTO_working_2-way'!$G276)</f>
        <v/>
      </c>
      <c r="F277" s="17" t="str">
        <f>IF(OR($A277="",$B277=""),"",'MPTO_working_2-way'!D276)</f>
        <v/>
      </c>
      <c r="G277" s="22" t="str">
        <f>IF(OR($A277="",$B277=""),"",'MPTO_working_2-way'!E276)</f>
        <v/>
      </c>
      <c r="H277" s="17" t="str">
        <f>IF(OR($A277="",$B277=""),"",'OddsRatio_working_2-way'!M276)</f>
        <v/>
      </c>
      <c r="I277" s="17" t="str">
        <f>IF(OR($A277="",$B277=""),"",'OddsRatio_working_2-way'!N276)</f>
        <v/>
      </c>
      <c r="J277" s="17" t="str">
        <f>IF('Log_working_2-way'!$D276="","",A277^('Log_working_2-way'!$D276))</f>
        <v/>
      </c>
      <c r="K277" s="22" t="str">
        <f>IF('Log_working_2-way'!$D276="","",B277^('Log_working_2-way'!$D276))</f>
        <v/>
      </c>
    </row>
    <row r="278" spans="3:11" x14ac:dyDescent="0.2">
      <c r="C278" s="20" t="str">
        <f t="shared" si="54"/>
        <v/>
      </c>
      <c r="D278" s="17" t="str">
        <f>IF(OR($A278="",$B278=""),"",A278*'MPTO_working_2-way'!$G277)</f>
        <v/>
      </c>
      <c r="E278" s="22" t="str">
        <f>IF(OR($A278="",$B278=""),"",B278*'MPTO_working_2-way'!$G277)</f>
        <v/>
      </c>
      <c r="F278" s="17" t="str">
        <f>IF(OR($A278="",$B278=""),"",'MPTO_working_2-way'!D277)</f>
        <v/>
      </c>
      <c r="G278" s="22" t="str">
        <f>IF(OR($A278="",$B278=""),"",'MPTO_working_2-way'!E277)</f>
        <v/>
      </c>
      <c r="H278" s="17" t="str">
        <f>IF(OR($A278="",$B278=""),"",'OddsRatio_working_2-way'!M277)</f>
        <v/>
      </c>
      <c r="I278" s="17" t="str">
        <f>IF(OR($A278="",$B278=""),"",'OddsRatio_working_2-way'!N277)</f>
        <v/>
      </c>
      <c r="J278" s="17" t="str">
        <f>IF('Log_working_2-way'!$D277="","",A278^('Log_working_2-way'!$D277))</f>
        <v/>
      </c>
      <c r="K278" s="22" t="str">
        <f>IF('Log_working_2-way'!$D277="","",B278^('Log_working_2-way'!$D277))</f>
        <v/>
      </c>
    </row>
    <row r="279" spans="3:11" x14ac:dyDescent="0.2">
      <c r="C279" s="20" t="str">
        <f t="shared" si="54"/>
        <v/>
      </c>
      <c r="D279" s="17" t="str">
        <f>IF(OR($A279="",$B279=""),"",A279*'MPTO_working_2-way'!$G278)</f>
        <v/>
      </c>
      <c r="E279" s="22" t="str">
        <f>IF(OR($A279="",$B279=""),"",B279*'MPTO_working_2-way'!$G278)</f>
        <v/>
      </c>
      <c r="F279" s="17" t="str">
        <f>IF(OR($A279="",$B279=""),"",'MPTO_working_2-way'!D278)</f>
        <v/>
      </c>
      <c r="G279" s="22" t="str">
        <f>IF(OR($A279="",$B279=""),"",'MPTO_working_2-way'!E278)</f>
        <v/>
      </c>
      <c r="H279" s="17" t="str">
        <f>IF(OR($A279="",$B279=""),"",'OddsRatio_working_2-way'!M278)</f>
        <v/>
      </c>
      <c r="I279" s="17" t="str">
        <f>IF(OR($A279="",$B279=""),"",'OddsRatio_working_2-way'!N278)</f>
        <v/>
      </c>
      <c r="J279" s="17" t="str">
        <f>IF('Log_working_2-way'!$D278="","",A279^('Log_working_2-way'!$D278))</f>
        <v/>
      </c>
      <c r="K279" s="22" t="str">
        <f>IF('Log_working_2-way'!$D278="","",B279^('Log_working_2-way'!$D278))</f>
        <v/>
      </c>
    </row>
    <row r="280" spans="3:11" x14ac:dyDescent="0.2">
      <c r="C280" s="20" t="str">
        <f t="shared" si="54"/>
        <v/>
      </c>
      <c r="D280" s="17" t="str">
        <f>IF(OR($A280="",$B280=""),"",A280*'MPTO_working_2-way'!$G279)</f>
        <v/>
      </c>
      <c r="E280" s="22" t="str">
        <f>IF(OR($A280="",$B280=""),"",B280*'MPTO_working_2-way'!$G279)</f>
        <v/>
      </c>
      <c r="F280" s="17" t="str">
        <f>IF(OR($A280="",$B280=""),"",'MPTO_working_2-way'!D279)</f>
        <v/>
      </c>
      <c r="G280" s="22" t="str">
        <f>IF(OR($A280="",$B280=""),"",'MPTO_working_2-way'!E279)</f>
        <v/>
      </c>
      <c r="H280" s="17" t="str">
        <f>IF(OR($A280="",$B280=""),"",'OddsRatio_working_2-way'!M279)</f>
        <v/>
      </c>
      <c r="I280" s="17" t="str">
        <f>IF(OR($A280="",$B280=""),"",'OddsRatio_working_2-way'!N279)</f>
        <v/>
      </c>
      <c r="J280" s="17" t="str">
        <f>IF('Log_working_2-way'!$D279="","",A280^('Log_working_2-way'!$D279))</f>
        <v/>
      </c>
      <c r="K280" s="22" t="str">
        <f>IF('Log_working_2-way'!$D279="","",B280^('Log_working_2-way'!$D279))</f>
        <v/>
      </c>
    </row>
    <row r="281" spans="3:11" x14ac:dyDescent="0.2">
      <c r="C281" s="20" t="str">
        <f t="shared" si="54"/>
        <v/>
      </c>
      <c r="D281" s="17" t="str">
        <f>IF(OR($A281="",$B281=""),"",A281*'MPTO_working_2-way'!$G280)</f>
        <v/>
      </c>
      <c r="E281" s="22" t="str">
        <f>IF(OR($A281="",$B281=""),"",B281*'MPTO_working_2-way'!$G280)</f>
        <v/>
      </c>
      <c r="F281" s="17" t="str">
        <f>IF(OR($A281="",$B281=""),"",'MPTO_working_2-way'!D280)</f>
        <v/>
      </c>
      <c r="G281" s="22" t="str">
        <f>IF(OR($A281="",$B281=""),"",'MPTO_working_2-way'!E280)</f>
        <v/>
      </c>
      <c r="H281" s="17" t="str">
        <f>IF(OR($A281="",$B281=""),"",'OddsRatio_working_2-way'!M280)</f>
        <v/>
      </c>
      <c r="I281" s="17" t="str">
        <f>IF(OR($A281="",$B281=""),"",'OddsRatio_working_2-way'!N280)</f>
        <v/>
      </c>
      <c r="J281" s="17" t="str">
        <f>IF('Log_working_2-way'!$D280="","",A281^('Log_working_2-way'!$D280))</f>
        <v/>
      </c>
      <c r="K281" s="22" t="str">
        <f>IF('Log_working_2-way'!$D280="","",B281^('Log_working_2-way'!$D280))</f>
        <v/>
      </c>
    </row>
    <row r="282" spans="3:11" x14ac:dyDescent="0.2">
      <c r="C282" s="20" t="str">
        <f t="shared" si="54"/>
        <v/>
      </c>
      <c r="D282" s="17" t="str">
        <f>IF(OR($A282="",$B282=""),"",A282*'MPTO_working_2-way'!$G281)</f>
        <v/>
      </c>
      <c r="E282" s="22" t="str">
        <f>IF(OR($A282="",$B282=""),"",B282*'MPTO_working_2-way'!$G281)</f>
        <v/>
      </c>
      <c r="F282" s="17" t="str">
        <f>IF(OR($A282="",$B282=""),"",'MPTO_working_2-way'!D281)</f>
        <v/>
      </c>
      <c r="G282" s="22" t="str">
        <f>IF(OR($A282="",$B282=""),"",'MPTO_working_2-way'!E281)</f>
        <v/>
      </c>
      <c r="H282" s="17" t="str">
        <f>IF(OR($A282="",$B282=""),"",'OddsRatio_working_2-way'!M281)</f>
        <v/>
      </c>
      <c r="I282" s="17" t="str">
        <f>IF(OR($A282="",$B282=""),"",'OddsRatio_working_2-way'!N281)</f>
        <v/>
      </c>
      <c r="J282" s="17" t="str">
        <f>IF('Log_working_2-way'!$D281="","",A282^('Log_working_2-way'!$D281))</f>
        <v/>
      </c>
      <c r="K282" s="22" t="str">
        <f>IF('Log_working_2-way'!$D281="","",B282^('Log_working_2-way'!$D281))</f>
        <v/>
      </c>
    </row>
    <row r="283" spans="3:11" x14ac:dyDescent="0.2">
      <c r="C283" s="20" t="str">
        <f t="shared" si="54"/>
        <v/>
      </c>
      <c r="D283" s="17" t="str">
        <f>IF(OR($A283="",$B283=""),"",A283*'MPTO_working_2-way'!$G282)</f>
        <v/>
      </c>
      <c r="E283" s="22" t="str">
        <f>IF(OR($A283="",$B283=""),"",B283*'MPTO_working_2-way'!$G282)</f>
        <v/>
      </c>
      <c r="F283" s="17" t="str">
        <f>IF(OR($A283="",$B283=""),"",'MPTO_working_2-way'!D282)</f>
        <v/>
      </c>
      <c r="G283" s="22" t="str">
        <f>IF(OR($A283="",$B283=""),"",'MPTO_working_2-way'!E282)</f>
        <v/>
      </c>
      <c r="H283" s="17" t="str">
        <f>IF(OR($A283="",$B283=""),"",'OddsRatio_working_2-way'!M282)</f>
        <v/>
      </c>
      <c r="I283" s="17" t="str">
        <f>IF(OR($A283="",$B283=""),"",'OddsRatio_working_2-way'!N282)</f>
        <v/>
      </c>
      <c r="J283" s="17" t="str">
        <f>IF('Log_working_2-way'!$D282="","",A283^('Log_working_2-way'!$D282))</f>
        <v/>
      </c>
      <c r="K283" s="22" t="str">
        <f>IF('Log_working_2-way'!$D282="","",B283^('Log_working_2-way'!$D282))</f>
        <v/>
      </c>
    </row>
    <row r="284" spans="3:11" x14ac:dyDescent="0.2">
      <c r="C284" s="20" t="str">
        <f t="shared" si="54"/>
        <v/>
      </c>
      <c r="D284" s="17" t="str">
        <f>IF(OR($A284="",$B284=""),"",A284*'MPTO_working_2-way'!$G283)</f>
        <v/>
      </c>
      <c r="E284" s="22" t="str">
        <f>IF(OR($A284="",$B284=""),"",B284*'MPTO_working_2-way'!$G283)</f>
        <v/>
      </c>
      <c r="F284" s="17" t="str">
        <f>IF(OR($A284="",$B284=""),"",'MPTO_working_2-way'!D283)</f>
        <v/>
      </c>
      <c r="G284" s="22" t="str">
        <f>IF(OR($A284="",$B284=""),"",'MPTO_working_2-way'!E283)</f>
        <v/>
      </c>
      <c r="H284" s="17" t="str">
        <f>IF(OR($A284="",$B284=""),"",'OddsRatio_working_2-way'!M283)</f>
        <v/>
      </c>
      <c r="I284" s="17" t="str">
        <f>IF(OR($A284="",$B284=""),"",'OddsRatio_working_2-way'!N283)</f>
        <v/>
      </c>
      <c r="J284" s="17" t="str">
        <f>IF('Log_working_2-way'!$D283="","",A284^('Log_working_2-way'!$D283))</f>
        <v/>
      </c>
      <c r="K284" s="22" t="str">
        <f>IF('Log_working_2-way'!$D283="","",B284^('Log_working_2-way'!$D283))</f>
        <v/>
      </c>
    </row>
    <row r="285" spans="3:11" x14ac:dyDescent="0.2">
      <c r="C285" s="20" t="str">
        <f t="shared" si="54"/>
        <v/>
      </c>
      <c r="D285" s="17" t="str">
        <f>IF(OR($A285="",$B285=""),"",A285*'MPTO_working_2-way'!$G284)</f>
        <v/>
      </c>
      <c r="E285" s="22" t="str">
        <f>IF(OR($A285="",$B285=""),"",B285*'MPTO_working_2-way'!$G284)</f>
        <v/>
      </c>
      <c r="F285" s="17" t="str">
        <f>IF(OR($A285="",$B285=""),"",'MPTO_working_2-way'!D284)</f>
        <v/>
      </c>
      <c r="G285" s="22" t="str">
        <f>IF(OR($A285="",$B285=""),"",'MPTO_working_2-way'!E284)</f>
        <v/>
      </c>
      <c r="H285" s="17" t="str">
        <f>IF(OR($A285="",$B285=""),"",'OddsRatio_working_2-way'!M284)</f>
        <v/>
      </c>
      <c r="I285" s="17" t="str">
        <f>IF(OR($A285="",$B285=""),"",'OddsRatio_working_2-way'!N284)</f>
        <v/>
      </c>
      <c r="J285" s="17" t="str">
        <f>IF('Log_working_2-way'!$D284="","",A285^('Log_working_2-way'!$D284))</f>
        <v/>
      </c>
      <c r="K285" s="22" t="str">
        <f>IF('Log_working_2-way'!$D284="","",B285^('Log_working_2-way'!$D284))</f>
        <v/>
      </c>
    </row>
    <row r="286" spans="3:11" x14ac:dyDescent="0.2">
      <c r="C286" s="20" t="str">
        <f t="shared" si="54"/>
        <v/>
      </c>
      <c r="D286" s="17" t="str">
        <f>IF(OR($A286="",$B286=""),"",A286*'MPTO_working_2-way'!$G285)</f>
        <v/>
      </c>
      <c r="E286" s="22" t="str">
        <f>IF(OR($A286="",$B286=""),"",B286*'MPTO_working_2-way'!$G285)</f>
        <v/>
      </c>
      <c r="F286" s="17" t="str">
        <f>IF(OR($A286="",$B286=""),"",'MPTO_working_2-way'!D285)</f>
        <v/>
      </c>
      <c r="G286" s="22" t="str">
        <f>IF(OR($A286="",$B286=""),"",'MPTO_working_2-way'!E285)</f>
        <v/>
      </c>
      <c r="H286" s="17" t="str">
        <f>IF(OR($A286="",$B286=""),"",'OddsRatio_working_2-way'!M285)</f>
        <v/>
      </c>
      <c r="I286" s="17" t="str">
        <f>IF(OR($A286="",$B286=""),"",'OddsRatio_working_2-way'!N285)</f>
        <v/>
      </c>
      <c r="J286" s="17" t="str">
        <f>IF('Log_working_2-way'!$D285="","",A286^('Log_working_2-way'!$D285))</f>
        <v/>
      </c>
      <c r="K286" s="22" t="str">
        <f>IF('Log_working_2-way'!$D285="","",B286^('Log_working_2-way'!$D285))</f>
        <v/>
      </c>
    </row>
    <row r="287" spans="3:11" x14ac:dyDescent="0.2">
      <c r="C287" s="20" t="str">
        <f t="shared" si="54"/>
        <v/>
      </c>
      <c r="D287" s="17" t="str">
        <f>IF(OR($A287="",$B287=""),"",A287*'MPTO_working_2-way'!$G286)</f>
        <v/>
      </c>
      <c r="E287" s="22" t="str">
        <f>IF(OR($A287="",$B287=""),"",B287*'MPTO_working_2-way'!$G286)</f>
        <v/>
      </c>
      <c r="F287" s="17" t="str">
        <f>IF(OR($A287="",$B287=""),"",'MPTO_working_2-way'!D286)</f>
        <v/>
      </c>
      <c r="G287" s="22" t="str">
        <f>IF(OR($A287="",$B287=""),"",'MPTO_working_2-way'!E286)</f>
        <v/>
      </c>
      <c r="H287" s="17" t="str">
        <f>IF(OR($A287="",$B287=""),"",'OddsRatio_working_2-way'!M286)</f>
        <v/>
      </c>
      <c r="I287" s="17" t="str">
        <f>IF(OR($A287="",$B287=""),"",'OddsRatio_working_2-way'!N286)</f>
        <v/>
      </c>
      <c r="J287" s="17" t="str">
        <f>IF('Log_working_2-way'!$D286="","",A287^('Log_working_2-way'!$D286))</f>
        <v/>
      </c>
      <c r="K287" s="22" t="str">
        <f>IF('Log_working_2-way'!$D286="","",B287^('Log_working_2-way'!$D286))</f>
        <v/>
      </c>
    </row>
    <row r="288" spans="3:11" x14ac:dyDescent="0.2">
      <c r="C288" s="20" t="str">
        <f t="shared" si="54"/>
        <v/>
      </c>
      <c r="D288" s="17" t="str">
        <f>IF(OR($A288="",$B288=""),"",A288*'MPTO_working_2-way'!$G287)</f>
        <v/>
      </c>
      <c r="E288" s="22" t="str">
        <f>IF(OR($A288="",$B288=""),"",B288*'MPTO_working_2-way'!$G287)</f>
        <v/>
      </c>
      <c r="F288" s="17" t="str">
        <f>IF(OR($A288="",$B288=""),"",'MPTO_working_2-way'!D287)</f>
        <v/>
      </c>
      <c r="G288" s="22" t="str">
        <f>IF(OR($A288="",$B288=""),"",'MPTO_working_2-way'!E287)</f>
        <v/>
      </c>
      <c r="H288" s="17" t="str">
        <f>IF(OR($A288="",$B288=""),"",'OddsRatio_working_2-way'!M287)</f>
        <v/>
      </c>
      <c r="I288" s="17" t="str">
        <f>IF(OR($A288="",$B288=""),"",'OddsRatio_working_2-way'!N287)</f>
        <v/>
      </c>
      <c r="J288" s="17" t="str">
        <f>IF('Log_working_2-way'!$D287="","",A288^('Log_working_2-way'!$D287))</f>
        <v/>
      </c>
      <c r="K288" s="22" t="str">
        <f>IF('Log_working_2-way'!$D287="","",B288^('Log_working_2-way'!$D287))</f>
        <v/>
      </c>
    </row>
    <row r="289" spans="3:11" x14ac:dyDescent="0.2">
      <c r="C289" s="20" t="str">
        <f t="shared" si="54"/>
        <v/>
      </c>
      <c r="D289" s="17" t="str">
        <f>IF(OR($A289="",$B289=""),"",A289*'MPTO_working_2-way'!$G288)</f>
        <v/>
      </c>
      <c r="E289" s="22" t="str">
        <f>IF(OR($A289="",$B289=""),"",B289*'MPTO_working_2-way'!$G288)</f>
        <v/>
      </c>
      <c r="F289" s="17" t="str">
        <f>IF(OR($A289="",$B289=""),"",'MPTO_working_2-way'!D288)</f>
        <v/>
      </c>
      <c r="G289" s="22" t="str">
        <f>IF(OR($A289="",$B289=""),"",'MPTO_working_2-way'!E288)</f>
        <v/>
      </c>
      <c r="H289" s="17" t="str">
        <f>IF(OR($A289="",$B289=""),"",'OddsRatio_working_2-way'!M288)</f>
        <v/>
      </c>
      <c r="I289" s="17" t="str">
        <f>IF(OR($A289="",$B289=""),"",'OddsRatio_working_2-way'!N288)</f>
        <v/>
      </c>
      <c r="J289" s="17" t="str">
        <f>IF('Log_working_2-way'!$D288="","",A289^('Log_working_2-way'!$D288))</f>
        <v/>
      </c>
      <c r="K289" s="22" t="str">
        <f>IF('Log_working_2-way'!$D288="","",B289^('Log_working_2-way'!$D288))</f>
        <v/>
      </c>
    </row>
    <row r="290" spans="3:11" x14ac:dyDescent="0.2">
      <c r="C290" s="20" t="str">
        <f t="shared" si="54"/>
        <v/>
      </c>
      <c r="D290" s="17" t="str">
        <f>IF(OR($A290="",$B290=""),"",A290*'MPTO_working_2-way'!$G289)</f>
        <v/>
      </c>
      <c r="E290" s="22" t="str">
        <f>IF(OR($A290="",$B290=""),"",B290*'MPTO_working_2-way'!$G289)</f>
        <v/>
      </c>
      <c r="F290" s="17" t="str">
        <f>IF(OR($A290="",$B290=""),"",'MPTO_working_2-way'!D289)</f>
        <v/>
      </c>
      <c r="G290" s="22" t="str">
        <f>IF(OR($A290="",$B290=""),"",'MPTO_working_2-way'!E289)</f>
        <v/>
      </c>
      <c r="H290" s="17" t="str">
        <f>IF(OR($A290="",$B290=""),"",'OddsRatio_working_2-way'!M289)</f>
        <v/>
      </c>
      <c r="I290" s="17" t="str">
        <f>IF(OR($A290="",$B290=""),"",'OddsRatio_working_2-way'!N289)</f>
        <v/>
      </c>
      <c r="J290" s="17" t="str">
        <f>IF('Log_working_2-way'!$D289="","",A290^('Log_working_2-way'!$D289))</f>
        <v/>
      </c>
      <c r="K290" s="22" t="str">
        <f>IF('Log_working_2-way'!$D289="","",B290^('Log_working_2-way'!$D289))</f>
        <v/>
      </c>
    </row>
    <row r="291" spans="3:11" x14ac:dyDescent="0.2">
      <c r="C291" s="20" t="str">
        <f t="shared" si="54"/>
        <v/>
      </c>
      <c r="D291" s="17" t="str">
        <f>IF(OR($A291="",$B291=""),"",A291*'MPTO_working_2-way'!$G290)</f>
        <v/>
      </c>
      <c r="E291" s="22" t="str">
        <f>IF(OR($A291="",$B291=""),"",B291*'MPTO_working_2-way'!$G290)</f>
        <v/>
      </c>
      <c r="F291" s="17" t="str">
        <f>IF(OR($A291="",$B291=""),"",'MPTO_working_2-way'!D290)</f>
        <v/>
      </c>
      <c r="G291" s="22" t="str">
        <f>IF(OR($A291="",$B291=""),"",'MPTO_working_2-way'!E290)</f>
        <v/>
      </c>
      <c r="H291" s="17" t="str">
        <f>IF(OR($A291="",$B291=""),"",'OddsRatio_working_2-way'!M290)</f>
        <v/>
      </c>
      <c r="I291" s="17" t="str">
        <f>IF(OR($A291="",$B291=""),"",'OddsRatio_working_2-way'!N290)</f>
        <v/>
      </c>
      <c r="J291" s="17" t="str">
        <f>IF('Log_working_2-way'!$D290="","",A291^('Log_working_2-way'!$D290))</f>
        <v/>
      </c>
      <c r="K291" s="22" t="str">
        <f>IF('Log_working_2-way'!$D290="","",B291^('Log_working_2-way'!$D290))</f>
        <v/>
      </c>
    </row>
    <row r="292" spans="3:11" x14ac:dyDescent="0.2">
      <c r="C292" s="20" t="str">
        <f t="shared" si="54"/>
        <v/>
      </c>
      <c r="D292" s="17" t="str">
        <f>IF(OR($A292="",$B292=""),"",A292*'MPTO_working_2-way'!$G291)</f>
        <v/>
      </c>
      <c r="E292" s="22" t="str">
        <f>IF(OR($A292="",$B292=""),"",B292*'MPTO_working_2-way'!$G291)</f>
        <v/>
      </c>
      <c r="F292" s="17" t="str">
        <f>IF(OR($A292="",$B292=""),"",'MPTO_working_2-way'!D291)</f>
        <v/>
      </c>
      <c r="G292" s="22" t="str">
        <f>IF(OR($A292="",$B292=""),"",'MPTO_working_2-way'!E291)</f>
        <v/>
      </c>
      <c r="H292" s="17" t="str">
        <f>IF(OR($A292="",$B292=""),"",'OddsRatio_working_2-way'!M291)</f>
        <v/>
      </c>
      <c r="I292" s="17" t="str">
        <f>IF(OR($A292="",$B292=""),"",'OddsRatio_working_2-way'!N291)</f>
        <v/>
      </c>
      <c r="J292" s="17" t="str">
        <f>IF('Log_working_2-way'!$D291="","",A292^('Log_working_2-way'!$D291))</f>
        <v/>
      </c>
      <c r="K292" s="22" t="str">
        <f>IF('Log_working_2-way'!$D291="","",B292^('Log_working_2-way'!$D291))</f>
        <v/>
      </c>
    </row>
    <row r="293" spans="3:11" x14ac:dyDescent="0.2">
      <c r="C293" s="20" t="str">
        <f t="shared" si="54"/>
        <v/>
      </c>
      <c r="D293" s="17" t="str">
        <f>IF(OR($A293="",$B293=""),"",A293*'MPTO_working_2-way'!$G292)</f>
        <v/>
      </c>
      <c r="E293" s="22" t="str">
        <f>IF(OR($A293="",$B293=""),"",B293*'MPTO_working_2-way'!$G292)</f>
        <v/>
      </c>
      <c r="F293" s="17" t="str">
        <f>IF(OR($A293="",$B293=""),"",'MPTO_working_2-way'!D292)</f>
        <v/>
      </c>
      <c r="G293" s="22" t="str">
        <f>IF(OR($A293="",$B293=""),"",'MPTO_working_2-way'!E292)</f>
        <v/>
      </c>
      <c r="H293" s="17" t="str">
        <f>IF(OR($A293="",$B293=""),"",'OddsRatio_working_2-way'!M292)</f>
        <v/>
      </c>
      <c r="I293" s="17" t="str">
        <f>IF(OR($A293="",$B293=""),"",'OddsRatio_working_2-way'!N292)</f>
        <v/>
      </c>
      <c r="J293" s="17" t="str">
        <f>IF('Log_working_2-way'!$D292="","",A293^('Log_working_2-way'!$D292))</f>
        <v/>
      </c>
      <c r="K293" s="22" t="str">
        <f>IF('Log_working_2-way'!$D292="","",B293^('Log_working_2-way'!$D292))</f>
        <v/>
      </c>
    </row>
    <row r="294" spans="3:11" x14ac:dyDescent="0.2">
      <c r="C294" s="20" t="str">
        <f t="shared" si="54"/>
        <v/>
      </c>
      <c r="D294" s="17" t="str">
        <f>IF(OR($A294="",$B294=""),"",A294*'MPTO_working_2-way'!$G293)</f>
        <v/>
      </c>
      <c r="E294" s="22" t="str">
        <f>IF(OR($A294="",$B294=""),"",B294*'MPTO_working_2-way'!$G293)</f>
        <v/>
      </c>
      <c r="F294" s="17" t="str">
        <f>IF(OR($A294="",$B294=""),"",'MPTO_working_2-way'!D293)</f>
        <v/>
      </c>
      <c r="G294" s="22" t="str">
        <f>IF(OR($A294="",$B294=""),"",'MPTO_working_2-way'!E293)</f>
        <v/>
      </c>
      <c r="H294" s="17" t="str">
        <f>IF(OR($A294="",$B294=""),"",'OddsRatio_working_2-way'!M293)</f>
        <v/>
      </c>
      <c r="I294" s="17" t="str">
        <f>IF(OR($A294="",$B294=""),"",'OddsRatio_working_2-way'!N293)</f>
        <v/>
      </c>
      <c r="J294" s="17" t="str">
        <f>IF('Log_working_2-way'!$D293="","",A294^('Log_working_2-way'!$D293))</f>
        <v/>
      </c>
      <c r="K294" s="22" t="str">
        <f>IF('Log_working_2-way'!$D293="","",B294^('Log_working_2-way'!$D293))</f>
        <v/>
      </c>
    </row>
    <row r="295" spans="3:11" x14ac:dyDescent="0.2">
      <c r="C295" s="20" t="str">
        <f t="shared" si="54"/>
        <v/>
      </c>
      <c r="D295" s="17" t="str">
        <f>IF(OR($A295="",$B295=""),"",A295*'MPTO_working_2-way'!$G294)</f>
        <v/>
      </c>
      <c r="E295" s="22" t="str">
        <f>IF(OR($A295="",$B295=""),"",B295*'MPTO_working_2-way'!$G294)</f>
        <v/>
      </c>
      <c r="F295" s="17" t="str">
        <f>IF(OR($A295="",$B295=""),"",'MPTO_working_2-way'!D294)</f>
        <v/>
      </c>
      <c r="G295" s="22" t="str">
        <f>IF(OR($A295="",$B295=""),"",'MPTO_working_2-way'!E294)</f>
        <v/>
      </c>
      <c r="H295" s="17" t="str">
        <f>IF(OR($A295="",$B295=""),"",'OddsRatio_working_2-way'!M294)</f>
        <v/>
      </c>
      <c r="I295" s="17" t="str">
        <f>IF(OR($A295="",$B295=""),"",'OddsRatio_working_2-way'!N294)</f>
        <v/>
      </c>
      <c r="J295" s="17" t="str">
        <f>IF('Log_working_2-way'!$D294="","",A295^('Log_working_2-way'!$D294))</f>
        <v/>
      </c>
      <c r="K295" s="22" t="str">
        <f>IF('Log_working_2-way'!$D294="","",B295^('Log_working_2-way'!$D294))</f>
        <v/>
      </c>
    </row>
    <row r="296" spans="3:11" x14ac:dyDescent="0.2">
      <c r="C296" s="20" t="str">
        <f t="shared" si="54"/>
        <v/>
      </c>
      <c r="D296" s="17" t="str">
        <f>IF(OR($A296="",$B296=""),"",A296*'MPTO_working_2-way'!$G295)</f>
        <v/>
      </c>
      <c r="E296" s="22" t="str">
        <f>IF(OR($A296="",$B296=""),"",B296*'MPTO_working_2-way'!$G295)</f>
        <v/>
      </c>
      <c r="F296" s="17" t="str">
        <f>IF(OR($A296="",$B296=""),"",'MPTO_working_2-way'!D295)</f>
        <v/>
      </c>
      <c r="G296" s="22" t="str">
        <f>IF(OR($A296="",$B296=""),"",'MPTO_working_2-way'!E295)</f>
        <v/>
      </c>
      <c r="H296" s="17" t="str">
        <f>IF(OR($A296="",$B296=""),"",'OddsRatio_working_2-way'!M295)</f>
        <v/>
      </c>
      <c r="I296" s="17" t="str">
        <f>IF(OR($A296="",$B296=""),"",'OddsRatio_working_2-way'!N295)</f>
        <v/>
      </c>
      <c r="J296" s="17" t="str">
        <f>IF('Log_working_2-way'!$D295="","",A296^('Log_working_2-way'!$D295))</f>
        <v/>
      </c>
      <c r="K296" s="22" t="str">
        <f>IF('Log_working_2-way'!$D295="","",B296^('Log_working_2-way'!$D295))</f>
        <v/>
      </c>
    </row>
    <row r="297" spans="3:11" x14ac:dyDescent="0.2">
      <c r="C297" s="20" t="str">
        <f t="shared" si="54"/>
        <v/>
      </c>
      <c r="D297" s="17" t="str">
        <f>IF(OR($A297="",$B297=""),"",A297*'MPTO_working_2-way'!$G296)</f>
        <v/>
      </c>
      <c r="E297" s="22" t="str">
        <f>IF(OR($A297="",$B297=""),"",B297*'MPTO_working_2-way'!$G296)</f>
        <v/>
      </c>
      <c r="F297" s="17" t="str">
        <f>IF(OR($A297="",$B297=""),"",'MPTO_working_2-way'!D296)</f>
        <v/>
      </c>
      <c r="G297" s="22" t="str">
        <f>IF(OR($A297="",$B297=""),"",'MPTO_working_2-way'!E296)</f>
        <v/>
      </c>
      <c r="H297" s="17" t="str">
        <f>IF(OR($A297="",$B297=""),"",'OddsRatio_working_2-way'!M296)</f>
        <v/>
      </c>
      <c r="I297" s="17" t="str">
        <f>IF(OR($A297="",$B297=""),"",'OddsRatio_working_2-way'!N296)</f>
        <v/>
      </c>
      <c r="J297" s="17" t="str">
        <f>IF('Log_working_2-way'!$D296="","",A297^('Log_working_2-way'!$D296))</f>
        <v/>
      </c>
      <c r="K297" s="22" t="str">
        <f>IF('Log_working_2-way'!$D296="","",B297^('Log_working_2-way'!$D296))</f>
        <v/>
      </c>
    </row>
    <row r="298" spans="3:11" x14ac:dyDescent="0.2">
      <c r="C298" s="20" t="str">
        <f t="shared" si="54"/>
        <v/>
      </c>
      <c r="D298" s="17" t="str">
        <f>IF(OR($A298="",$B298=""),"",A298*'MPTO_working_2-way'!$G297)</f>
        <v/>
      </c>
      <c r="E298" s="22" t="str">
        <f>IF(OR($A298="",$B298=""),"",B298*'MPTO_working_2-way'!$G297)</f>
        <v/>
      </c>
      <c r="F298" s="17" t="str">
        <f>IF(OR($A298="",$B298=""),"",'MPTO_working_2-way'!D297)</f>
        <v/>
      </c>
      <c r="G298" s="22" t="str">
        <f>IF(OR($A298="",$B298=""),"",'MPTO_working_2-way'!E297)</f>
        <v/>
      </c>
      <c r="H298" s="17" t="str">
        <f>IF(OR($A298="",$B298=""),"",'OddsRatio_working_2-way'!M297)</f>
        <v/>
      </c>
      <c r="I298" s="17" t="str">
        <f>IF(OR($A298="",$B298=""),"",'OddsRatio_working_2-way'!N297)</f>
        <v/>
      </c>
      <c r="J298" s="17" t="str">
        <f>IF('Log_working_2-way'!$D297="","",A298^('Log_working_2-way'!$D297))</f>
        <v/>
      </c>
      <c r="K298" s="22" t="str">
        <f>IF('Log_working_2-way'!$D297="","",B298^('Log_working_2-way'!$D297))</f>
        <v/>
      </c>
    </row>
    <row r="299" spans="3:11" x14ac:dyDescent="0.2">
      <c r="C299" s="20" t="str">
        <f t="shared" si="54"/>
        <v/>
      </c>
      <c r="D299" s="17" t="str">
        <f>IF(OR($A299="",$B299=""),"",A299*'MPTO_working_2-way'!$G298)</f>
        <v/>
      </c>
      <c r="E299" s="22" t="str">
        <f>IF(OR($A299="",$B299=""),"",B299*'MPTO_working_2-way'!$G298)</f>
        <v/>
      </c>
      <c r="F299" s="17" t="str">
        <f>IF(OR($A299="",$B299=""),"",'MPTO_working_2-way'!D298)</f>
        <v/>
      </c>
      <c r="G299" s="22" t="str">
        <f>IF(OR($A299="",$B299=""),"",'MPTO_working_2-way'!E298)</f>
        <v/>
      </c>
      <c r="H299" s="17" t="str">
        <f>IF(OR($A299="",$B299=""),"",'OddsRatio_working_2-way'!M298)</f>
        <v/>
      </c>
      <c r="I299" s="17" t="str">
        <f>IF(OR($A299="",$B299=""),"",'OddsRatio_working_2-way'!N298)</f>
        <v/>
      </c>
      <c r="J299" s="17" t="str">
        <f>IF('Log_working_2-way'!$D298="","",A299^('Log_working_2-way'!$D298))</f>
        <v/>
      </c>
      <c r="K299" s="22" t="str">
        <f>IF('Log_working_2-way'!$D298="","",B299^('Log_working_2-way'!$D298))</f>
        <v/>
      </c>
    </row>
    <row r="300" spans="3:11" x14ac:dyDescent="0.2">
      <c r="C300" s="20" t="str">
        <f t="shared" si="54"/>
        <v/>
      </c>
      <c r="D300" s="17" t="str">
        <f>IF(OR($A300="",$B300=""),"",A300*'MPTO_working_2-way'!$G299)</f>
        <v/>
      </c>
      <c r="E300" s="22" t="str">
        <f>IF(OR($A300="",$B300=""),"",B300*'MPTO_working_2-way'!$G299)</f>
        <v/>
      </c>
      <c r="F300" s="17" t="str">
        <f>IF(OR($A300="",$B300=""),"",'MPTO_working_2-way'!D299)</f>
        <v/>
      </c>
      <c r="G300" s="22" t="str">
        <f>IF(OR($A300="",$B300=""),"",'MPTO_working_2-way'!E299)</f>
        <v/>
      </c>
      <c r="H300" s="17" t="str">
        <f>IF(OR($A300="",$B300=""),"",'OddsRatio_working_2-way'!M299)</f>
        <v/>
      </c>
      <c r="I300" s="17" t="str">
        <f>IF(OR($A300="",$B300=""),"",'OddsRatio_working_2-way'!N299)</f>
        <v/>
      </c>
      <c r="J300" s="17" t="str">
        <f>IF('Log_working_2-way'!$D299="","",A300^('Log_working_2-way'!$D299))</f>
        <v/>
      </c>
      <c r="K300" s="22" t="str">
        <f>IF('Log_working_2-way'!$D299="","",B300^('Log_working_2-way'!$D299))</f>
        <v/>
      </c>
    </row>
    <row r="301" spans="3:11" x14ac:dyDescent="0.2">
      <c r="C301" s="20" t="str">
        <f t="shared" si="54"/>
        <v/>
      </c>
      <c r="D301" s="17" t="str">
        <f>IF(OR($A301="",$B301=""),"",A301*'MPTO_working_2-way'!$G300)</f>
        <v/>
      </c>
      <c r="E301" s="22" t="str">
        <f>IF(OR($A301="",$B301=""),"",B301*'MPTO_working_2-way'!$G300)</f>
        <v/>
      </c>
      <c r="F301" s="17" t="str">
        <f>IF(OR($A301="",$B301=""),"",'MPTO_working_2-way'!D300)</f>
        <v/>
      </c>
      <c r="G301" s="22" t="str">
        <f>IF(OR($A301="",$B301=""),"",'MPTO_working_2-way'!E300)</f>
        <v/>
      </c>
      <c r="H301" s="17" t="str">
        <f>IF(OR($A301="",$B301=""),"",'OddsRatio_working_2-way'!M300)</f>
        <v/>
      </c>
      <c r="I301" s="17" t="str">
        <f>IF(OR($A301="",$B301=""),"",'OddsRatio_working_2-way'!N300)</f>
        <v/>
      </c>
      <c r="J301" s="17" t="str">
        <f>IF('Log_working_2-way'!$D300="","",A301^('Log_working_2-way'!$D300))</f>
        <v/>
      </c>
      <c r="K301" s="22" t="str">
        <f>IF('Log_working_2-way'!$D300="","",B301^('Log_working_2-way'!$D300))</f>
        <v/>
      </c>
    </row>
    <row r="302" spans="3:11" x14ac:dyDescent="0.2">
      <c r="C302" s="20" t="str">
        <f t="shared" si="54"/>
        <v/>
      </c>
      <c r="D302" s="17" t="str">
        <f>IF(OR($A302="",$B302=""),"",A302*'MPTO_working_2-way'!$G301)</f>
        <v/>
      </c>
      <c r="E302" s="22" t="str">
        <f>IF(OR($A302="",$B302=""),"",B302*'MPTO_working_2-way'!$G301)</f>
        <v/>
      </c>
      <c r="F302" s="17" t="str">
        <f>IF(OR($A302="",$B302=""),"",'MPTO_working_2-way'!D301)</f>
        <v/>
      </c>
      <c r="G302" s="22" t="str">
        <f>IF(OR($A302="",$B302=""),"",'MPTO_working_2-way'!E301)</f>
        <v/>
      </c>
      <c r="H302" s="17" t="str">
        <f>IF(OR($A302="",$B302=""),"",'OddsRatio_working_2-way'!M301)</f>
        <v/>
      </c>
      <c r="I302" s="17" t="str">
        <f>IF(OR($A302="",$B302=""),"",'OddsRatio_working_2-way'!N301)</f>
        <v/>
      </c>
      <c r="J302" s="17" t="str">
        <f>IF('Log_working_2-way'!$D301="","",A302^('Log_working_2-way'!$D301))</f>
        <v/>
      </c>
      <c r="K302" s="22" t="str">
        <f>IF('Log_working_2-way'!$D301="","",B302^('Log_working_2-way'!$D301))</f>
        <v/>
      </c>
    </row>
    <row r="303" spans="3:11" x14ac:dyDescent="0.2">
      <c r="C303" s="20" t="str">
        <f t="shared" si="54"/>
        <v/>
      </c>
      <c r="D303" s="17" t="str">
        <f>IF(OR($A303="",$B303=""),"",A303*'MPTO_working_2-way'!$G302)</f>
        <v/>
      </c>
      <c r="E303" s="22" t="str">
        <f>IF(OR($A303="",$B303=""),"",B303*'MPTO_working_2-way'!$G302)</f>
        <v/>
      </c>
      <c r="F303" s="17" t="str">
        <f>IF(OR($A303="",$B303=""),"",'MPTO_working_2-way'!D302)</f>
        <v/>
      </c>
      <c r="G303" s="22" t="str">
        <f>IF(OR($A303="",$B303=""),"",'MPTO_working_2-way'!E302)</f>
        <v/>
      </c>
      <c r="H303" s="17" t="str">
        <f>IF(OR($A303="",$B303=""),"",'OddsRatio_working_2-way'!M302)</f>
        <v/>
      </c>
      <c r="I303" s="17" t="str">
        <f>IF(OR($A303="",$B303=""),"",'OddsRatio_working_2-way'!N302)</f>
        <v/>
      </c>
      <c r="J303" s="17" t="str">
        <f>IF('Log_working_2-way'!$D302="","",A303^('Log_working_2-way'!$D302))</f>
        <v/>
      </c>
      <c r="K303" s="22" t="str">
        <f>IF('Log_working_2-way'!$D302="","",B303^('Log_working_2-way'!$D302))</f>
        <v/>
      </c>
    </row>
    <row r="304" spans="3:11" x14ac:dyDescent="0.2">
      <c r="C304" s="20" t="str">
        <f t="shared" si="54"/>
        <v/>
      </c>
      <c r="D304" s="17" t="str">
        <f>IF(OR($A304="",$B304=""),"",A304*'MPTO_working_2-way'!$G303)</f>
        <v/>
      </c>
      <c r="E304" s="22" t="str">
        <f>IF(OR($A304="",$B304=""),"",B304*'MPTO_working_2-way'!$G303)</f>
        <v/>
      </c>
      <c r="F304" s="17" t="str">
        <f>IF(OR($A304="",$B304=""),"",'MPTO_working_2-way'!D303)</f>
        <v/>
      </c>
      <c r="G304" s="22" t="str">
        <f>IF(OR($A304="",$B304=""),"",'MPTO_working_2-way'!E303)</f>
        <v/>
      </c>
      <c r="H304" s="17" t="str">
        <f>IF(OR($A304="",$B304=""),"",'OddsRatio_working_2-way'!M303)</f>
        <v/>
      </c>
      <c r="I304" s="17" t="str">
        <f>IF(OR($A304="",$B304=""),"",'OddsRatio_working_2-way'!N303)</f>
        <v/>
      </c>
      <c r="J304" s="17" t="str">
        <f>IF('Log_working_2-way'!$D303="","",A304^('Log_working_2-way'!$D303))</f>
        <v/>
      </c>
      <c r="K304" s="22" t="str">
        <f>IF('Log_working_2-way'!$D303="","",B304^('Log_working_2-way'!$D303))</f>
        <v/>
      </c>
    </row>
    <row r="305" spans="3:11" x14ac:dyDescent="0.2">
      <c r="C305" s="20" t="str">
        <f t="shared" si="54"/>
        <v/>
      </c>
      <c r="D305" s="17" t="str">
        <f>IF(OR($A305="",$B305=""),"",A305*'MPTO_working_2-way'!$G304)</f>
        <v/>
      </c>
      <c r="E305" s="22" t="str">
        <f>IF(OR($A305="",$B305=""),"",B305*'MPTO_working_2-way'!$G304)</f>
        <v/>
      </c>
      <c r="F305" s="17" t="str">
        <f>IF(OR($A305="",$B305=""),"",'MPTO_working_2-way'!D304)</f>
        <v/>
      </c>
      <c r="G305" s="22" t="str">
        <f>IF(OR($A305="",$B305=""),"",'MPTO_working_2-way'!E304)</f>
        <v/>
      </c>
      <c r="H305" s="17" t="str">
        <f>IF(OR($A305="",$B305=""),"",'OddsRatio_working_2-way'!M304)</f>
        <v/>
      </c>
      <c r="I305" s="17" t="str">
        <f>IF(OR($A305="",$B305=""),"",'OddsRatio_working_2-way'!N304)</f>
        <v/>
      </c>
      <c r="J305" s="17" t="str">
        <f>IF('Log_working_2-way'!$D304="","",A305^('Log_working_2-way'!$D304))</f>
        <v/>
      </c>
      <c r="K305" s="22" t="str">
        <f>IF('Log_working_2-way'!$D304="","",B305^('Log_working_2-way'!$D304))</f>
        <v/>
      </c>
    </row>
    <row r="306" spans="3:11" x14ac:dyDescent="0.2">
      <c r="C306" s="20" t="str">
        <f t="shared" si="54"/>
        <v/>
      </c>
      <c r="D306" s="17" t="str">
        <f>IF(OR($A306="",$B306=""),"",A306*'MPTO_working_2-way'!$G305)</f>
        <v/>
      </c>
      <c r="E306" s="22" t="str">
        <f>IF(OR($A306="",$B306=""),"",B306*'MPTO_working_2-way'!$G305)</f>
        <v/>
      </c>
      <c r="F306" s="17" t="str">
        <f>IF(OR($A306="",$B306=""),"",'MPTO_working_2-way'!D305)</f>
        <v/>
      </c>
      <c r="G306" s="22" t="str">
        <f>IF(OR($A306="",$B306=""),"",'MPTO_working_2-way'!E305)</f>
        <v/>
      </c>
      <c r="H306" s="17" t="str">
        <f>IF(OR($A306="",$B306=""),"",'OddsRatio_working_2-way'!M305)</f>
        <v/>
      </c>
      <c r="I306" s="17" t="str">
        <f>IF(OR($A306="",$B306=""),"",'OddsRatio_working_2-way'!N305)</f>
        <v/>
      </c>
      <c r="J306" s="17" t="str">
        <f>IF('Log_working_2-way'!$D305="","",A306^('Log_working_2-way'!$D305))</f>
        <v/>
      </c>
      <c r="K306" s="22" t="str">
        <f>IF('Log_working_2-way'!$D305="","",B306^('Log_working_2-way'!$D305))</f>
        <v/>
      </c>
    </row>
    <row r="307" spans="3:11" x14ac:dyDescent="0.2">
      <c r="C307" s="20" t="str">
        <f t="shared" si="54"/>
        <v/>
      </c>
      <c r="D307" s="17" t="str">
        <f>IF(OR($A307="",$B307=""),"",A307*'MPTO_working_2-way'!$G306)</f>
        <v/>
      </c>
      <c r="E307" s="22" t="str">
        <f>IF(OR($A307="",$B307=""),"",B307*'MPTO_working_2-way'!$G306)</f>
        <v/>
      </c>
      <c r="F307" s="17" t="str">
        <f>IF(OR($A307="",$B307=""),"",'MPTO_working_2-way'!D306)</f>
        <v/>
      </c>
      <c r="G307" s="22" t="str">
        <f>IF(OR($A307="",$B307=""),"",'MPTO_working_2-way'!E306)</f>
        <v/>
      </c>
      <c r="H307" s="17" t="str">
        <f>IF(OR($A307="",$B307=""),"",'OddsRatio_working_2-way'!M306)</f>
        <v/>
      </c>
      <c r="I307" s="17" t="str">
        <f>IF(OR($A307="",$B307=""),"",'OddsRatio_working_2-way'!N306)</f>
        <v/>
      </c>
      <c r="J307" s="17" t="str">
        <f>IF('Log_working_2-way'!$D306="","",A307^('Log_working_2-way'!$D306))</f>
        <v/>
      </c>
      <c r="K307" s="22" t="str">
        <f>IF('Log_working_2-way'!$D306="","",B307^('Log_working_2-way'!$D306))</f>
        <v/>
      </c>
    </row>
    <row r="308" spans="3:11" x14ac:dyDescent="0.2">
      <c r="C308" s="20" t="str">
        <f t="shared" si="54"/>
        <v/>
      </c>
      <c r="D308" s="17" t="str">
        <f>IF(OR($A308="",$B308=""),"",A308*'MPTO_working_2-way'!$G307)</f>
        <v/>
      </c>
      <c r="E308" s="22" t="str">
        <f>IF(OR($A308="",$B308=""),"",B308*'MPTO_working_2-way'!$G307)</f>
        <v/>
      </c>
      <c r="F308" s="17" t="str">
        <f>IF(OR($A308="",$B308=""),"",'MPTO_working_2-way'!D307)</f>
        <v/>
      </c>
      <c r="G308" s="22" t="str">
        <f>IF(OR($A308="",$B308=""),"",'MPTO_working_2-way'!E307)</f>
        <v/>
      </c>
      <c r="H308" s="17" t="str">
        <f>IF(OR($A308="",$B308=""),"",'OddsRatio_working_2-way'!M307)</f>
        <v/>
      </c>
      <c r="I308" s="17" t="str">
        <f>IF(OR($A308="",$B308=""),"",'OddsRatio_working_2-way'!N307)</f>
        <v/>
      </c>
      <c r="J308" s="17" t="str">
        <f>IF('Log_working_2-way'!$D307="","",A308^('Log_working_2-way'!$D307))</f>
        <v/>
      </c>
      <c r="K308" s="22" t="str">
        <f>IF('Log_working_2-way'!$D307="","",B308^('Log_working_2-way'!$D307))</f>
        <v/>
      </c>
    </row>
    <row r="309" spans="3:11" x14ac:dyDescent="0.2">
      <c r="C309" s="20" t="str">
        <f t="shared" si="54"/>
        <v/>
      </c>
      <c r="D309" s="17" t="str">
        <f>IF(OR($A309="",$B309=""),"",A309*'MPTO_working_2-way'!$G308)</f>
        <v/>
      </c>
      <c r="E309" s="22" t="str">
        <f>IF(OR($A309="",$B309=""),"",B309*'MPTO_working_2-way'!$G308)</f>
        <v/>
      </c>
      <c r="F309" s="17" t="str">
        <f>IF(OR($A309="",$B309=""),"",'MPTO_working_2-way'!D308)</f>
        <v/>
      </c>
      <c r="G309" s="22" t="str">
        <f>IF(OR($A309="",$B309=""),"",'MPTO_working_2-way'!E308)</f>
        <v/>
      </c>
      <c r="H309" s="17" t="str">
        <f>IF(OR($A309="",$B309=""),"",'OddsRatio_working_2-way'!M308)</f>
        <v/>
      </c>
      <c r="I309" s="17" t="str">
        <f>IF(OR($A309="",$B309=""),"",'OddsRatio_working_2-way'!N308)</f>
        <v/>
      </c>
      <c r="J309" s="17" t="str">
        <f>IF('Log_working_2-way'!$D308="","",A309^('Log_working_2-way'!$D308))</f>
        <v/>
      </c>
      <c r="K309" s="22" t="str">
        <f>IF('Log_working_2-way'!$D308="","",B309^('Log_working_2-way'!$D308))</f>
        <v/>
      </c>
    </row>
    <row r="310" spans="3:11" x14ac:dyDescent="0.2">
      <c r="C310" s="20" t="str">
        <f t="shared" si="54"/>
        <v/>
      </c>
      <c r="D310" s="17" t="str">
        <f>IF(OR($A310="",$B310=""),"",A310*'MPTO_working_2-way'!$G309)</f>
        <v/>
      </c>
      <c r="E310" s="22" t="str">
        <f>IF(OR($A310="",$B310=""),"",B310*'MPTO_working_2-way'!$G309)</f>
        <v/>
      </c>
      <c r="F310" s="17" t="str">
        <f>IF(OR($A310="",$B310=""),"",'MPTO_working_2-way'!D309)</f>
        <v/>
      </c>
      <c r="G310" s="22" t="str">
        <f>IF(OR($A310="",$B310=""),"",'MPTO_working_2-way'!E309)</f>
        <v/>
      </c>
      <c r="H310" s="17" t="str">
        <f>IF(OR($A310="",$B310=""),"",'OddsRatio_working_2-way'!M309)</f>
        <v/>
      </c>
      <c r="I310" s="17" t="str">
        <f>IF(OR($A310="",$B310=""),"",'OddsRatio_working_2-way'!N309)</f>
        <v/>
      </c>
      <c r="J310" s="17" t="str">
        <f>IF('Log_working_2-way'!$D309="","",A310^('Log_working_2-way'!$D309))</f>
        <v/>
      </c>
      <c r="K310" s="22" t="str">
        <f>IF('Log_working_2-way'!$D309="","",B310^('Log_working_2-way'!$D309))</f>
        <v/>
      </c>
    </row>
    <row r="311" spans="3:11" x14ac:dyDescent="0.2">
      <c r="C311" s="20" t="str">
        <f t="shared" si="54"/>
        <v/>
      </c>
      <c r="D311" s="17" t="str">
        <f>IF(OR($A311="",$B311=""),"",A311*'MPTO_working_2-way'!$G310)</f>
        <v/>
      </c>
      <c r="E311" s="22" t="str">
        <f>IF(OR($A311="",$B311=""),"",B311*'MPTO_working_2-way'!$G310)</f>
        <v/>
      </c>
      <c r="F311" s="17" t="str">
        <f>IF(OR($A311="",$B311=""),"",'MPTO_working_2-way'!D310)</f>
        <v/>
      </c>
      <c r="G311" s="22" t="str">
        <f>IF(OR($A311="",$B311=""),"",'MPTO_working_2-way'!E310)</f>
        <v/>
      </c>
      <c r="H311" s="17" t="str">
        <f>IF(OR($A311="",$B311=""),"",'OddsRatio_working_2-way'!M310)</f>
        <v/>
      </c>
      <c r="I311" s="17" t="str">
        <f>IF(OR($A311="",$B311=""),"",'OddsRatio_working_2-way'!N310)</f>
        <v/>
      </c>
      <c r="J311" s="17" t="str">
        <f>IF('Log_working_2-way'!$D310="","",A311^('Log_working_2-way'!$D310))</f>
        <v/>
      </c>
      <c r="K311" s="22" t="str">
        <f>IF('Log_working_2-way'!$D310="","",B311^('Log_working_2-way'!$D310))</f>
        <v/>
      </c>
    </row>
    <row r="312" spans="3:11" x14ac:dyDescent="0.2">
      <c r="C312" s="20" t="str">
        <f t="shared" si="54"/>
        <v/>
      </c>
      <c r="D312" s="17" t="str">
        <f>IF(OR($A312="",$B312=""),"",A312*'MPTO_working_2-way'!$G311)</f>
        <v/>
      </c>
      <c r="E312" s="22" t="str">
        <f>IF(OR($A312="",$B312=""),"",B312*'MPTO_working_2-way'!$G311)</f>
        <v/>
      </c>
      <c r="F312" s="17" t="str">
        <f>IF(OR($A312="",$B312=""),"",'MPTO_working_2-way'!D311)</f>
        <v/>
      </c>
      <c r="G312" s="22" t="str">
        <f>IF(OR($A312="",$B312=""),"",'MPTO_working_2-way'!E311)</f>
        <v/>
      </c>
      <c r="H312" s="17" t="str">
        <f>IF(OR($A312="",$B312=""),"",'OddsRatio_working_2-way'!M311)</f>
        <v/>
      </c>
      <c r="I312" s="17" t="str">
        <f>IF(OR($A312="",$B312=""),"",'OddsRatio_working_2-way'!N311)</f>
        <v/>
      </c>
      <c r="J312" s="17" t="str">
        <f>IF('Log_working_2-way'!$D311="","",A312^('Log_working_2-way'!$D311))</f>
        <v/>
      </c>
      <c r="K312" s="22" t="str">
        <f>IF('Log_working_2-way'!$D311="","",B312^('Log_working_2-way'!$D311))</f>
        <v/>
      </c>
    </row>
    <row r="313" spans="3:11" x14ac:dyDescent="0.2">
      <c r="C313" s="20" t="str">
        <f t="shared" si="54"/>
        <v/>
      </c>
      <c r="D313" s="17" t="str">
        <f>IF(OR($A313="",$B313=""),"",A313*'MPTO_working_2-way'!$G312)</f>
        <v/>
      </c>
      <c r="E313" s="22" t="str">
        <f>IF(OR($A313="",$B313=""),"",B313*'MPTO_working_2-way'!$G312)</f>
        <v/>
      </c>
      <c r="F313" s="17" t="str">
        <f>IF(OR($A313="",$B313=""),"",'MPTO_working_2-way'!D312)</f>
        <v/>
      </c>
      <c r="G313" s="22" t="str">
        <f>IF(OR($A313="",$B313=""),"",'MPTO_working_2-way'!E312)</f>
        <v/>
      </c>
      <c r="H313" s="17" t="str">
        <f>IF(OR($A313="",$B313=""),"",'OddsRatio_working_2-way'!M312)</f>
        <v/>
      </c>
      <c r="I313" s="17" t="str">
        <f>IF(OR($A313="",$B313=""),"",'OddsRatio_working_2-way'!N312)</f>
        <v/>
      </c>
      <c r="J313" s="17" t="str">
        <f>IF('Log_working_2-way'!$D312="","",A313^('Log_working_2-way'!$D312))</f>
        <v/>
      </c>
      <c r="K313" s="22" t="str">
        <f>IF('Log_working_2-way'!$D312="","",B313^('Log_working_2-way'!$D312))</f>
        <v/>
      </c>
    </row>
    <row r="314" spans="3:11" x14ac:dyDescent="0.2">
      <c r="C314" s="20" t="str">
        <f t="shared" si="54"/>
        <v/>
      </c>
      <c r="D314" s="17" t="str">
        <f>IF(OR($A314="",$B314=""),"",A314*'MPTO_working_2-way'!$G313)</f>
        <v/>
      </c>
      <c r="E314" s="22" t="str">
        <f>IF(OR($A314="",$B314=""),"",B314*'MPTO_working_2-way'!$G313)</f>
        <v/>
      </c>
      <c r="F314" s="17" t="str">
        <f>IF(OR($A314="",$B314=""),"",'MPTO_working_2-way'!D313)</f>
        <v/>
      </c>
      <c r="G314" s="22" t="str">
        <f>IF(OR($A314="",$B314=""),"",'MPTO_working_2-way'!E313)</f>
        <v/>
      </c>
      <c r="H314" s="17" t="str">
        <f>IF(OR($A314="",$B314=""),"",'OddsRatio_working_2-way'!M313)</f>
        <v/>
      </c>
      <c r="I314" s="17" t="str">
        <f>IF(OR($A314="",$B314=""),"",'OddsRatio_working_2-way'!N313)</f>
        <v/>
      </c>
      <c r="J314" s="17" t="str">
        <f>IF('Log_working_2-way'!$D313="","",A314^('Log_working_2-way'!$D313))</f>
        <v/>
      </c>
      <c r="K314" s="22" t="str">
        <f>IF('Log_working_2-way'!$D313="","",B314^('Log_working_2-way'!$D313))</f>
        <v/>
      </c>
    </row>
    <row r="315" spans="3:11" x14ac:dyDescent="0.2">
      <c r="C315" s="20" t="str">
        <f t="shared" si="54"/>
        <v/>
      </c>
      <c r="D315" s="17" t="str">
        <f>IF(OR($A315="",$B315=""),"",A315*'MPTO_working_2-way'!$G314)</f>
        <v/>
      </c>
      <c r="E315" s="22" t="str">
        <f>IF(OR($A315="",$B315=""),"",B315*'MPTO_working_2-way'!$G314)</f>
        <v/>
      </c>
      <c r="F315" s="17" t="str">
        <f>IF(OR($A315="",$B315=""),"",'MPTO_working_2-way'!D314)</f>
        <v/>
      </c>
      <c r="G315" s="22" t="str">
        <f>IF(OR($A315="",$B315=""),"",'MPTO_working_2-way'!E314)</f>
        <v/>
      </c>
      <c r="H315" s="17" t="str">
        <f>IF(OR($A315="",$B315=""),"",'OddsRatio_working_2-way'!M314)</f>
        <v/>
      </c>
      <c r="I315" s="17" t="str">
        <f>IF(OR($A315="",$B315=""),"",'OddsRatio_working_2-way'!N314)</f>
        <v/>
      </c>
      <c r="J315" s="17" t="str">
        <f>IF('Log_working_2-way'!$D314="","",A315^('Log_working_2-way'!$D314))</f>
        <v/>
      </c>
      <c r="K315" s="22" t="str">
        <f>IF('Log_working_2-way'!$D314="","",B315^('Log_working_2-way'!$D314))</f>
        <v/>
      </c>
    </row>
    <row r="316" spans="3:11" x14ac:dyDescent="0.2">
      <c r="C316" s="20" t="str">
        <f t="shared" si="54"/>
        <v/>
      </c>
      <c r="D316" s="17" t="str">
        <f>IF(OR($A316="",$B316=""),"",A316*'MPTO_working_2-way'!$G315)</f>
        <v/>
      </c>
      <c r="E316" s="22" t="str">
        <f>IF(OR($A316="",$B316=""),"",B316*'MPTO_working_2-way'!$G315)</f>
        <v/>
      </c>
      <c r="F316" s="17" t="str">
        <f>IF(OR($A316="",$B316=""),"",'MPTO_working_2-way'!D315)</f>
        <v/>
      </c>
      <c r="G316" s="22" t="str">
        <f>IF(OR($A316="",$B316=""),"",'MPTO_working_2-way'!E315)</f>
        <v/>
      </c>
      <c r="H316" s="17" t="str">
        <f>IF(OR($A316="",$B316=""),"",'OddsRatio_working_2-way'!M315)</f>
        <v/>
      </c>
      <c r="I316" s="17" t="str">
        <f>IF(OR($A316="",$B316=""),"",'OddsRatio_working_2-way'!N315)</f>
        <v/>
      </c>
      <c r="J316" s="17" t="str">
        <f>IF('Log_working_2-way'!$D315="","",A316^('Log_working_2-way'!$D315))</f>
        <v/>
      </c>
      <c r="K316" s="22" t="str">
        <f>IF('Log_working_2-way'!$D315="","",B316^('Log_working_2-way'!$D315))</f>
        <v/>
      </c>
    </row>
    <row r="317" spans="3:11" x14ac:dyDescent="0.2">
      <c r="C317" s="20" t="str">
        <f t="shared" si="54"/>
        <v/>
      </c>
      <c r="D317" s="17" t="str">
        <f>IF(OR($A317="",$B317=""),"",A317*'MPTO_working_2-way'!$G316)</f>
        <v/>
      </c>
      <c r="E317" s="22" t="str">
        <f>IF(OR($A317="",$B317=""),"",B317*'MPTO_working_2-way'!$G316)</f>
        <v/>
      </c>
      <c r="F317" s="17" t="str">
        <f>IF(OR($A317="",$B317=""),"",'MPTO_working_2-way'!D316)</f>
        <v/>
      </c>
      <c r="G317" s="22" t="str">
        <f>IF(OR($A317="",$B317=""),"",'MPTO_working_2-way'!E316)</f>
        <v/>
      </c>
      <c r="H317" s="17" t="str">
        <f>IF(OR($A317="",$B317=""),"",'OddsRatio_working_2-way'!M316)</f>
        <v/>
      </c>
      <c r="I317" s="17" t="str">
        <f>IF(OR($A317="",$B317=""),"",'OddsRatio_working_2-way'!N316)</f>
        <v/>
      </c>
      <c r="J317" s="17" t="str">
        <f>IF('Log_working_2-way'!$D316="","",A317^('Log_working_2-way'!$D316))</f>
        <v/>
      </c>
      <c r="K317" s="22" t="str">
        <f>IF('Log_working_2-way'!$D316="","",B317^('Log_working_2-way'!$D316))</f>
        <v/>
      </c>
    </row>
    <row r="318" spans="3:11" x14ac:dyDescent="0.2">
      <c r="C318" s="20" t="str">
        <f t="shared" si="54"/>
        <v/>
      </c>
      <c r="D318" s="17" t="str">
        <f>IF(OR($A318="",$B318=""),"",A318*'MPTO_working_2-way'!$G317)</f>
        <v/>
      </c>
      <c r="E318" s="22" t="str">
        <f>IF(OR($A318="",$B318=""),"",B318*'MPTO_working_2-way'!$G317)</f>
        <v/>
      </c>
      <c r="F318" s="17" t="str">
        <f>IF(OR($A318="",$B318=""),"",'MPTO_working_2-way'!D317)</f>
        <v/>
      </c>
      <c r="G318" s="22" t="str">
        <f>IF(OR($A318="",$B318=""),"",'MPTO_working_2-way'!E317)</f>
        <v/>
      </c>
      <c r="H318" s="17" t="str">
        <f>IF(OR($A318="",$B318=""),"",'OddsRatio_working_2-way'!M317)</f>
        <v/>
      </c>
      <c r="I318" s="17" t="str">
        <f>IF(OR($A318="",$B318=""),"",'OddsRatio_working_2-way'!N317)</f>
        <v/>
      </c>
      <c r="J318" s="17" t="str">
        <f>IF('Log_working_2-way'!$D317="","",A318^('Log_working_2-way'!$D317))</f>
        <v/>
      </c>
      <c r="K318" s="22" t="str">
        <f>IF('Log_working_2-way'!$D317="","",B318^('Log_working_2-way'!$D317))</f>
        <v/>
      </c>
    </row>
    <row r="319" spans="3:11" x14ac:dyDescent="0.2">
      <c r="C319" s="20" t="str">
        <f t="shared" si="54"/>
        <v/>
      </c>
      <c r="D319" s="17" t="str">
        <f>IF(OR($A319="",$B319=""),"",A319*'MPTO_working_2-way'!$G318)</f>
        <v/>
      </c>
      <c r="E319" s="22" t="str">
        <f>IF(OR($A319="",$B319=""),"",B319*'MPTO_working_2-way'!$G318)</f>
        <v/>
      </c>
      <c r="F319" s="17" t="str">
        <f>IF(OR($A319="",$B319=""),"",'MPTO_working_2-way'!D318)</f>
        <v/>
      </c>
      <c r="G319" s="22" t="str">
        <f>IF(OR($A319="",$B319=""),"",'MPTO_working_2-way'!E318)</f>
        <v/>
      </c>
      <c r="H319" s="17" t="str">
        <f>IF(OR($A319="",$B319=""),"",'OddsRatio_working_2-way'!M318)</f>
        <v/>
      </c>
      <c r="I319" s="17" t="str">
        <f>IF(OR($A319="",$B319=""),"",'OddsRatio_working_2-way'!N318)</f>
        <v/>
      </c>
      <c r="J319" s="17" t="str">
        <f>IF('Log_working_2-way'!$D318="","",A319^('Log_working_2-way'!$D318))</f>
        <v/>
      </c>
      <c r="K319" s="22" t="str">
        <f>IF('Log_working_2-way'!$D318="","",B319^('Log_working_2-way'!$D318))</f>
        <v/>
      </c>
    </row>
    <row r="320" spans="3:11" x14ac:dyDescent="0.2">
      <c r="C320" s="20" t="str">
        <f t="shared" si="54"/>
        <v/>
      </c>
      <c r="D320" s="17" t="str">
        <f>IF(OR($A320="",$B320=""),"",A320*'MPTO_working_2-way'!$G319)</f>
        <v/>
      </c>
      <c r="E320" s="22" t="str">
        <f>IF(OR($A320="",$B320=""),"",B320*'MPTO_working_2-way'!$G319)</f>
        <v/>
      </c>
      <c r="F320" s="17" t="str">
        <f>IF(OR($A320="",$B320=""),"",'MPTO_working_2-way'!D319)</f>
        <v/>
      </c>
      <c r="G320" s="22" t="str">
        <f>IF(OR($A320="",$B320=""),"",'MPTO_working_2-way'!E319)</f>
        <v/>
      </c>
      <c r="H320" s="17" t="str">
        <f>IF(OR($A320="",$B320=""),"",'OddsRatio_working_2-way'!M319)</f>
        <v/>
      </c>
      <c r="I320" s="17" t="str">
        <f>IF(OR($A320="",$B320=""),"",'OddsRatio_working_2-way'!N319)</f>
        <v/>
      </c>
      <c r="J320" s="17" t="str">
        <f>IF('Log_working_2-way'!$D319="","",A320^('Log_working_2-way'!$D319))</f>
        <v/>
      </c>
      <c r="K320" s="22" t="str">
        <f>IF('Log_working_2-way'!$D319="","",B320^('Log_working_2-way'!$D319))</f>
        <v/>
      </c>
    </row>
    <row r="321" spans="3:11" x14ac:dyDescent="0.2">
      <c r="C321" s="20" t="str">
        <f t="shared" si="54"/>
        <v/>
      </c>
      <c r="D321" s="17" t="str">
        <f>IF(OR($A321="",$B321=""),"",A321*'MPTO_working_2-way'!$G320)</f>
        <v/>
      </c>
      <c r="E321" s="22" t="str">
        <f>IF(OR($A321="",$B321=""),"",B321*'MPTO_working_2-way'!$G320)</f>
        <v/>
      </c>
      <c r="F321" s="17" t="str">
        <f>IF(OR($A321="",$B321=""),"",'MPTO_working_2-way'!D320)</f>
        <v/>
      </c>
      <c r="G321" s="22" t="str">
        <f>IF(OR($A321="",$B321=""),"",'MPTO_working_2-way'!E320)</f>
        <v/>
      </c>
      <c r="H321" s="17" t="str">
        <f>IF(OR($A321="",$B321=""),"",'OddsRatio_working_2-way'!M320)</f>
        <v/>
      </c>
      <c r="I321" s="17" t="str">
        <f>IF(OR($A321="",$B321=""),"",'OddsRatio_working_2-way'!N320)</f>
        <v/>
      </c>
      <c r="J321" s="17" t="str">
        <f>IF('Log_working_2-way'!$D320="","",A321^('Log_working_2-way'!$D320))</f>
        <v/>
      </c>
      <c r="K321" s="22" t="str">
        <f>IF('Log_working_2-way'!$D320="","",B321^('Log_working_2-way'!$D320))</f>
        <v/>
      </c>
    </row>
    <row r="322" spans="3:11" x14ac:dyDescent="0.2">
      <c r="C322" s="20" t="str">
        <f t="shared" si="54"/>
        <v/>
      </c>
      <c r="D322" s="17" t="str">
        <f>IF(OR($A322="",$B322=""),"",A322*'MPTO_working_2-way'!$G321)</f>
        <v/>
      </c>
      <c r="E322" s="22" t="str">
        <f>IF(OR($A322="",$B322=""),"",B322*'MPTO_working_2-way'!$G321)</f>
        <v/>
      </c>
      <c r="F322" s="17" t="str">
        <f>IF(OR($A322="",$B322=""),"",'MPTO_working_2-way'!D321)</f>
        <v/>
      </c>
      <c r="G322" s="22" t="str">
        <f>IF(OR($A322="",$B322=""),"",'MPTO_working_2-way'!E321)</f>
        <v/>
      </c>
      <c r="H322" s="17" t="str">
        <f>IF(OR($A322="",$B322=""),"",'OddsRatio_working_2-way'!M321)</f>
        <v/>
      </c>
      <c r="I322" s="17" t="str">
        <f>IF(OR($A322="",$B322=""),"",'OddsRatio_working_2-way'!N321)</f>
        <v/>
      </c>
      <c r="J322" s="17" t="str">
        <f>IF('Log_working_2-way'!$D321="","",A322^('Log_working_2-way'!$D321))</f>
        <v/>
      </c>
      <c r="K322" s="22" t="str">
        <f>IF('Log_working_2-way'!$D321="","",B322^('Log_working_2-way'!$D321))</f>
        <v/>
      </c>
    </row>
    <row r="323" spans="3:11" x14ac:dyDescent="0.2">
      <c r="C323" s="20" t="str">
        <f t="shared" ref="C323:C386" si="55">IF(OR($A323="",$B323=""),"",(1/A323)+(1/B323)-1)</f>
        <v/>
      </c>
      <c r="D323" s="17" t="str">
        <f>IF(OR($A323="",$B323=""),"",A323*'MPTO_working_2-way'!$G322)</f>
        <v/>
      </c>
      <c r="E323" s="22" t="str">
        <f>IF(OR($A323="",$B323=""),"",B323*'MPTO_working_2-way'!$G322)</f>
        <v/>
      </c>
      <c r="F323" s="17" t="str">
        <f>IF(OR($A323="",$B323=""),"",'MPTO_working_2-way'!D322)</f>
        <v/>
      </c>
      <c r="G323" s="22" t="str">
        <f>IF(OR($A323="",$B323=""),"",'MPTO_working_2-way'!E322)</f>
        <v/>
      </c>
      <c r="H323" s="17" t="str">
        <f>IF(OR($A323="",$B323=""),"",'OddsRatio_working_2-way'!M322)</f>
        <v/>
      </c>
      <c r="I323" s="17" t="str">
        <f>IF(OR($A323="",$B323=""),"",'OddsRatio_working_2-way'!N322)</f>
        <v/>
      </c>
      <c r="J323" s="17" t="str">
        <f>IF('Log_working_2-way'!$D322="","",A323^('Log_working_2-way'!$D322))</f>
        <v/>
      </c>
      <c r="K323" s="22" t="str">
        <f>IF('Log_working_2-way'!$D322="","",B323^('Log_working_2-way'!$D322))</f>
        <v/>
      </c>
    </row>
    <row r="324" spans="3:11" x14ac:dyDescent="0.2">
      <c r="C324" s="20" t="str">
        <f t="shared" si="55"/>
        <v/>
      </c>
      <c r="D324" s="17" t="str">
        <f>IF(OR($A324="",$B324=""),"",A324*'MPTO_working_2-way'!$G323)</f>
        <v/>
      </c>
      <c r="E324" s="22" t="str">
        <f>IF(OR($A324="",$B324=""),"",B324*'MPTO_working_2-way'!$G323)</f>
        <v/>
      </c>
      <c r="F324" s="17" t="str">
        <f>IF(OR($A324="",$B324=""),"",'MPTO_working_2-way'!D323)</f>
        <v/>
      </c>
      <c r="G324" s="22" t="str">
        <f>IF(OR($A324="",$B324=""),"",'MPTO_working_2-way'!E323)</f>
        <v/>
      </c>
      <c r="H324" s="17" t="str">
        <f>IF(OR($A324="",$B324=""),"",'OddsRatio_working_2-way'!M323)</f>
        <v/>
      </c>
      <c r="I324" s="17" t="str">
        <f>IF(OR($A324="",$B324=""),"",'OddsRatio_working_2-way'!N323)</f>
        <v/>
      </c>
      <c r="J324" s="17" t="str">
        <f>IF('Log_working_2-way'!$D323="","",A324^('Log_working_2-way'!$D323))</f>
        <v/>
      </c>
      <c r="K324" s="22" t="str">
        <f>IF('Log_working_2-way'!$D323="","",B324^('Log_working_2-way'!$D323))</f>
        <v/>
      </c>
    </row>
    <row r="325" spans="3:11" x14ac:dyDescent="0.2">
      <c r="C325" s="20" t="str">
        <f t="shared" si="55"/>
        <v/>
      </c>
      <c r="D325" s="17" t="str">
        <f>IF(OR($A325="",$B325=""),"",A325*'MPTO_working_2-way'!$G324)</f>
        <v/>
      </c>
      <c r="E325" s="22" t="str">
        <f>IF(OR($A325="",$B325=""),"",B325*'MPTO_working_2-way'!$G324)</f>
        <v/>
      </c>
      <c r="F325" s="17" t="str">
        <f>IF(OR($A325="",$B325=""),"",'MPTO_working_2-way'!D324)</f>
        <v/>
      </c>
      <c r="G325" s="22" t="str">
        <f>IF(OR($A325="",$B325=""),"",'MPTO_working_2-way'!E324)</f>
        <v/>
      </c>
      <c r="H325" s="17" t="str">
        <f>IF(OR($A325="",$B325=""),"",'OddsRatio_working_2-way'!M324)</f>
        <v/>
      </c>
      <c r="I325" s="17" t="str">
        <f>IF(OR($A325="",$B325=""),"",'OddsRatio_working_2-way'!N324)</f>
        <v/>
      </c>
      <c r="J325" s="17" t="str">
        <f>IF('Log_working_2-way'!$D324="","",A325^('Log_working_2-way'!$D324))</f>
        <v/>
      </c>
      <c r="K325" s="22" t="str">
        <f>IF('Log_working_2-way'!$D324="","",B325^('Log_working_2-way'!$D324))</f>
        <v/>
      </c>
    </row>
    <row r="326" spans="3:11" x14ac:dyDescent="0.2">
      <c r="C326" s="20" t="str">
        <f t="shared" si="55"/>
        <v/>
      </c>
      <c r="D326" s="17" t="str">
        <f>IF(OR($A326="",$B326=""),"",A326*'MPTO_working_2-way'!$G325)</f>
        <v/>
      </c>
      <c r="E326" s="22" t="str">
        <f>IF(OR($A326="",$B326=""),"",B326*'MPTO_working_2-way'!$G325)</f>
        <v/>
      </c>
      <c r="F326" s="17" t="str">
        <f>IF(OR($A326="",$B326=""),"",'MPTO_working_2-way'!D325)</f>
        <v/>
      </c>
      <c r="G326" s="22" t="str">
        <f>IF(OR($A326="",$B326=""),"",'MPTO_working_2-way'!E325)</f>
        <v/>
      </c>
      <c r="H326" s="17" t="str">
        <f>IF(OR($A326="",$B326=""),"",'OddsRatio_working_2-way'!M325)</f>
        <v/>
      </c>
      <c r="I326" s="17" t="str">
        <f>IF(OR($A326="",$B326=""),"",'OddsRatio_working_2-way'!N325)</f>
        <v/>
      </c>
      <c r="J326" s="17" t="str">
        <f>IF('Log_working_2-way'!$D325="","",A326^('Log_working_2-way'!$D325))</f>
        <v/>
      </c>
      <c r="K326" s="22" t="str">
        <f>IF('Log_working_2-way'!$D325="","",B326^('Log_working_2-way'!$D325))</f>
        <v/>
      </c>
    </row>
    <row r="327" spans="3:11" x14ac:dyDescent="0.2">
      <c r="C327" s="20" t="str">
        <f t="shared" si="55"/>
        <v/>
      </c>
      <c r="D327" s="17" t="str">
        <f>IF(OR($A327="",$B327=""),"",A327*'MPTO_working_2-way'!$G326)</f>
        <v/>
      </c>
      <c r="E327" s="22" t="str">
        <f>IF(OR($A327="",$B327=""),"",B327*'MPTO_working_2-way'!$G326)</f>
        <v/>
      </c>
      <c r="F327" s="17" t="str">
        <f>IF(OR($A327="",$B327=""),"",'MPTO_working_2-way'!D326)</f>
        <v/>
      </c>
      <c r="G327" s="22" t="str">
        <f>IF(OR($A327="",$B327=""),"",'MPTO_working_2-way'!E326)</f>
        <v/>
      </c>
      <c r="H327" s="17" t="str">
        <f>IF(OR($A327="",$B327=""),"",'OddsRatio_working_2-way'!M326)</f>
        <v/>
      </c>
      <c r="I327" s="17" t="str">
        <f>IF(OR($A327="",$B327=""),"",'OddsRatio_working_2-way'!N326)</f>
        <v/>
      </c>
      <c r="J327" s="17" t="str">
        <f>IF('Log_working_2-way'!$D326="","",A327^('Log_working_2-way'!$D326))</f>
        <v/>
      </c>
      <c r="K327" s="22" t="str">
        <f>IF('Log_working_2-way'!$D326="","",B327^('Log_working_2-way'!$D326))</f>
        <v/>
      </c>
    </row>
    <row r="328" spans="3:11" x14ac:dyDescent="0.2">
      <c r="C328" s="20" t="str">
        <f t="shared" si="55"/>
        <v/>
      </c>
      <c r="D328" s="17" t="str">
        <f>IF(OR($A328="",$B328=""),"",A328*'MPTO_working_2-way'!$G327)</f>
        <v/>
      </c>
      <c r="E328" s="22" t="str">
        <f>IF(OR($A328="",$B328=""),"",B328*'MPTO_working_2-way'!$G327)</f>
        <v/>
      </c>
      <c r="F328" s="17" t="str">
        <f>IF(OR($A328="",$B328=""),"",'MPTO_working_2-way'!D327)</f>
        <v/>
      </c>
      <c r="G328" s="22" t="str">
        <f>IF(OR($A328="",$B328=""),"",'MPTO_working_2-way'!E327)</f>
        <v/>
      </c>
      <c r="H328" s="17" t="str">
        <f>IF(OR($A328="",$B328=""),"",'OddsRatio_working_2-way'!M327)</f>
        <v/>
      </c>
      <c r="I328" s="17" t="str">
        <f>IF(OR($A328="",$B328=""),"",'OddsRatio_working_2-way'!N327)</f>
        <v/>
      </c>
      <c r="J328" s="17" t="str">
        <f>IF('Log_working_2-way'!$D327="","",A328^('Log_working_2-way'!$D327))</f>
        <v/>
      </c>
      <c r="K328" s="22" t="str">
        <f>IF('Log_working_2-way'!$D327="","",B328^('Log_working_2-way'!$D327))</f>
        <v/>
      </c>
    </row>
    <row r="329" spans="3:11" x14ac:dyDescent="0.2">
      <c r="C329" s="20" t="str">
        <f t="shared" si="55"/>
        <v/>
      </c>
      <c r="D329" s="17" t="str">
        <f>IF(OR($A329="",$B329=""),"",A329*'MPTO_working_2-way'!$G328)</f>
        <v/>
      </c>
      <c r="E329" s="22" t="str">
        <f>IF(OR($A329="",$B329=""),"",B329*'MPTO_working_2-way'!$G328)</f>
        <v/>
      </c>
      <c r="F329" s="17" t="str">
        <f>IF(OR($A329="",$B329=""),"",'MPTO_working_2-way'!D328)</f>
        <v/>
      </c>
      <c r="G329" s="22" t="str">
        <f>IF(OR($A329="",$B329=""),"",'MPTO_working_2-way'!E328)</f>
        <v/>
      </c>
      <c r="H329" s="17" t="str">
        <f>IF(OR($A329="",$B329=""),"",'OddsRatio_working_2-way'!M328)</f>
        <v/>
      </c>
      <c r="I329" s="17" t="str">
        <f>IF(OR($A329="",$B329=""),"",'OddsRatio_working_2-way'!N328)</f>
        <v/>
      </c>
      <c r="J329" s="17" t="str">
        <f>IF('Log_working_2-way'!$D328="","",A329^('Log_working_2-way'!$D328))</f>
        <v/>
      </c>
      <c r="K329" s="22" t="str">
        <f>IF('Log_working_2-way'!$D328="","",B329^('Log_working_2-way'!$D328))</f>
        <v/>
      </c>
    </row>
    <row r="330" spans="3:11" x14ac:dyDescent="0.2">
      <c r="C330" s="20" t="str">
        <f t="shared" si="55"/>
        <v/>
      </c>
      <c r="D330" s="17" t="str">
        <f>IF(OR($A330="",$B330=""),"",A330*'MPTO_working_2-way'!$G329)</f>
        <v/>
      </c>
      <c r="E330" s="22" t="str">
        <f>IF(OR($A330="",$B330=""),"",B330*'MPTO_working_2-way'!$G329)</f>
        <v/>
      </c>
      <c r="F330" s="17" t="str">
        <f>IF(OR($A330="",$B330=""),"",'MPTO_working_2-way'!D329)</f>
        <v/>
      </c>
      <c r="G330" s="22" t="str">
        <f>IF(OR($A330="",$B330=""),"",'MPTO_working_2-way'!E329)</f>
        <v/>
      </c>
      <c r="H330" s="17" t="str">
        <f>IF(OR($A330="",$B330=""),"",'OddsRatio_working_2-way'!M329)</f>
        <v/>
      </c>
      <c r="I330" s="17" t="str">
        <f>IF(OR($A330="",$B330=""),"",'OddsRatio_working_2-way'!N329)</f>
        <v/>
      </c>
      <c r="J330" s="17" t="str">
        <f>IF('Log_working_2-way'!$D329="","",A330^('Log_working_2-way'!$D329))</f>
        <v/>
      </c>
      <c r="K330" s="22" t="str">
        <f>IF('Log_working_2-way'!$D329="","",B330^('Log_working_2-way'!$D329))</f>
        <v/>
      </c>
    </row>
    <row r="331" spans="3:11" x14ac:dyDescent="0.2">
      <c r="C331" s="20" t="str">
        <f t="shared" si="55"/>
        <v/>
      </c>
      <c r="D331" s="17" t="str">
        <f>IF(OR($A331="",$B331=""),"",A331*'MPTO_working_2-way'!$G330)</f>
        <v/>
      </c>
      <c r="E331" s="22" t="str">
        <f>IF(OR($A331="",$B331=""),"",B331*'MPTO_working_2-way'!$G330)</f>
        <v/>
      </c>
      <c r="F331" s="17" t="str">
        <f>IF(OR($A331="",$B331=""),"",'MPTO_working_2-way'!D330)</f>
        <v/>
      </c>
      <c r="G331" s="22" t="str">
        <f>IF(OR($A331="",$B331=""),"",'MPTO_working_2-way'!E330)</f>
        <v/>
      </c>
      <c r="H331" s="17" t="str">
        <f>IF(OR($A331="",$B331=""),"",'OddsRatio_working_2-way'!M330)</f>
        <v/>
      </c>
      <c r="I331" s="17" t="str">
        <f>IF(OR($A331="",$B331=""),"",'OddsRatio_working_2-way'!N330)</f>
        <v/>
      </c>
      <c r="J331" s="17" t="str">
        <f>IF('Log_working_2-way'!$D330="","",A331^('Log_working_2-way'!$D330))</f>
        <v/>
      </c>
      <c r="K331" s="22" t="str">
        <f>IF('Log_working_2-way'!$D330="","",B331^('Log_working_2-way'!$D330))</f>
        <v/>
      </c>
    </row>
    <row r="332" spans="3:11" x14ac:dyDescent="0.2">
      <c r="C332" s="20" t="str">
        <f t="shared" si="55"/>
        <v/>
      </c>
      <c r="D332" s="17" t="str">
        <f>IF(OR($A332="",$B332=""),"",A332*'MPTO_working_2-way'!$G331)</f>
        <v/>
      </c>
      <c r="E332" s="22" t="str">
        <f>IF(OR($A332="",$B332=""),"",B332*'MPTO_working_2-way'!$G331)</f>
        <v/>
      </c>
      <c r="F332" s="17" t="str">
        <f>IF(OR($A332="",$B332=""),"",'MPTO_working_2-way'!D331)</f>
        <v/>
      </c>
      <c r="G332" s="22" t="str">
        <f>IF(OR($A332="",$B332=""),"",'MPTO_working_2-way'!E331)</f>
        <v/>
      </c>
      <c r="H332" s="17" t="str">
        <f>IF(OR($A332="",$B332=""),"",'OddsRatio_working_2-way'!M331)</f>
        <v/>
      </c>
      <c r="I332" s="17" t="str">
        <f>IF(OR($A332="",$B332=""),"",'OddsRatio_working_2-way'!N331)</f>
        <v/>
      </c>
      <c r="J332" s="17" t="str">
        <f>IF('Log_working_2-way'!$D331="","",A332^('Log_working_2-way'!$D331))</f>
        <v/>
      </c>
      <c r="K332" s="22" t="str">
        <f>IF('Log_working_2-way'!$D331="","",B332^('Log_working_2-way'!$D331))</f>
        <v/>
      </c>
    </row>
    <row r="333" spans="3:11" x14ac:dyDescent="0.2">
      <c r="C333" s="20" t="str">
        <f t="shared" si="55"/>
        <v/>
      </c>
      <c r="D333" s="17" t="str">
        <f>IF(OR($A333="",$B333=""),"",A333*'MPTO_working_2-way'!$G332)</f>
        <v/>
      </c>
      <c r="E333" s="22" t="str">
        <f>IF(OR($A333="",$B333=""),"",B333*'MPTO_working_2-way'!$G332)</f>
        <v/>
      </c>
      <c r="F333" s="17" t="str">
        <f>IF(OR($A333="",$B333=""),"",'MPTO_working_2-way'!D332)</f>
        <v/>
      </c>
      <c r="G333" s="22" t="str">
        <f>IF(OR($A333="",$B333=""),"",'MPTO_working_2-way'!E332)</f>
        <v/>
      </c>
      <c r="H333" s="17" t="str">
        <f>IF(OR($A333="",$B333=""),"",'OddsRatio_working_2-way'!M332)</f>
        <v/>
      </c>
      <c r="I333" s="17" t="str">
        <f>IF(OR($A333="",$B333=""),"",'OddsRatio_working_2-way'!N332)</f>
        <v/>
      </c>
      <c r="J333" s="17" t="str">
        <f>IF('Log_working_2-way'!$D332="","",A333^('Log_working_2-way'!$D332))</f>
        <v/>
      </c>
      <c r="K333" s="22" t="str">
        <f>IF('Log_working_2-way'!$D332="","",B333^('Log_working_2-way'!$D332))</f>
        <v/>
      </c>
    </row>
    <row r="334" spans="3:11" x14ac:dyDescent="0.2">
      <c r="C334" s="20" t="str">
        <f t="shared" si="55"/>
        <v/>
      </c>
      <c r="D334" s="17" t="str">
        <f>IF(OR($A334="",$B334=""),"",A334*'MPTO_working_2-way'!$G333)</f>
        <v/>
      </c>
      <c r="E334" s="22" t="str">
        <f>IF(OR($A334="",$B334=""),"",B334*'MPTO_working_2-way'!$G333)</f>
        <v/>
      </c>
      <c r="F334" s="17" t="str">
        <f>IF(OR($A334="",$B334=""),"",'MPTO_working_2-way'!D333)</f>
        <v/>
      </c>
      <c r="G334" s="22" t="str">
        <f>IF(OR($A334="",$B334=""),"",'MPTO_working_2-way'!E333)</f>
        <v/>
      </c>
      <c r="H334" s="17" t="str">
        <f>IF(OR($A334="",$B334=""),"",'OddsRatio_working_2-way'!M333)</f>
        <v/>
      </c>
      <c r="I334" s="17" t="str">
        <f>IF(OR($A334="",$B334=""),"",'OddsRatio_working_2-way'!N333)</f>
        <v/>
      </c>
      <c r="J334" s="17" t="str">
        <f>IF('Log_working_2-way'!$D333="","",A334^('Log_working_2-way'!$D333))</f>
        <v/>
      </c>
      <c r="K334" s="22" t="str">
        <f>IF('Log_working_2-way'!$D333="","",B334^('Log_working_2-way'!$D333))</f>
        <v/>
      </c>
    </row>
    <row r="335" spans="3:11" x14ac:dyDescent="0.2">
      <c r="C335" s="20" t="str">
        <f t="shared" si="55"/>
        <v/>
      </c>
      <c r="D335" s="17" t="str">
        <f>IF(OR($A335="",$B335=""),"",A335*'MPTO_working_2-way'!$G334)</f>
        <v/>
      </c>
      <c r="E335" s="22" t="str">
        <f>IF(OR($A335="",$B335=""),"",B335*'MPTO_working_2-way'!$G334)</f>
        <v/>
      </c>
      <c r="F335" s="17" t="str">
        <f>IF(OR($A335="",$B335=""),"",'MPTO_working_2-way'!D334)</f>
        <v/>
      </c>
      <c r="G335" s="22" t="str">
        <f>IF(OR($A335="",$B335=""),"",'MPTO_working_2-way'!E334)</f>
        <v/>
      </c>
      <c r="H335" s="17" t="str">
        <f>IF(OR($A335="",$B335=""),"",'OddsRatio_working_2-way'!M334)</f>
        <v/>
      </c>
      <c r="I335" s="17" t="str">
        <f>IF(OR($A335="",$B335=""),"",'OddsRatio_working_2-way'!N334)</f>
        <v/>
      </c>
      <c r="J335" s="17" t="str">
        <f>IF('Log_working_2-way'!$D334="","",A335^('Log_working_2-way'!$D334))</f>
        <v/>
      </c>
      <c r="K335" s="22" t="str">
        <f>IF('Log_working_2-way'!$D334="","",B335^('Log_working_2-way'!$D334))</f>
        <v/>
      </c>
    </row>
    <row r="336" spans="3:11" x14ac:dyDescent="0.2">
      <c r="C336" s="20" t="str">
        <f t="shared" si="55"/>
        <v/>
      </c>
      <c r="D336" s="17" t="str">
        <f>IF(OR($A336="",$B336=""),"",A336*'MPTO_working_2-way'!$G335)</f>
        <v/>
      </c>
      <c r="E336" s="22" t="str">
        <f>IF(OR($A336="",$B336=""),"",B336*'MPTO_working_2-way'!$G335)</f>
        <v/>
      </c>
      <c r="F336" s="17" t="str">
        <f>IF(OR($A336="",$B336=""),"",'MPTO_working_2-way'!D335)</f>
        <v/>
      </c>
      <c r="G336" s="22" t="str">
        <f>IF(OR($A336="",$B336=""),"",'MPTO_working_2-way'!E335)</f>
        <v/>
      </c>
      <c r="H336" s="17" t="str">
        <f>IF(OR($A336="",$B336=""),"",'OddsRatio_working_2-way'!M335)</f>
        <v/>
      </c>
      <c r="I336" s="17" t="str">
        <f>IF(OR($A336="",$B336=""),"",'OddsRatio_working_2-way'!N335)</f>
        <v/>
      </c>
      <c r="J336" s="17" t="str">
        <f>IF('Log_working_2-way'!$D335="","",A336^('Log_working_2-way'!$D335))</f>
        <v/>
      </c>
      <c r="K336" s="22" t="str">
        <f>IF('Log_working_2-way'!$D335="","",B336^('Log_working_2-way'!$D335))</f>
        <v/>
      </c>
    </row>
    <row r="337" spans="3:11" x14ac:dyDescent="0.2">
      <c r="C337" s="20" t="str">
        <f t="shared" si="55"/>
        <v/>
      </c>
      <c r="D337" s="17" t="str">
        <f>IF(OR($A337="",$B337=""),"",A337*'MPTO_working_2-way'!$G336)</f>
        <v/>
      </c>
      <c r="E337" s="22" t="str">
        <f>IF(OR($A337="",$B337=""),"",B337*'MPTO_working_2-way'!$G336)</f>
        <v/>
      </c>
      <c r="F337" s="17" t="str">
        <f>IF(OR($A337="",$B337=""),"",'MPTO_working_2-way'!D336)</f>
        <v/>
      </c>
      <c r="G337" s="22" t="str">
        <f>IF(OR($A337="",$B337=""),"",'MPTO_working_2-way'!E336)</f>
        <v/>
      </c>
      <c r="H337" s="17" t="str">
        <f>IF(OR($A337="",$B337=""),"",'OddsRatio_working_2-way'!M336)</f>
        <v/>
      </c>
      <c r="I337" s="17" t="str">
        <f>IF(OR($A337="",$B337=""),"",'OddsRatio_working_2-way'!N336)</f>
        <v/>
      </c>
      <c r="J337" s="17" t="str">
        <f>IF('Log_working_2-way'!$D336="","",A337^('Log_working_2-way'!$D336))</f>
        <v/>
      </c>
      <c r="K337" s="22" t="str">
        <f>IF('Log_working_2-way'!$D336="","",B337^('Log_working_2-way'!$D336))</f>
        <v/>
      </c>
    </row>
    <row r="338" spans="3:11" x14ac:dyDescent="0.2">
      <c r="C338" s="20" t="str">
        <f t="shared" si="55"/>
        <v/>
      </c>
      <c r="D338" s="17" t="str">
        <f>IF(OR($A338="",$B338=""),"",A338*'MPTO_working_2-way'!$G337)</f>
        <v/>
      </c>
      <c r="E338" s="22" t="str">
        <f>IF(OR($A338="",$B338=""),"",B338*'MPTO_working_2-way'!$G337)</f>
        <v/>
      </c>
      <c r="F338" s="17" t="str">
        <f>IF(OR($A338="",$B338=""),"",'MPTO_working_2-way'!D337)</f>
        <v/>
      </c>
      <c r="G338" s="22" t="str">
        <f>IF(OR($A338="",$B338=""),"",'MPTO_working_2-way'!E337)</f>
        <v/>
      </c>
      <c r="H338" s="17" t="str">
        <f>IF(OR($A338="",$B338=""),"",'OddsRatio_working_2-way'!M337)</f>
        <v/>
      </c>
      <c r="I338" s="17" t="str">
        <f>IF(OR($A338="",$B338=""),"",'OddsRatio_working_2-way'!N337)</f>
        <v/>
      </c>
      <c r="J338" s="17" t="str">
        <f>IF('Log_working_2-way'!$D337="","",A338^('Log_working_2-way'!$D337))</f>
        <v/>
      </c>
      <c r="K338" s="22" t="str">
        <f>IF('Log_working_2-way'!$D337="","",B338^('Log_working_2-way'!$D337))</f>
        <v/>
      </c>
    </row>
    <row r="339" spans="3:11" x14ac:dyDescent="0.2">
      <c r="C339" s="20" t="str">
        <f t="shared" si="55"/>
        <v/>
      </c>
      <c r="D339" s="17" t="str">
        <f>IF(OR($A339="",$B339=""),"",A339*'MPTO_working_2-way'!$G338)</f>
        <v/>
      </c>
      <c r="E339" s="22" t="str">
        <f>IF(OR($A339="",$B339=""),"",B339*'MPTO_working_2-way'!$G338)</f>
        <v/>
      </c>
      <c r="F339" s="17" t="str">
        <f>IF(OR($A339="",$B339=""),"",'MPTO_working_2-way'!D338)</f>
        <v/>
      </c>
      <c r="G339" s="22" t="str">
        <f>IF(OR($A339="",$B339=""),"",'MPTO_working_2-way'!E338)</f>
        <v/>
      </c>
      <c r="H339" s="17" t="str">
        <f>IF(OR($A339="",$B339=""),"",'OddsRatio_working_2-way'!M338)</f>
        <v/>
      </c>
      <c r="I339" s="17" t="str">
        <f>IF(OR($A339="",$B339=""),"",'OddsRatio_working_2-way'!N338)</f>
        <v/>
      </c>
      <c r="J339" s="17" t="str">
        <f>IF('Log_working_2-way'!$D338="","",A339^('Log_working_2-way'!$D338))</f>
        <v/>
      </c>
      <c r="K339" s="22" t="str">
        <f>IF('Log_working_2-way'!$D338="","",B339^('Log_working_2-way'!$D338))</f>
        <v/>
      </c>
    </row>
    <row r="340" spans="3:11" x14ac:dyDescent="0.2">
      <c r="C340" s="20" t="str">
        <f t="shared" si="55"/>
        <v/>
      </c>
      <c r="D340" s="17" t="str">
        <f>IF(OR($A340="",$B340=""),"",A340*'MPTO_working_2-way'!$G339)</f>
        <v/>
      </c>
      <c r="E340" s="22" t="str">
        <f>IF(OR($A340="",$B340=""),"",B340*'MPTO_working_2-way'!$G339)</f>
        <v/>
      </c>
      <c r="F340" s="17" t="str">
        <f>IF(OR($A340="",$B340=""),"",'MPTO_working_2-way'!D339)</f>
        <v/>
      </c>
      <c r="G340" s="22" t="str">
        <f>IF(OR($A340="",$B340=""),"",'MPTO_working_2-way'!E339)</f>
        <v/>
      </c>
      <c r="H340" s="17" t="str">
        <f>IF(OR($A340="",$B340=""),"",'OddsRatio_working_2-way'!M339)</f>
        <v/>
      </c>
      <c r="I340" s="17" t="str">
        <f>IF(OR($A340="",$B340=""),"",'OddsRatio_working_2-way'!N339)</f>
        <v/>
      </c>
      <c r="J340" s="17" t="str">
        <f>IF('Log_working_2-way'!$D339="","",A340^('Log_working_2-way'!$D339))</f>
        <v/>
      </c>
      <c r="K340" s="22" t="str">
        <f>IF('Log_working_2-way'!$D339="","",B340^('Log_working_2-way'!$D339))</f>
        <v/>
      </c>
    </row>
    <row r="341" spans="3:11" x14ac:dyDescent="0.2">
      <c r="C341" s="20" t="str">
        <f t="shared" si="55"/>
        <v/>
      </c>
      <c r="D341" s="17" t="str">
        <f>IF(OR($A341="",$B341=""),"",A341*'MPTO_working_2-way'!$G340)</f>
        <v/>
      </c>
      <c r="E341" s="22" t="str">
        <f>IF(OR($A341="",$B341=""),"",B341*'MPTO_working_2-way'!$G340)</f>
        <v/>
      </c>
      <c r="F341" s="17" t="str">
        <f>IF(OR($A341="",$B341=""),"",'MPTO_working_2-way'!D340)</f>
        <v/>
      </c>
      <c r="G341" s="22" t="str">
        <f>IF(OR($A341="",$B341=""),"",'MPTO_working_2-way'!E340)</f>
        <v/>
      </c>
      <c r="H341" s="17" t="str">
        <f>IF(OR($A341="",$B341=""),"",'OddsRatio_working_2-way'!M340)</f>
        <v/>
      </c>
      <c r="I341" s="17" t="str">
        <f>IF(OR($A341="",$B341=""),"",'OddsRatio_working_2-way'!N340)</f>
        <v/>
      </c>
      <c r="J341" s="17" t="str">
        <f>IF('Log_working_2-way'!$D340="","",A341^('Log_working_2-way'!$D340))</f>
        <v/>
      </c>
      <c r="K341" s="22" t="str">
        <f>IF('Log_working_2-way'!$D340="","",B341^('Log_working_2-way'!$D340))</f>
        <v/>
      </c>
    </row>
    <row r="342" spans="3:11" x14ac:dyDescent="0.2">
      <c r="C342" s="20" t="str">
        <f t="shared" si="55"/>
        <v/>
      </c>
      <c r="D342" s="17" t="str">
        <f>IF(OR($A342="",$B342=""),"",A342*'MPTO_working_2-way'!$G341)</f>
        <v/>
      </c>
      <c r="E342" s="22" t="str">
        <f>IF(OR($A342="",$B342=""),"",B342*'MPTO_working_2-way'!$G341)</f>
        <v/>
      </c>
      <c r="F342" s="17" t="str">
        <f>IF(OR($A342="",$B342=""),"",'MPTO_working_2-way'!D341)</f>
        <v/>
      </c>
      <c r="G342" s="22" t="str">
        <f>IF(OR($A342="",$B342=""),"",'MPTO_working_2-way'!E341)</f>
        <v/>
      </c>
      <c r="H342" s="17" t="str">
        <f>IF(OR($A342="",$B342=""),"",'OddsRatio_working_2-way'!M341)</f>
        <v/>
      </c>
      <c r="I342" s="17" t="str">
        <f>IF(OR($A342="",$B342=""),"",'OddsRatio_working_2-way'!N341)</f>
        <v/>
      </c>
      <c r="J342" s="17" t="str">
        <f>IF('Log_working_2-way'!$D341="","",A342^('Log_working_2-way'!$D341))</f>
        <v/>
      </c>
      <c r="K342" s="22" t="str">
        <f>IF('Log_working_2-way'!$D341="","",B342^('Log_working_2-way'!$D341))</f>
        <v/>
      </c>
    </row>
    <row r="343" spans="3:11" x14ac:dyDescent="0.2">
      <c r="C343" s="20" t="str">
        <f t="shared" si="55"/>
        <v/>
      </c>
      <c r="D343" s="17" t="str">
        <f>IF(OR($A343="",$B343=""),"",A343*'MPTO_working_2-way'!$G342)</f>
        <v/>
      </c>
      <c r="E343" s="22" t="str">
        <f>IF(OR($A343="",$B343=""),"",B343*'MPTO_working_2-way'!$G342)</f>
        <v/>
      </c>
      <c r="F343" s="17" t="str">
        <f>IF(OR($A343="",$B343=""),"",'MPTO_working_2-way'!D342)</f>
        <v/>
      </c>
      <c r="G343" s="22" t="str">
        <f>IF(OR($A343="",$B343=""),"",'MPTO_working_2-way'!E342)</f>
        <v/>
      </c>
      <c r="H343" s="17" t="str">
        <f>IF(OR($A343="",$B343=""),"",'OddsRatio_working_2-way'!M342)</f>
        <v/>
      </c>
      <c r="I343" s="17" t="str">
        <f>IF(OR($A343="",$B343=""),"",'OddsRatio_working_2-way'!N342)</f>
        <v/>
      </c>
      <c r="J343" s="17" t="str">
        <f>IF('Log_working_2-way'!$D342="","",A343^('Log_working_2-way'!$D342))</f>
        <v/>
      </c>
      <c r="K343" s="22" t="str">
        <f>IF('Log_working_2-way'!$D342="","",B343^('Log_working_2-way'!$D342))</f>
        <v/>
      </c>
    </row>
    <row r="344" spans="3:11" x14ac:dyDescent="0.2">
      <c r="C344" s="20" t="str">
        <f t="shared" si="55"/>
        <v/>
      </c>
      <c r="D344" s="17" t="str">
        <f>IF(OR($A344="",$B344=""),"",A344*'MPTO_working_2-way'!$G343)</f>
        <v/>
      </c>
      <c r="E344" s="22" t="str">
        <f>IF(OR($A344="",$B344=""),"",B344*'MPTO_working_2-way'!$G343)</f>
        <v/>
      </c>
      <c r="F344" s="17" t="str">
        <f>IF(OR($A344="",$B344=""),"",'MPTO_working_2-way'!D343)</f>
        <v/>
      </c>
      <c r="G344" s="22" t="str">
        <f>IF(OR($A344="",$B344=""),"",'MPTO_working_2-way'!E343)</f>
        <v/>
      </c>
      <c r="H344" s="17" t="str">
        <f>IF(OR($A344="",$B344=""),"",'OddsRatio_working_2-way'!M343)</f>
        <v/>
      </c>
      <c r="I344" s="17" t="str">
        <f>IF(OR($A344="",$B344=""),"",'OddsRatio_working_2-way'!N343)</f>
        <v/>
      </c>
      <c r="J344" s="17" t="str">
        <f>IF('Log_working_2-way'!$D343="","",A344^('Log_working_2-way'!$D343))</f>
        <v/>
      </c>
      <c r="K344" s="22" t="str">
        <f>IF('Log_working_2-way'!$D343="","",B344^('Log_working_2-way'!$D343))</f>
        <v/>
      </c>
    </row>
    <row r="345" spans="3:11" x14ac:dyDescent="0.2">
      <c r="C345" s="20" t="str">
        <f t="shared" si="55"/>
        <v/>
      </c>
      <c r="D345" s="17" t="str">
        <f>IF(OR($A345="",$B345=""),"",A345*'MPTO_working_2-way'!$G344)</f>
        <v/>
      </c>
      <c r="E345" s="22" t="str">
        <f>IF(OR($A345="",$B345=""),"",B345*'MPTO_working_2-way'!$G344)</f>
        <v/>
      </c>
      <c r="F345" s="17" t="str">
        <f>IF(OR($A345="",$B345=""),"",'MPTO_working_2-way'!D344)</f>
        <v/>
      </c>
      <c r="G345" s="22" t="str">
        <f>IF(OR($A345="",$B345=""),"",'MPTO_working_2-way'!E344)</f>
        <v/>
      </c>
      <c r="H345" s="17" t="str">
        <f>IF(OR($A345="",$B345=""),"",'OddsRatio_working_2-way'!M344)</f>
        <v/>
      </c>
      <c r="I345" s="17" t="str">
        <f>IF(OR($A345="",$B345=""),"",'OddsRatio_working_2-way'!N344)</f>
        <v/>
      </c>
      <c r="J345" s="17" t="str">
        <f>IF('Log_working_2-way'!$D344="","",A345^('Log_working_2-way'!$D344))</f>
        <v/>
      </c>
      <c r="K345" s="22" t="str">
        <f>IF('Log_working_2-way'!$D344="","",B345^('Log_working_2-way'!$D344))</f>
        <v/>
      </c>
    </row>
    <row r="346" spans="3:11" x14ac:dyDescent="0.2">
      <c r="C346" s="20" t="str">
        <f t="shared" si="55"/>
        <v/>
      </c>
      <c r="D346" s="17" t="str">
        <f>IF(OR($A346="",$B346=""),"",A346*'MPTO_working_2-way'!$G345)</f>
        <v/>
      </c>
      <c r="E346" s="22" t="str">
        <f>IF(OR($A346="",$B346=""),"",B346*'MPTO_working_2-way'!$G345)</f>
        <v/>
      </c>
      <c r="F346" s="17" t="str">
        <f>IF(OR($A346="",$B346=""),"",'MPTO_working_2-way'!D345)</f>
        <v/>
      </c>
      <c r="G346" s="22" t="str">
        <f>IF(OR($A346="",$B346=""),"",'MPTO_working_2-way'!E345)</f>
        <v/>
      </c>
      <c r="H346" s="17" t="str">
        <f>IF(OR($A346="",$B346=""),"",'OddsRatio_working_2-way'!M345)</f>
        <v/>
      </c>
      <c r="I346" s="17" t="str">
        <f>IF(OR($A346="",$B346=""),"",'OddsRatio_working_2-way'!N345)</f>
        <v/>
      </c>
      <c r="J346" s="17" t="str">
        <f>IF('Log_working_2-way'!$D345="","",A346^('Log_working_2-way'!$D345))</f>
        <v/>
      </c>
      <c r="K346" s="22" t="str">
        <f>IF('Log_working_2-way'!$D345="","",B346^('Log_working_2-way'!$D345))</f>
        <v/>
      </c>
    </row>
    <row r="347" spans="3:11" x14ac:dyDescent="0.2">
      <c r="C347" s="20" t="str">
        <f t="shared" si="55"/>
        <v/>
      </c>
      <c r="D347" s="17" t="str">
        <f>IF(OR($A347="",$B347=""),"",A347*'MPTO_working_2-way'!$G346)</f>
        <v/>
      </c>
      <c r="E347" s="22" t="str">
        <f>IF(OR($A347="",$B347=""),"",B347*'MPTO_working_2-way'!$G346)</f>
        <v/>
      </c>
      <c r="F347" s="17" t="str">
        <f>IF(OR($A347="",$B347=""),"",'MPTO_working_2-way'!D346)</f>
        <v/>
      </c>
      <c r="G347" s="22" t="str">
        <f>IF(OR($A347="",$B347=""),"",'MPTO_working_2-way'!E346)</f>
        <v/>
      </c>
      <c r="H347" s="17" t="str">
        <f>IF(OR($A347="",$B347=""),"",'OddsRatio_working_2-way'!M346)</f>
        <v/>
      </c>
      <c r="I347" s="17" t="str">
        <f>IF(OR($A347="",$B347=""),"",'OddsRatio_working_2-way'!N346)</f>
        <v/>
      </c>
      <c r="J347" s="17" t="str">
        <f>IF('Log_working_2-way'!$D346="","",A347^('Log_working_2-way'!$D346))</f>
        <v/>
      </c>
      <c r="K347" s="22" t="str">
        <f>IF('Log_working_2-way'!$D346="","",B347^('Log_working_2-way'!$D346))</f>
        <v/>
      </c>
    </row>
    <row r="348" spans="3:11" x14ac:dyDescent="0.2">
      <c r="C348" s="20" t="str">
        <f t="shared" si="55"/>
        <v/>
      </c>
      <c r="D348" s="17" t="str">
        <f>IF(OR($A348="",$B348=""),"",A348*'MPTO_working_2-way'!$G347)</f>
        <v/>
      </c>
      <c r="E348" s="22" t="str">
        <f>IF(OR($A348="",$B348=""),"",B348*'MPTO_working_2-way'!$G347)</f>
        <v/>
      </c>
      <c r="F348" s="17" t="str">
        <f>IF(OR($A348="",$B348=""),"",'MPTO_working_2-way'!D347)</f>
        <v/>
      </c>
      <c r="G348" s="22" t="str">
        <f>IF(OR($A348="",$B348=""),"",'MPTO_working_2-way'!E347)</f>
        <v/>
      </c>
      <c r="H348" s="17" t="str">
        <f>IF(OR($A348="",$B348=""),"",'OddsRatio_working_2-way'!M347)</f>
        <v/>
      </c>
      <c r="I348" s="17" t="str">
        <f>IF(OR($A348="",$B348=""),"",'OddsRatio_working_2-way'!N347)</f>
        <v/>
      </c>
      <c r="J348" s="17" t="str">
        <f>IF('Log_working_2-way'!$D347="","",A348^('Log_working_2-way'!$D347))</f>
        <v/>
      </c>
      <c r="K348" s="22" t="str">
        <f>IF('Log_working_2-way'!$D347="","",B348^('Log_working_2-way'!$D347))</f>
        <v/>
      </c>
    </row>
    <row r="349" spans="3:11" x14ac:dyDescent="0.2">
      <c r="C349" s="20" t="str">
        <f t="shared" si="55"/>
        <v/>
      </c>
      <c r="D349" s="17" t="str">
        <f>IF(OR($A349="",$B349=""),"",A349*'MPTO_working_2-way'!$G348)</f>
        <v/>
      </c>
      <c r="E349" s="22" t="str">
        <f>IF(OR($A349="",$B349=""),"",B349*'MPTO_working_2-way'!$G348)</f>
        <v/>
      </c>
      <c r="F349" s="17" t="str">
        <f>IF(OR($A349="",$B349=""),"",'MPTO_working_2-way'!D348)</f>
        <v/>
      </c>
      <c r="G349" s="22" t="str">
        <f>IF(OR($A349="",$B349=""),"",'MPTO_working_2-way'!E348)</f>
        <v/>
      </c>
      <c r="H349" s="17" t="str">
        <f>IF(OR($A349="",$B349=""),"",'OddsRatio_working_2-way'!M348)</f>
        <v/>
      </c>
      <c r="I349" s="17" t="str">
        <f>IF(OR($A349="",$B349=""),"",'OddsRatio_working_2-way'!N348)</f>
        <v/>
      </c>
      <c r="J349" s="17" t="str">
        <f>IF('Log_working_2-way'!$D348="","",A349^('Log_working_2-way'!$D348))</f>
        <v/>
      </c>
      <c r="K349" s="22" t="str">
        <f>IF('Log_working_2-way'!$D348="","",B349^('Log_working_2-way'!$D348))</f>
        <v/>
      </c>
    </row>
    <row r="350" spans="3:11" x14ac:dyDescent="0.2">
      <c r="C350" s="20" t="str">
        <f t="shared" si="55"/>
        <v/>
      </c>
      <c r="D350" s="17" t="str">
        <f>IF(OR($A350="",$B350=""),"",A350*'MPTO_working_2-way'!$G349)</f>
        <v/>
      </c>
      <c r="E350" s="22" t="str">
        <f>IF(OR($A350="",$B350=""),"",B350*'MPTO_working_2-way'!$G349)</f>
        <v/>
      </c>
      <c r="F350" s="17" t="str">
        <f>IF(OR($A350="",$B350=""),"",'MPTO_working_2-way'!D349)</f>
        <v/>
      </c>
      <c r="G350" s="22" t="str">
        <f>IF(OR($A350="",$B350=""),"",'MPTO_working_2-way'!E349)</f>
        <v/>
      </c>
      <c r="H350" s="17" t="str">
        <f>IF(OR($A350="",$B350=""),"",'OddsRatio_working_2-way'!M349)</f>
        <v/>
      </c>
      <c r="I350" s="17" t="str">
        <f>IF(OR($A350="",$B350=""),"",'OddsRatio_working_2-way'!N349)</f>
        <v/>
      </c>
      <c r="J350" s="17" t="str">
        <f>IF('Log_working_2-way'!$D349="","",A350^('Log_working_2-way'!$D349))</f>
        <v/>
      </c>
      <c r="K350" s="22" t="str">
        <f>IF('Log_working_2-way'!$D349="","",B350^('Log_working_2-way'!$D349))</f>
        <v/>
      </c>
    </row>
    <row r="351" spans="3:11" x14ac:dyDescent="0.2">
      <c r="C351" s="20" t="str">
        <f t="shared" si="55"/>
        <v/>
      </c>
      <c r="D351" s="17" t="str">
        <f>IF(OR($A351="",$B351=""),"",A351*'MPTO_working_2-way'!$G350)</f>
        <v/>
      </c>
      <c r="E351" s="22" t="str">
        <f>IF(OR($A351="",$B351=""),"",B351*'MPTO_working_2-way'!$G350)</f>
        <v/>
      </c>
      <c r="F351" s="17" t="str">
        <f>IF(OR($A351="",$B351=""),"",'MPTO_working_2-way'!D350)</f>
        <v/>
      </c>
      <c r="G351" s="22" t="str">
        <f>IF(OR($A351="",$B351=""),"",'MPTO_working_2-way'!E350)</f>
        <v/>
      </c>
      <c r="H351" s="17" t="str">
        <f>IF(OR($A351="",$B351=""),"",'OddsRatio_working_2-way'!M350)</f>
        <v/>
      </c>
      <c r="I351" s="17" t="str">
        <f>IF(OR($A351="",$B351=""),"",'OddsRatio_working_2-way'!N350)</f>
        <v/>
      </c>
      <c r="J351" s="17" t="str">
        <f>IF('Log_working_2-way'!$D350="","",A351^('Log_working_2-way'!$D350))</f>
        <v/>
      </c>
      <c r="K351" s="22" t="str">
        <f>IF('Log_working_2-way'!$D350="","",B351^('Log_working_2-way'!$D350))</f>
        <v/>
      </c>
    </row>
    <row r="352" spans="3:11" x14ac:dyDescent="0.2">
      <c r="C352" s="20" t="str">
        <f t="shared" si="55"/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55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55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55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55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55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55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55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55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55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55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55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55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55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55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55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55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55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55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55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55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55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55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55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55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55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55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55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55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55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55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55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55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55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55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56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56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56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56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56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56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56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56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56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56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56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56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56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56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56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56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56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56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56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56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56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56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56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56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56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56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56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56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56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56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56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56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56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56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56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56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56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56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56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56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56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56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56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56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56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56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56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56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56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56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56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56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56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56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56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56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56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56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56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56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56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56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56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56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57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57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57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57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57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57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57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57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57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57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57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57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57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57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57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57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57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57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57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57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57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57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57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57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57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57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57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57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57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57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57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57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57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57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57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57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57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57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57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57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57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57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57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57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57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57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57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57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57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57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57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57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57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57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57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57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57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57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57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57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57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57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57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57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58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58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58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58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58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58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58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58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58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58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58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58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58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58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58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58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58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58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58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58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58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58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58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58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58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58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58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58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58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58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58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58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58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58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58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58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58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58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58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58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58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58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58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58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58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58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58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58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58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58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58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58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58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58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58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58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58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58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58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58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58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58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58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58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59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59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59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59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59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59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59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59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59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59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59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59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59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59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59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59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59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59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59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59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59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59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59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59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59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59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59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59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59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59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59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59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59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59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59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59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59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59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59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59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59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59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59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59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59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59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59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59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59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59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59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59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59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59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59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59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59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59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59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59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59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59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59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59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60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60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60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60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60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60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60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60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60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60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60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60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60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60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60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60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60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60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60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60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60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60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60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60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60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60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60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60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60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60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60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60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60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60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60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60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60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60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60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60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60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60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60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60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60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60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60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60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60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60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60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60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60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60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60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60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60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60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60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60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60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60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60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60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61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6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6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6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6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6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6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6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6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6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6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6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6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6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6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6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6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6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6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6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6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6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6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6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6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6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6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6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6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6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6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6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6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6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6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6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6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6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6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6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6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6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6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6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6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61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61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61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61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61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61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61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61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61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61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61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61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61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61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61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61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61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61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61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62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6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6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6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6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6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6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6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6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6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6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6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6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6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6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6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6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6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6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6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6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6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6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6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6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6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6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6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6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6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6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6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6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6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6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6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6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6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6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6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6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6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6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6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6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62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62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62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62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62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62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62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62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62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62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62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62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62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62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62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62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62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62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62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63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6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6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6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6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6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6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6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6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6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6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6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6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6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6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6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6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6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6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6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6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6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6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6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6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6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6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6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6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6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6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6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6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6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6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6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6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6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6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6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6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6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6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6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6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63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63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63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63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63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63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63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63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63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63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63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63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63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63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63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63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63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63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63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64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6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6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6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6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6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6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6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6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6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6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6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6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6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6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6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6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6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6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6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6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6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6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6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6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6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6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6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6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6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6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6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6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6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6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6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6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6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6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6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6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6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6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6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6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64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64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64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64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64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64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64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64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64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64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64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64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64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64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64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64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64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64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64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65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6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6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6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6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6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6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6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6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6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6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6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6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6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6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6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6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6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6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6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6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6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6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6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6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6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6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6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6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6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6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6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6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6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6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6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6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6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6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6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1002"/>
  <sheetViews>
    <sheetView tabSelected="1" zoomScale="90" zoomScaleNormal="90" workbookViewId="0">
      <pane ySplit="2" topLeftCell="A569" activePane="bottomLeft" state="frozen"/>
      <selection pane="bottomLeft" activeCell="AF596" sqref="AF596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5" customWidth="1"/>
    <col min="20" max="20" width="7.28515625" style="4" customWidth="1"/>
    <col min="21" max="21" width="5.140625" style="4" customWidth="1"/>
    <col min="22" max="22" width="5.42578125" style="4" customWidth="1"/>
    <col min="23" max="23" width="6" style="4" customWidth="1"/>
    <col min="24" max="24" width="4.85546875" style="4" customWidth="1"/>
    <col min="25" max="25" width="4.42578125" style="4" customWidth="1"/>
    <col min="26" max="26" width="5.85546875" style="4" customWidth="1"/>
    <col min="27" max="28" width="5.42578125" style="4" customWidth="1"/>
    <col min="29" max="29" width="5.28515625" style="4" customWidth="1"/>
    <col min="30" max="30" width="10" style="5"/>
    <col min="31" max="16384" width="10" style="4"/>
  </cols>
  <sheetData>
    <row r="1" spans="1:31" s="13" customFormat="1" x14ac:dyDescent="0.2">
      <c r="A1" s="47" t="s">
        <v>9</v>
      </c>
      <c r="B1" s="47"/>
      <c r="C1" s="48"/>
      <c r="D1" s="18"/>
      <c r="E1" s="49" t="s">
        <v>25</v>
      </c>
      <c r="F1" s="47"/>
      <c r="G1" s="48"/>
      <c r="H1" s="49" t="s">
        <v>23</v>
      </c>
      <c r="I1" s="47"/>
      <c r="J1" s="48"/>
      <c r="K1" s="49" t="s">
        <v>11</v>
      </c>
      <c r="L1" s="47"/>
      <c r="M1" s="48"/>
      <c r="N1" s="49" t="s">
        <v>181</v>
      </c>
      <c r="O1" s="47"/>
      <c r="P1" s="47"/>
      <c r="Q1" s="13" t="s">
        <v>32</v>
      </c>
      <c r="R1" s="13" t="s">
        <v>33</v>
      </c>
      <c r="S1" s="34" t="s">
        <v>180</v>
      </c>
      <c r="T1" s="13" t="s">
        <v>225</v>
      </c>
      <c r="U1" s="13" t="s">
        <v>216</v>
      </c>
      <c r="V1" s="13" t="s">
        <v>217</v>
      </c>
      <c r="W1" s="13" t="s">
        <v>218</v>
      </c>
      <c r="X1" s="13" t="s">
        <v>219</v>
      </c>
      <c r="Y1" s="13" t="s">
        <v>220</v>
      </c>
      <c r="Z1" s="13" t="s">
        <v>221</v>
      </c>
      <c r="AA1" s="13" t="s">
        <v>222</v>
      </c>
      <c r="AB1" s="13" t="s">
        <v>223</v>
      </c>
      <c r="AC1" s="13" t="s">
        <v>224</v>
      </c>
      <c r="AD1" s="59" t="s">
        <v>429</v>
      </c>
      <c r="AE1" s="13" t="s">
        <v>430</v>
      </c>
    </row>
    <row r="2" spans="1:31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1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5"/>
      <c r="AD3" s="5"/>
    </row>
    <row r="4" spans="1:31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5"/>
      <c r="AD4" s="5"/>
    </row>
    <row r="5" spans="1:31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5"/>
      <c r="AD5" s="5"/>
    </row>
    <row r="6" spans="1:31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5"/>
      <c r="AD6" s="5"/>
    </row>
    <row r="7" spans="1:31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5"/>
      <c r="AD7" s="5"/>
    </row>
    <row r="8" spans="1:31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1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1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1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1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1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1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1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1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0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0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0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6">
        <v>44019</v>
      </c>
      <c r="AD35" s="60"/>
    </row>
    <row r="36" spans="1:30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6">
        <v>44019</v>
      </c>
    </row>
    <row r="37" spans="1:30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6">
        <v>44019</v>
      </c>
    </row>
    <row r="38" spans="1:30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6">
        <v>44019</v>
      </c>
    </row>
    <row r="39" spans="1:30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6">
        <v>44019</v>
      </c>
    </row>
    <row r="40" spans="1:30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6">
        <v>44019</v>
      </c>
    </row>
    <row r="41" spans="1:30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6">
        <v>44019</v>
      </c>
    </row>
    <row r="42" spans="1:30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6">
        <v>44019</v>
      </c>
    </row>
    <row r="43" spans="1:30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6">
        <v>44019</v>
      </c>
    </row>
    <row r="44" spans="1:30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6">
        <v>44019</v>
      </c>
    </row>
    <row r="45" spans="1:30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6">
        <v>44019</v>
      </c>
    </row>
    <row r="46" spans="1:30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6">
        <v>44019</v>
      </c>
    </row>
    <row r="47" spans="1:30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6">
        <v>44019</v>
      </c>
    </row>
    <row r="48" spans="1:30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6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6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6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6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6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6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6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6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6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6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6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6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6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6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6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6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6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6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6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6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6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6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6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6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6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6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6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6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6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6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6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6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6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6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6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6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6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6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6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6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6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6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6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6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6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6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6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6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6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6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6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6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6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6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6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6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6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6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6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6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7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8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8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8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8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8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8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8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8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8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8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8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8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8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8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8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8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8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8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8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8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8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8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8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8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8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8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8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8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8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29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8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29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8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29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8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29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8" t="s">
        <v>189</v>
      </c>
      <c r="T180" s="4">
        <v>22</v>
      </c>
      <c r="U180" s="4">
        <f t="shared" ref="U180:U243" si="30">(1/A180)*((T180*A180)-T180)</f>
        <v>15.785310734463275</v>
      </c>
      <c r="V180" s="4">
        <f t="shared" ref="V180:V243" si="31">(1/B180)*((T180*B180)-T180)</f>
        <v>14.691029900332227</v>
      </c>
      <c r="W180" s="4">
        <f t="shared" ref="W180:W243" si="32">(1/C180)*((T180*C180)-T180)</f>
        <v>12.79497907949791</v>
      </c>
      <c r="X180" s="4">
        <f t="shared" ref="X180:X243" si="33">((1/B180)+(1/C180))*T180</f>
        <v>16.513991020169865</v>
      </c>
      <c r="Y180" s="4">
        <f t="shared" ref="Y180:Y243" si="34">((1/A180)+(1/C180))*T180</f>
        <v>15.419710186038817</v>
      </c>
      <c r="Z180" s="4">
        <f t="shared" ref="Z180:Z243" si="35">((1/A180)+(1/B180))*T180</f>
        <v>13.523659365204498</v>
      </c>
      <c r="AA180" s="4">
        <f t="shared" ref="AA180:AA243" si="36">U180-X180</f>
        <v>-0.72868028570658971</v>
      </c>
      <c r="AB180" s="4">
        <f t="shared" ref="AB180:AB243" si="37">V180-Y180</f>
        <v>-0.72868028570658971</v>
      </c>
      <c r="AC180" s="4">
        <f t="shared" ref="AC180:AC243" si="38">W180-Z180</f>
        <v>-0.72868028570658794</v>
      </c>
    </row>
    <row r="181" spans="1:29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8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29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8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29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8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29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8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29" ht="15" x14ac:dyDescent="0.25">
      <c r="A185">
        <v>2.4300000000000002</v>
      </c>
      <c r="B185">
        <v>3.04</v>
      </c>
      <c r="C185">
        <v>3.46</v>
      </c>
      <c r="D185" s="20">
        <f t="shared" si="17"/>
        <v>2.948734320637092E-2</v>
      </c>
      <c r="E185" s="17">
        <f>IF(OR($A185="",$B185="",$C185=""),"",A185*'MPTO_working_3-way'!$I184)</f>
        <v>2.5016542439914815</v>
      </c>
      <c r="F185" s="21">
        <f>IF(OR($A185="",$B185="",$C185=""),"",B185*'MPTO_working_3-way'!$I184)</f>
        <v>3.1296415233473676</v>
      </c>
      <c r="G185" s="22">
        <f>IF(OR($A185="",$B185="",$C185=""),"",C185*'MPTO_working_3-way'!$I184)</f>
        <v>3.5620262074940432</v>
      </c>
      <c r="H185" s="17">
        <f>IF(OR($A185="",$B185="",$C185=""),"",'MPTO_working_3-way'!E184)</f>
        <v>2.4894601278015185</v>
      </c>
      <c r="I185" s="21">
        <f>IF(OR($A185="",$B185="",$C185=""),"",'MPTO_working_3-way'!F184)</f>
        <v>3.1336345928386895</v>
      </c>
      <c r="J185" s="22">
        <f>IF(OR($A185="",$B185="",$C185=""),"",'MPTO_working_3-way'!G184)</f>
        <v>3.5818129297242991</v>
      </c>
      <c r="K185" s="17">
        <f>IF(OR($A185="",$B185="",$C185=""),"",'OddsRatio_working_3-way'!H184)</f>
        <v>2.4949585804921517</v>
      </c>
      <c r="L185" s="21">
        <f>IF(OR($A185="",$B185="",$C185=""),"",'OddsRatio_working_3-way'!I184)</f>
        <v>3.132668184758034</v>
      </c>
      <c r="M185" s="22">
        <f>IF(OR($A185="",$B185="",$C185=""),"",'OddsRatio_working_3-way'!J184)</f>
        <v>3.5717469286788055</v>
      </c>
      <c r="N185" s="29">
        <f t="shared" si="18"/>
        <v>39.973549598303528</v>
      </c>
      <c r="O185" s="30">
        <f t="shared" si="19"/>
        <v>31.952541290749203</v>
      </c>
      <c r="P185" s="30">
        <f t="shared" si="20"/>
        <v>28.073909110947277</v>
      </c>
      <c r="Q185" t="s">
        <v>72</v>
      </c>
      <c r="R185" t="s">
        <v>36</v>
      </c>
      <c r="S185" s="38" t="s">
        <v>190</v>
      </c>
      <c r="T185" s="4">
        <v>22</v>
      </c>
      <c r="U185" s="4">
        <f t="shared" si="30"/>
        <v>12.946502057613168</v>
      </c>
      <c r="V185" s="4">
        <f t="shared" si="31"/>
        <v>14.763157894736842</v>
      </c>
      <c r="W185" s="4">
        <f t="shared" si="32"/>
        <v>15.64161849710983</v>
      </c>
      <c r="X185" s="4">
        <f t="shared" si="33"/>
        <v>13.595223608153331</v>
      </c>
      <c r="Y185" s="4">
        <f t="shared" si="34"/>
        <v>15.411879445277004</v>
      </c>
      <c r="Z185" s="4">
        <f t="shared" si="35"/>
        <v>16.290340047649988</v>
      </c>
      <c r="AA185" s="4">
        <f t="shared" si="36"/>
        <v>-0.64872155054016289</v>
      </c>
      <c r="AB185" s="4">
        <f t="shared" si="37"/>
        <v>-0.64872155054016112</v>
      </c>
      <c r="AC185" s="4">
        <f t="shared" si="38"/>
        <v>-0.64872155054015757</v>
      </c>
    </row>
    <row r="186" spans="1:29" ht="15" x14ac:dyDescent="0.25">
      <c r="A186">
        <v>2.91</v>
      </c>
      <c r="B186">
        <v>3.88</v>
      </c>
      <c r="C186">
        <v>2.3199999999999998</v>
      </c>
      <c r="D186" s="20">
        <f t="shared" si="17"/>
        <v>3.2409053205356253E-2</v>
      </c>
      <c r="E186" s="17">
        <f>IF(OR($A186="",$B186="",$C186=""),"",A186*'MPTO_working_3-way'!$I185)</f>
        <v>3.0043103448275867</v>
      </c>
      <c r="F186" s="21">
        <f>IF(OR($A186="",$B186="",$C186=""),"",B186*'MPTO_working_3-way'!$I185)</f>
        <v>4.0057471264367823</v>
      </c>
      <c r="G186" s="22">
        <f>IF(OR($A186="",$B186="",$C186=""),"",C186*'MPTO_working_3-way'!$I185)</f>
        <v>2.3951890034364265</v>
      </c>
      <c r="H186" s="17">
        <f>IF(OR($A186="",$B186="",$C186=""),"",'MPTO_working_3-way'!E185)</f>
        <v>3.0044502462469596</v>
      </c>
      <c r="I186" s="21">
        <f>IF(OR($A186="",$B186="",$C186=""),"",'MPTO_working_3-way'!F185)</f>
        <v>4.0497480604654896</v>
      </c>
      <c r="J186" s="22">
        <f>IF(OR($A186="",$B186="",$C186=""),"",'MPTO_working_3-way'!G185)</f>
        <v>2.3796409436977162</v>
      </c>
      <c r="K186" s="17">
        <f>IF(OR($A186="",$B186="",$C186=""),"",'OddsRatio_working_3-way'!H185)</f>
        <v>3.0065574087146762</v>
      </c>
      <c r="L186" s="21">
        <f>IF(OR($A186="",$B186="",$C186=""),"",'OddsRatio_working_3-way'!I185)</f>
        <v>4.0255944173289349</v>
      </c>
      <c r="M186" s="22">
        <f>IF(OR($A186="",$B186="",$C186=""),"",'OddsRatio_working_3-way'!J185)</f>
        <v>2.3867307746090956</v>
      </c>
      <c r="N186" s="29">
        <f t="shared" ref="N186:N232" si="39">(1/E186)* 100</f>
        <v>33.285509325681481</v>
      </c>
      <c r="O186" s="30">
        <f t="shared" ref="O186:O232" si="40">(1/F186)* 100</f>
        <v>24.964131994261116</v>
      </c>
      <c r="P186" s="30">
        <f t="shared" ref="P186:P232" si="41">(1/G186)* 100</f>
        <v>41.750358680057381</v>
      </c>
      <c r="Q186" t="s">
        <v>52</v>
      </c>
      <c r="R186" t="s">
        <v>98</v>
      </c>
      <c r="S186" s="38" t="s">
        <v>211</v>
      </c>
      <c r="T186" s="4">
        <v>22</v>
      </c>
      <c r="U186" s="4">
        <f t="shared" si="30"/>
        <v>14.43986254295533</v>
      </c>
      <c r="V186" s="4">
        <f t="shared" si="31"/>
        <v>16.329896907216497</v>
      </c>
      <c r="W186" s="4">
        <f t="shared" si="32"/>
        <v>12.517241379310345</v>
      </c>
      <c r="X186" s="4">
        <f t="shared" si="33"/>
        <v>15.152861713473161</v>
      </c>
      <c r="Y186" s="4">
        <f t="shared" si="34"/>
        <v>17.042896077734326</v>
      </c>
      <c r="Z186" s="4">
        <f t="shared" si="35"/>
        <v>13.230240549828181</v>
      </c>
      <c r="AA186" s="4">
        <f t="shared" si="36"/>
        <v>-0.7129991705178309</v>
      </c>
      <c r="AB186" s="4">
        <f t="shared" si="37"/>
        <v>-0.71299917051782913</v>
      </c>
      <c r="AC186" s="4">
        <f t="shared" si="38"/>
        <v>-0.71299917051783623</v>
      </c>
    </row>
    <row r="187" spans="1:29" ht="15" x14ac:dyDescent="0.25">
      <c r="A187">
        <v>2.65</v>
      </c>
      <c r="B187">
        <v>3.02</v>
      </c>
      <c r="C187">
        <v>3.03</v>
      </c>
      <c r="D187" s="20">
        <f t="shared" si="17"/>
        <v>3.8517321680937355E-2</v>
      </c>
      <c r="E187" s="17">
        <f>IF(OR($A187="",$B187="",$C187=""),"",A187*'MPTO_working_3-way'!$I186)</f>
        <v>2.7520709024544838</v>
      </c>
      <c r="F187" s="21">
        <f>IF(OR($A187="",$B187="",$C187=""),"",B187*'MPTO_working_3-way'!$I186)</f>
        <v>3.1363223114764307</v>
      </c>
      <c r="G187" s="22">
        <f>IF(OR($A187="",$B187="",$C187=""),"",C187*'MPTO_working_3-way'!$I186)</f>
        <v>3.1467074846932399</v>
      </c>
      <c r="H187" s="17">
        <f>IF(OR($A187="",$B187="",$C187=""),"",'MPTO_working_3-way'!E186)</f>
        <v>2.7433383400351232</v>
      </c>
      <c r="I187" s="21">
        <f>IF(OR($A187="",$B187="",$C187=""),"",'MPTO_working_3-way'!F186)</f>
        <v>3.1418213055005748</v>
      </c>
      <c r="J187" s="22">
        <f>IF(OR($A187="",$B187="",$C187=""),"",'MPTO_working_3-way'!G186)</f>
        <v>3.1526457866287267</v>
      </c>
      <c r="K187" s="17">
        <f>IF(OR($A187="",$B187="",$C187=""),"",'OddsRatio_working_3-way'!H186)</f>
        <v>2.7474160346396612</v>
      </c>
      <c r="L187" s="21">
        <f>IF(OR($A187="",$B187="",$C187=""),"",'OddsRatio_working_3-way'!I186)</f>
        <v>3.1392608424073427</v>
      </c>
      <c r="M187" s="22">
        <f>IF(OR($A187="",$B187="",$C187=""),"",'OddsRatio_working_3-way'!J186)</f>
        <v>3.1498512426172804</v>
      </c>
      <c r="N187" s="29">
        <f t="shared" si="39"/>
        <v>36.336273135555189</v>
      </c>
      <c r="O187" s="30">
        <f t="shared" si="40"/>
        <v>31.8844780825236</v>
      </c>
      <c r="P187" s="30">
        <f t="shared" si="41"/>
        <v>31.779248781921211</v>
      </c>
      <c r="Q187" t="s">
        <v>191</v>
      </c>
      <c r="R187" t="s">
        <v>192</v>
      </c>
      <c r="S187" s="38" t="s">
        <v>211</v>
      </c>
      <c r="T187" s="4">
        <v>22</v>
      </c>
      <c r="U187" s="4">
        <f t="shared" si="30"/>
        <v>13.69811320754717</v>
      </c>
      <c r="V187" s="4">
        <f t="shared" si="31"/>
        <v>14.715231788079471</v>
      </c>
      <c r="W187" s="4">
        <f t="shared" si="32"/>
        <v>14.739273927392738</v>
      </c>
      <c r="X187" s="4">
        <f t="shared" si="33"/>
        <v>14.545494284527791</v>
      </c>
      <c r="Y187" s="4">
        <f t="shared" si="34"/>
        <v>15.562612865060091</v>
      </c>
      <c r="Z187" s="4">
        <f t="shared" si="35"/>
        <v>15.586655004373361</v>
      </c>
      <c r="AA187" s="4">
        <f t="shared" si="36"/>
        <v>-0.84738107698062137</v>
      </c>
      <c r="AB187" s="4">
        <f t="shared" si="37"/>
        <v>-0.8473810769806196</v>
      </c>
      <c r="AC187" s="4">
        <f t="shared" si="38"/>
        <v>-0.84738107698062315</v>
      </c>
    </row>
    <row r="188" spans="1:29" ht="15" x14ac:dyDescent="0.25">
      <c r="A188">
        <v>2.31</v>
      </c>
      <c r="B188">
        <v>3.14</v>
      </c>
      <c r="C188">
        <v>3.48</v>
      </c>
      <c r="D188" s="20">
        <f t="shared" si="17"/>
        <v>3.8728092319131102E-2</v>
      </c>
      <c r="E188" s="17">
        <f>IF(OR($A188="",$B188="",$C188=""),"",A188*'MPTO_working_3-way'!$I187)</f>
        <v>2.3994618932571927</v>
      </c>
      <c r="F188" s="21">
        <f>IF(OR($A188="",$B188="",$C188=""),"",B188*'MPTO_working_3-way'!$I187)</f>
        <v>3.2616062098820717</v>
      </c>
      <c r="G188" s="22">
        <f>IF(OR($A188="",$B188="",$C188=""),"",C188*'MPTO_working_3-way'!$I187)</f>
        <v>3.6147737612705764</v>
      </c>
      <c r="H188" s="17">
        <f>IF(OR($A188="",$B188="",$C188=""),"",'MPTO_working_3-way'!E187)</f>
        <v>2.3810030124482324</v>
      </c>
      <c r="I188" s="21">
        <f>IF(OR($A188="",$B188="",$C188=""),"",'MPTO_working_3-way'!F187)</f>
        <v>3.272658533499011</v>
      </c>
      <c r="J188" s="22">
        <f>IF(OR($A188="",$B188="",$C188=""),"",'MPTO_working_3-way'!G187)</f>
        <v>3.6436913284130705</v>
      </c>
      <c r="K188" s="17">
        <f>IF(OR($A188="",$B188="",$C188=""),"",'OddsRatio_working_3-way'!H187)</f>
        <v>2.3889996314023687</v>
      </c>
      <c r="L188" s="21">
        <f>IF(OR($A188="",$B188="",$C188=""),"",'OddsRatio_working_3-way'!I187)</f>
        <v>3.2690528329779149</v>
      </c>
      <c r="M188" s="22">
        <f>IF(OR($A188="",$B188="",$C188=""),"",'OddsRatio_working_3-way'!J187)</f>
        <v>3.6295565541052479</v>
      </c>
      <c r="N188" s="29">
        <f t="shared" si="39"/>
        <v>41.676010892697782</v>
      </c>
      <c r="O188" s="30">
        <f t="shared" si="40"/>
        <v>30.659740497494226</v>
      </c>
      <c r="P188" s="30">
        <f t="shared" si="41"/>
        <v>27.664248609808006</v>
      </c>
      <c r="Q188" t="s">
        <v>193</v>
      </c>
      <c r="R188" t="s">
        <v>194</v>
      </c>
      <c r="S188" s="38" t="s">
        <v>211</v>
      </c>
      <c r="T188" s="4">
        <v>22</v>
      </c>
      <c r="U188" s="4">
        <f t="shared" si="30"/>
        <v>12.476190476190476</v>
      </c>
      <c r="V188" s="4">
        <f t="shared" si="31"/>
        <v>14.993630573248407</v>
      </c>
      <c r="W188" s="4">
        <f t="shared" si="32"/>
        <v>15.678160919540229</v>
      </c>
      <c r="X188" s="4">
        <f t="shared" si="33"/>
        <v>13.328208507211361</v>
      </c>
      <c r="Y188" s="4">
        <f t="shared" si="34"/>
        <v>15.845648604269293</v>
      </c>
      <c r="Z188" s="4">
        <f t="shared" si="35"/>
        <v>16.530178950561115</v>
      </c>
      <c r="AA188" s="4">
        <f t="shared" si="36"/>
        <v>-0.85201803102088469</v>
      </c>
      <c r="AB188" s="4">
        <f t="shared" si="37"/>
        <v>-0.85201803102088647</v>
      </c>
      <c r="AC188" s="4">
        <f t="shared" si="38"/>
        <v>-0.85201803102088647</v>
      </c>
    </row>
    <row r="189" spans="1:29" ht="15" x14ac:dyDescent="0.25">
      <c r="A189">
        <v>2.4500000000000002</v>
      </c>
      <c r="B189">
        <v>3.04</v>
      </c>
      <c r="C189">
        <v>3.3</v>
      </c>
      <c r="D189" s="20">
        <f t="shared" si="17"/>
        <v>4.0140936757478096E-2</v>
      </c>
      <c r="E189" s="17">
        <f>IF(OR($A189="",$B189="",$C189=""),"",A189*'MPTO_working_3-way'!$I188)</f>
        <v>2.5483452950558214</v>
      </c>
      <c r="F189" s="21">
        <f>IF(OR($A189="",$B189="",$C189=""),"",B189*'MPTO_working_3-way'!$I188)</f>
        <v>3.1620284477427334</v>
      </c>
      <c r="G189" s="22">
        <f>IF(OR($A189="",$B189="",$C189=""),"",C189*'MPTO_working_3-way'!$I188)</f>
        <v>3.4324650912996777</v>
      </c>
      <c r="H189" s="17">
        <f>IF(OR($A189="",$B189="",$C189=""),"",'MPTO_working_3-way'!E188)</f>
        <v>2.5330374380784213</v>
      </c>
      <c r="I189" s="21">
        <f>IF(OR($A189="",$B189="",$C189=""),"",'MPTO_working_3-way'!F188)</f>
        <v>3.1688985920819657</v>
      </c>
      <c r="J189" s="22">
        <f>IF(OR($A189="",$B189="",$C189=""),"",'MPTO_working_3-way'!G188)</f>
        <v>3.452442713064324</v>
      </c>
      <c r="K189" s="17">
        <f>IF(OR($A189="",$B189="",$C189=""),"",'OddsRatio_working_3-way'!H188)</f>
        <v>2.5399058363601759</v>
      </c>
      <c r="L189" s="21">
        <f>IF(OR($A189="",$B189="",$C189=""),"",'OddsRatio_working_3-way'!I188)</f>
        <v>3.1664882111550052</v>
      </c>
      <c r="M189" s="22">
        <f>IF(OR($A189="",$B189="",$C189=""),"",'OddsRatio_working_3-way'!J188)</f>
        <v>3.4426092576747607</v>
      </c>
      <c r="N189" s="29">
        <f t="shared" si="39"/>
        <v>39.241150009778998</v>
      </c>
      <c r="O189" s="30">
        <f t="shared" si="40"/>
        <v>31.625268922354781</v>
      </c>
      <c r="P189" s="30">
        <f t="shared" si="41"/>
        <v>29.133581067866228</v>
      </c>
      <c r="Q189" t="s">
        <v>195</v>
      </c>
      <c r="R189" t="s">
        <v>196</v>
      </c>
      <c r="S189" s="38" t="s">
        <v>211</v>
      </c>
      <c r="T189" s="4">
        <v>22</v>
      </c>
      <c r="U189" s="4">
        <f t="shared" si="30"/>
        <v>13.020408163265307</v>
      </c>
      <c r="V189" s="4">
        <f t="shared" si="31"/>
        <v>14.763157894736842</v>
      </c>
      <c r="W189" s="4">
        <f t="shared" si="32"/>
        <v>15.333333333333332</v>
      </c>
      <c r="X189" s="4">
        <f t="shared" si="33"/>
        <v>13.903508771929824</v>
      </c>
      <c r="Y189" s="4">
        <f t="shared" si="34"/>
        <v>15.646258503401359</v>
      </c>
      <c r="Z189" s="4">
        <f t="shared" si="35"/>
        <v>16.216433941997852</v>
      </c>
      <c r="AA189" s="4">
        <f t="shared" si="36"/>
        <v>-0.88310060866451678</v>
      </c>
      <c r="AB189" s="4">
        <f t="shared" si="37"/>
        <v>-0.88310060866451678</v>
      </c>
      <c r="AC189" s="4">
        <f t="shared" si="38"/>
        <v>-0.88310060866452034</v>
      </c>
    </row>
    <row r="190" spans="1:29" ht="15" x14ac:dyDescent="0.25">
      <c r="A190">
        <v>3.12</v>
      </c>
      <c r="B190">
        <v>2.82</v>
      </c>
      <c r="C190">
        <v>2.74</v>
      </c>
      <c r="D190" s="20">
        <f t="shared" si="17"/>
        <v>4.0086253240469771E-2</v>
      </c>
      <c r="E190" s="17">
        <f>IF(OR($A190="",$B190="",$C190=""),"",A190*'MPTO_working_3-way'!$I189)</f>
        <v>3.2450691101102658</v>
      </c>
      <c r="F190" s="21">
        <f>IF(OR($A190="",$B190="",$C190=""),"",B190*'MPTO_working_3-way'!$I189)</f>
        <v>2.9330432341381245</v>
      </c>
      <c r="G190" s="22">
        <f>IF(OR($A190="",$B190="",$C190=""),"",C190*'MPTO_working_3-way'!$I189)</f>
        <v>2.8498363338788875</v>
      </c>
      <c r="H190" s="17">
        <f>IF(OR($A190="",$B190="",$C190=""),"",'MPTO_working_3-way'!E189)</f>
        <v>3.255730436135456</v>
      </c>
      <c r="I190" s="21">
        <f>IF(OR($A190="",$B190="",$C190=""),"",'MPTO_working_3-way'!F189)</f>
        <v>2.9304214389488239</v>
      </c>
      <c r="J190" s="22">
        <f>IF(OR($A190="",$B190="",$C190=""),"",'MPTO_working_3-way'!G189)</f>
        <v>2.8441295890457505</v>
      </c>
      <c r="K190" s="17">
        <f>IF(OR($A190="",$B190="",$C190=""),"",'OddsRatio_working_3-way'!H189)</f>
        <v>3.2502930843311248</v>
      </c>
      <c r="L190" s="21">
        <f>IF(OR($A190="",$B190="",$C190=""),"",'OddsRatio_working_3-way'!I189)</f>
        <v>2.9318553837182297</v>
      </c>
      <c r="M190" s="22">
        <f>IF(OR($A190="",$B190="",$C190=""),"",'OddsRatio_working_3-way'!J189)</f>
        <v>2.8469386635547909</v>
      </c>
      <c r="N190" s="29">
        <f t="shared" si="39"/>
        <v>30.815984685331415</v>
      </c>
      <c r="O190" s="30">
        <f t="shared" si="40"/>
        <v>34.094280928451788</v>
      </c>
      <c r="P190" s="30">
        <f t="shared" si="41"/>
        <v>35.08973438621679</v>
      </c>
      <c r="Q190" t="s">
        <v>197</v>
      </c>
      <c r="R190" t="s">
        <v>198</v>
      </c>
      <c r="S190" s="38" t="s">
        <v>211</v>
      </c>
      <c r="T190" s="4">
        <v>22</v>
      </c>
      <c r="U190" s="4">
        <f t="shared" si="30"/>
        <v>14.948717948717947</v>
      </c>
      <c r="V190" s="4">
        <f t="shared" si="31"/>
        <v>14.198581560283689</v>
      </c>
      <c r="W190" s="4">
        <f t="shared" si="32"/>
        <v>13.97080291970803</v>
      </c>
      <c r="X190" s="4">
        <f t="shared" si="33"/>
        <v>15.830615520008283</v>
      </c>
      <c r="Y190" s="4">
        <f t="shared" si="34"/>
        <v>15.080479131574021</v>
      </c>
      <c r="Z190" s="4">
        <f t="shared" si="35"/>
        <v>14.852700490998364</v>
      </c>
      <c r="AA190" s="4">
        <f t="shared" si="36"/>
        <v>-0.8818975712903363</v>
      </c>
      <c r="AB190" s="4">
        <f t="shared" si="37"/>
        <v>-0.88189757129033275</v>
      </c>
      <c r="AC190" s="4">
        <f t="shared" si="38"/>
        <v>-0.88189757129033453</v>
      </c>
    </row>
    <row r="191" spans="1:29" ht="15" x14ac:dyDescent="0.25">
      <c r="A191">
        <v>1.78</v>
      </c>
      <c r="B191">
        <v>3.59</v>
      </c>
      <c r="C191">
        <v>5.03</v>
      </c>
      <c r="D191" s="20">
        <f t="shared" si="17"/>
        <v>3.9156441900069172E-2</v>
      </c>
      <c r="E191" s="17">
        <f>IF(OR($A191="",$B191="",$C191=""),"",A191*'MPTO_working_3-way'!$I190)</f>
        <v>1.8496984665821232</v>
      </c>
      <c r="F191" s="21">
        <f>IF(OR($A191="",$B191="",$C191=""),"",B191*'MPTO_working_3-way'!$I190)</f>
        <v>3.7305716264212481</v>
      </c>
      <c r="G191" s="22">
        <f>IF(OR($A191="",$B191="",$C191=""),"",C191*'MPTO_working_3-way'!$I190)</f>
        <v>5.2269569027573484</v>
      </c>
      <c r="H191" s="17">
        <f>IF(OR($A191="",$B191="",$C191=""),"",'MPTO_working_3-way'!E190)</f>
        <v>1.8223380560332549</v>
      </c>
      <c r="I191" s="21">
        <f>IF(OR($A191="",$B191="",$C191=""),"",'MPTO_working_3-way'!F190)</f>
        <v>3.7664870711626453</v>
      </c>
      <c r="J191" s="22">
        <f>IF(OR($A191="",$B191="",$C191=""),"",'MPTO_working_3-way'!G190)</f>
        <v>5.3834348871924247</v>
      </c>
      <c r="K191" s="17">
        <f>IF(OR($A191="",$B191="",$C191=""),"",'OddsRatio_working_3-way'!H190)</f>
        <v>1.8324847604399312</v>
      </c>
      <c r="L191" s="21">
        <f>IF(OR($A191="",$B191="",$C191=""),"",'OddsRatio_working_3-way'!I190)</f>
        <v>3.7642763199223364</v>
      </c>
      <c r="M191" s="22">
        <f>IF(OR($A191="",$B191="",$C191=""),"",'OddsRatio_working_3-way'!J190)</f>
        <v>5.3011712622729794</v>
      </c>
      <c r="N191" s="29">
        <f t="shared" si="39"/>
        <v>54.062865816599945</v>
      </c>
      <c r="O191" s="30">
        <f t="shared" si="40"/>
        <v>26.805543496810003</v>
      </c>
      <c r="P191" s="30">
        <f t="shared" si="41"/>
        <v>19.131590686590037</v>
      </c>
      <c r="Q191" t="s">
        <v>199</v>
      </c>
      <c r="R191" t="s">
        <v>200</v>
      </c>
      <c r="S191" s="38" t="s">
        <v>211</v>
      </c>
      <c r="T191" s="4">
        <v>22</v>
      </c>
      <c r="U191" s="4">
        <f t="shared" si="30"/>
        <v>9.6404494382022499</v>
      </c>
      <c r="V191" s="4">
        <f t="shared" si="31"/>
        <v>15.871866295264622</v>
      </c>
      <c r="W191" s="4">
        <f t="shared" si="32"/>
        <v>17.62624254473161</v>
      </c>
      <c r="X191" s="4">
        <f t="shared" si="33"/>
        <v>10.501891160003765</v>
      </c>
      <c r="Y191" s="4">
        <f t="shared" si="34"/>
        <v>16.733308017066143</v>
      </c>
      <c r="Z191" s="4">
        <f t="shared" si="35"/>
        <v>18.48768426653313</v>
      </c>
      <c r="AA191" s="4">
        <f t="shared" si="36"/>
        <v>-0.86144172180151557</v>
      </c>
      <c r="AB191" s="4">
        <f t="shared" si="37"/>
        <v>-0.8614417218015209</v>
      </c>
      <c r="AC191" s="4">
        <f t="shared" si="38"/>
        <v>-0.86144172180151912</v>
      </c>
    </row>
    <row r="192" spans="1:29" ht="15" x14ac:dyDescent="0.25">
      <c r="A192">
        <v>2.4500000000000002</v>
      </c>
      <c r="B192">
        <v>3.23</v>
      </c>
      <c r="C192">
        <v>3.11</v>
      </c>
      <c r="D192" s="20">
        <f t="shared" si="17"/>
        <v>3.9304196886065235E-2</v>
      </c>
      <c r="E192" s="17">
        <f>IF(OR($A192="",$B192="",$C192=""),"",A192*'MPTO_working_3-way'!$I191)</f>
        <v>2.5462952823708602</v>
      </c>
      <c r="F192" s="21">
        <f>IF(OR($A192="",$B192="",$C192=""),"",B192*'MPTO_working_3-way'!$I191)</f>
        <v>3.3569525559419908</v>
      </c>
      <c r="G192" s="22">
        <f>IF(OR($A192="",$B192="",$C192=""),"",C192*'MPTO_working_3-way'!$I191)</f>
        <v>3.2322360523156628</v>
      </c>
      <c r="H192" s="17">
        <f>IF(OR($A192="",$B192="",$C192=""),"",'MPTO_working_3-way'!E191)</f>
        <v>2.5312491161295623</v>
      </c>
      <c r="I192" s="21">
        <f>IF(OR($A192="",$B192="",$C192=""),"",'MPTO_working_3-way'!F191)</f>
        <v>3.3727253686815031</v>
      </c>
      <c r="J192" s="22">
        <f>IF(OR($A192="",$B192="",$C192=""),"",'MPTO_working_3-way'!G191)</f>
        <v>3.2421005230493667</v>
      </c>
      <c r="K192" s="17">
        <f>IF(OR($A192="",$B192="",$C192=""),"",'OddsRatio_working_3-way'!H191)</f>
        <v>2.5379659448611958</v>
      </c>
      <c r="L192" s="21">
        <f>IF(OR($A192="",$B192="",$C192=""),"",'OddsRatio_working_3-way'!I191)</f>
        <v>3.3652855565796309</v>
      </c>
      <c r="M192" s="22">
        <f>IF(OR($A192="",$B192="",$C192=""),"",'OddsRatio_working_3-way'!J191)</f>
        <v>3.2380056163152551</v>
      </c>
      <c r="N192" s="29">
        <f t="shared" si="39"/>
        <v>39.272742910983133</v>
      </c>
      <c r="O192" s="30">
        <f t="shared" si="40"/>
        <v>29.788922641457798</v>
      </c>
      <c r="P192" s="30">
        <f t="shared" si="41"/>
        <v>30.938334447559068</v>
      </c>
      <c r="Q192" t="s">
        <v>201</v>
      </c>
      <c r="R192" t="s">
        <v>202</v>
      </c>
      <c r="S192" s="38" t="s">
        <v>211</v>
      </c>
      <c r="T192" s="4">
        <v>22</v>
      </c>
      <c r="U192" s="4">
        <f t="shared" si="30"/>
        <v>13.020408163265307</v>
      </c>
      <c r="V192" s="4">
        <f t="shared" si="31"/>
        <v>15.188854489164088</v>
      </c>
      <c r="W192" s="4">
        <f t="shared" si="32"/>
        <v>14.926045016077172</v>
      </c>
      <c r="X192" s="4">
        <f t="shared" si="33"/>
        <v>13.885100494758744</v>
      </c>
      <c r="Y192" s="4">
        <f t="shared" si="34"/>
        <v>16.053546820657523</v>
      </c>
      <c r="Z192" s="4">
        <f t="shared" si="35"/>
        <v>15.790737347570609</v>
      </c>
      <c r="AA192" s="4">
        <f t="shared" si="36"/>
        <v>-0.86469233149343694</v>
      </c>
      <c r="AB192" s="4">
        <f t="shared" si="37"/>
        <v>-0.86469233149343516</v>
      </c>
      <c r="AC192" s="4">
        <f t="shared" si="38"/>
        <v>-0.86469233149343694</v>
      </c>
    </row>
    <row r="193" spans="1:29" ht="15" x14ac:dyDescent="0.25">
      <c r="A193">
        <v>2.37</v>
      </c>
      <c r="B193">
        <v>3.2</v>
      </c>
      <c r="C193">
        <v>3.29</v>
      </c>
      <c r="D193" s="20">
        <f t="shared" si="17"/>
        <v>3.8392296051197095E-2</v>
      </c>
      <c r="E193" s="17">
        <f>IF(OR($A193="",$B193="",$C193=""),"",A193*'MPTO_working_3-way'!$I192)</f>
        <v>2.4609897416413373</v>
      </c>
      <c r="F193" s="21">
        <f>IF(OR($A193="",$B193="",$C193=""),"",B193*'MPTO_working_3-way'!$I192)</f>
        <v>3.3228553473638307</v>
      </c>
      <c r="G193" s="22">
        <f>IF(OR($A193="",$B193="",$C193=""),"",C193*'MPTO_working_3-way'!$I192)</f>
        <v>3.4163106540084387</v>
      </c>
      <c r="H193" s="17">
        <f>IF(OR($A193="",$B193="",$C193=""),"",'MPTO_working_3-way'!E192)</f>
        <v>2.4441302603077246</v>
      </c>
      <c r="I193" s="21">
        <f>IF(OR($A193="",$B193="",$C193=""),"",'MPTO_working_3-way'!F192)</f>
        <v>3.3366414132859288</v>
      </c>
      <c r="J193" s="22">
        <f>IF(OR($A193="",$B193="",$C193=""),"",'MPTO_working_3-way'!G192)</f>
        <v>3.4346092467397082</v>
      </c>
      <c r="K193" s="17">
        <f>IF(OR($A193="",$B193="",$C193=""),"",'OddsRatio_working_3-way'!H192)</f>
        <v>2.4515018663209789</v>
      </c>
      <c r="L193" s="21">
        <f>IF(OR($A193="",$B193="",$C193=""),"",'OddsRatio_working_3-way'!I192)</f>
        <v>3.3308789094205498</v>
      </c>
      <c r="M193" s="22">
        <f>IF(OR($A193="",$B193="",$C193=""),"",'OddsRatio_working_3-way'!J192)</f>
        <v>3.4262330466241178</v>
      </c>
      <c r="N193" s="29">
        <f t="shared" si="39"/>
        <v>40.634058040935109</v>
      </c>
      <c r="O193" s="30">
        <f t="shared" si="40"/>
        <v>30.094599236567564</v>
      </c>
      <c r="P193" s="30">
        <f t="shared" si="41"/>
        <v>29.27134272249733</v>
      </c>
      <c r="Q193" t="s">
        <v>203</v>
      </c>
      <c r="R193" t="s">
        <v>204</v>
      </c>
      <c r="S193" s="38" t="s">
        <v>211</v>
      </c>
      <c r="T193" s="4">
        <v>22</v>
      </c>
      <c r="U193" s="4">
        <f t="shared" si="30"/>
        <v>12.717299578059071</v>
      </c>
      <c r="V193" s="4">
        <f t="shared" si="31"/>
        <v>15.125000000000002</v>
      </c>
      <c r="W193" s="4">
        <f t="shared" si="32"/>
        <v>15.313069908814587</v>
      </c>
      <c r="X193" s="4">
        <f t="shared" si="33"/>
        <v>13.56193009118541</v>
      </c>
      <c r="Y193" s="4">
        <f t="shared" si="34"/>
        <v>15.969630513126337</v>
      </c>
      <c r="Z193" s="4">
        <f t="shared" si="35"/>
        <v>16.157700421940927</v>
      </c>
      <c r="AA193" s="4">
        <f t="shared" si="36"/>
        <v>-0.8446305131263383</v>
      </c>
      <c r="AB193" s="4">
        <f t="shared" si="37"/>
        <v>-0.84463051312633475</v>
      </c>
      <c r="AC193" s="4">
        <f t="shared" si="38"/>
        <v>-0.84463051312634008</v>
      </c>
    </row>
    <row r="194" spans="1:29" ht="15" x14ac:dyDescent="0.25">
      <c r="A194">
        <v>2.17</v>
      </c>
      <c r="B194">
        <v>3.01</v>
      </c>
      <c r="C194">
        <v>4.0599999999999996</v>
      </c>
      <c r="D194" s="20">
        <f t="shared" si="17"/>
        <v>3.9360825428031987E-2</v>
      </c>
      <c r="E194" s="17">
        <f>IF(OR($A194="",$B194="",$C194=""),"",A194*'MPTO_working_3-way'!$I193)</f>
        <v>2.2554129911788294</v>
      </c>
      <c r="F194" s="21">
        <f>IF(OR($A194="",$B194="",$C194=""),"",B194*'MPTO_working_3-way'!$I193)</f>
        <v>3.1284760845383759</v>
      </c>
      <c r="G194" s="22">
        <f>IF(OR($A194="",$B194="",$C194=""),"",C194*'MPTO_working_3-way'!$I193)</f>
        <v>4.2198049512378093</v>
      </c>
      <c r="H194" s="17">
        <f>IF(OR($A194="",$B194="",$C194=""),"",'MPTO_working_3-way'!E193)</f>
        <v>2.2335926085915769</v>
      </c>
      <c r="I194" s="21">
        <f>IF(OR($A194="",$B194="",$C194=""),"",'MPTO_working_3-way'!F193)</f>
        <v>3.1337584781257597</v>
      </c>
      <c r="J194" s="22">
        <f>IF(OR($A194="",$B194="",$C194=""),"",'MPTO_working_3-way'!G193)</f>
        <v>4.2884378681345385</v>
      </c>
      <c r="K194" s="17">
        <f>IF(OR($A194="",$B194="",$C194=""),"",'OddsRatio_working_3-way'!H193)</f>
        <v>2.2430232110011543</v>
      </c>
      <c r="L194" s="21">
        <f>IF(OR($A194="",$B194="",$C194=""),"",'OddsRatio_working_3-way'!I193)</f>
        <v>3.1354501317199315</v>
      </c>
      <c r="M194" s="22">
        <f>IF(OR($A194="",$B194="",$C194=""),"",'OddsRatio_working_3-way'!J193)</f>
        <v>4.2509837826184018</v>
      </c>
      <c r="N194" s="29">
        <f t="shared" si="39"/>
        <v>44.337777777777774</v>
      </c>
      <c r="O194" s="30">
        <f t="shared" si="40"/>
        <v>31.964444444444446</v>
      </c>
      <c r="P194" s="30">
        <f t="shared" si="41"/>
        <v>23.69777777777778</v>
      </c>
      <c r="Q194" t="s">
        <v>205</v>
      </c>
      <c r="R194" t="s">
        <v>206</v>
      </c>
      <c r="S194" s="38" t="s">
        <v>211</v>
      </c>
      <c r="T194" s="4">
        <v>22</v>
      </c>
      <c r="U194" s="4">
        <f t="shared" si="30"/>
        <v>11.861751152073731</v>
      </c>
      <c r="V194" s="4">
        <f t="shared" si="31"/>
        <v>14.691029900332227</v>
      </c>
      <c r="W194" s="4">
        <f t="shared" si="32"/>
        <v>16.581280788177342</v>
      </c>
      <c r="X194" s="4">
        <f t="shared" si="33"/>
        <v>12.727689311490437</v>
      </c>
      <c r="Y194" s="4">
        <f t="shared" si="34"/>
        <v>15.556968059748929</v>
      </c>
      <c r="Z194" s="4">
        <f t="shared" si="35"/>
        <v>17.447218947594042</v>
      </c>
      <c r="AA194" s="4">
        <f t="shared" si="36"/>
        <v>-0.86593815941670549</v>
      </c>
      <c r="AB194" s="4">
        <f t="shared" si="37"/>
        <v>-0.86593815941670194</v>
      </c>
      <c r="AC194" s="4">
        <f t="shared" si="38"/>
        <v>-0.86593815941670016</v>
      </c>
    </row>
    <row r="195" spans="1:29" ht="15" x14ac:dyDescent="0.25">
      <c r="A195">
        <v>2.82</v>
      </c>
      <c r="B195">
        <v>2.99</v>
      </c>
      <c r="C195">
        <v>2.85</v>
      </c>
      <c r="D195" s="20">
        <f t="shared" si="17"/>
        <v>3.9935282595587429E-2</v>
      </c>
      <c r="E195" s="17">
        <f>IF(OR($A195="",$B195="",$C195=""),"",A195*'MPTO_working_3-way'!$I194)</f>
        <v>2.9326174969195562</v>
      </c>
      <c r="F195" s="21">
        <f>IF(OR($A195="",$B195="",$C195=""),"",B195*'MPTO_working_3-way'!$I194)</f>
        <v>3.1094064949608065</v>
      </c>
      <c r="G195" s="22">
        <f>IF(OR($A195="",$B195="",$C195=""),"",C195*'MPTO_working_3-way'!$I194)</f>
        <v>2.9638155553974244</v>
      </c>
      <c r="H195" s="17">
        <f>IF(OR($A195="",$B195="",$C195=""),"",'MPTO_working_3-way'!E194)</f>
        <v>2.929989355748444</v>
      </c>
      <c r="I195" s="21">
        <f>IF(OR($A195="",$B195="",$C195=""),"",'MPTO_working_3-way'!F194)</f>
        <v>3.1139416180409509</v>
      </c>
      <c r="J195" s="22">
        <f>IF(OR($A195="",$B195="",$C195=""),"",'MPTO_working_3-way'!G194)</f>
        <v>2.9623886359685949</v>
      </c>
      <c r="K195" s="17">
        <f>IF(OR($A195="",$B195="",$C195=""),"",'OddsRatio_working_3-way'!H194)</f>
        <v>2.9312830588221512</v>
      </c>
      <c r="L195" s="21">
        <f>IF(OR($A195="",$B195="",$C195=""),"",'OddsRatio_working_3-way'!I194)</f>
        <v>3.1116776302505937</v>
      </c>
      <c r="M195" s="22">
        <f>IF(OR($A195="",$B195="",$C195=""),"",'OddsRatio_working_3-way'!J194)</f>
        <v>2.9631173949565826</v>
      </c>
      <c r="N195" s="29">
        <f t="shared" si="39"/>
        <v>34.099230501434555</v>
      </c>
      <c r="O195" s="30">
        <f t="shared" si="40"/>
        <v>32.160478265567036</v>
      </c>
      <c r="P195" s="30">
        <f t="shared" si="41"/>
        <v>33.740291232998402</v>
      </c>
      <c r="Q195" t="s">
        <v>207</v>
      </c>
      <c r="R195" t="s">
        <v>208</v>
      </c>
      <c r="S195" s="38" t="s">
        <v>211</v>
      </c>
      <c r="T195" s="4">
        <v>22</v>
      </c>
      <c r="U195" s="4">
        <f t="shared" si="30"/>
        <v>14.198581560283689</v>
      </c>
      <c r="V195" s="4">
        <f t="shared" si="31"/>
        <v>14.642140468227424</v>
      </c>
      <c r="W195" s="4">
        <f t="shared" si="32"/>
        <v>14.280701754385966</v>
      </c>
      <c r="X195" s="4">
        <f t="shared" si="33"/>
        <v>15.07715777738661</v>
      </c>
      <c r="Y195" s="4">
        <f t="shared" si="34"/>
        <v>15.520716685330349</v>
      </c>
      <c r="Z195" s="4">
        <f t="shared" si="35"/>
        <v>15.159277971488889</v>
      </c>
      <c r="AA195" s="4">
        <f t="shared" si="36"/>
        <v>-0.87857621710292122</v>
      </c>
      <c r="AB195" s="4">
        <f t="shared" si="37"/>
        <v>-0.87857621710292477</v>
      </c>
      <c r="AC195" s="4">
        <f t="shared" si="38"/>
        <v>-0.878576217102923</v>
      </c>
    </row>
    <row r="196" spans="1:29" ht="15" x14ac:dyDescent="0.25">
      <c r="A196">
        <v>3.22</v>
      </c>
      <c r="B196">
        <v>3.46</v>
      </c>
      <c r="C196">
        <v>2.27</v>
      </c>
      <c r="D196" s="20">
        <f t="shared" si="17"/>
        <v>4.0104981612876012E-2</v>
      </c>
      <c r="E196" s="17">
        <f>IF(OR($A196="",$B196="",$C196=""),"",A196*'MPTO_working_3-way'!$I195)</f>
        <v>3.349138040793461</v>
      </c>
      <c r="F196" s="21">
        <f>IF(OR($A196="",$B196="",$C196=""),"",B196*'MPTO_working_3-way'!$I195)</f>
        <v>3.5987632363805511</v>
      </c>
      <c r="G196" s="22">
        <f>IF(OR($A196="",$B196="",$C196=""),"",C196*'MPTO_working_3-way'!$I195)</f>
        <v>2.3610383082612287</v>
      </c>
      <c r="H196" s="17">
        <f>IF(OR($A196="",$B196="",$C196=""),"",'MPTO_working_3-way'!E195)</f>
        <v>3.3648430810201235</v>
      </c>
      <c r="I196" s="21">
        <f>IF(OR($A196="",$B196="",$C196=""),"",'MPTO_working_3-way'!F195)</f>
        <v>3.6278018414908648</v>
      </c>
      <c r="J196" s="22">
        <f>IF(OR($A196="",$B196="",$C196=""),"",'MPTO_working_3-way'!G195)</f>
        <v>2.3410414854688115</v>
      </c>
      <c r="K196" s="17">
        <f>IF(OR($A196="",$B196="",$C196=""),"",'OddsRatio_working_3-way'!H195)</f>
        <v>3.3590956578159799</v>
      </c>
      <c r="L196" s="21">
        <f>IF(OR($A196="",$B196="",$C196=""),"",'OddsRatio_working_3-way'!I195)</f>
        <v>3.6141330262285174</v>
      </c>
      <c r="M196" s="22">
        <f>IF(OR($A196="",$B196="",$C196=""),"",'OddsRatio_working_3-way'!J195)</f>
        <v>2.3495727411830161</v>
      </c>
      <c r="N196" s="29">
        <f t="shared" si="39"/>
        <v>29.858428879900245</v>
      </c>
      <c r="O196" s="30">
        <f t="shared" si="40"/>
        <v>27.787323986496759</v>
      </c>
      <c r="P196" s="30">
        <f t="shared" si="41"/>
        <v>42.354247133602989</v>
      </c>
      <c r="Q196" t="s">
        <v>173</v>
      </c>
      <c r="R196" t="s">
        <v>209</v>
      </c>
      <c r="S196" s="38" t="s">
        <v>211</v>
      </c>
      <c r="T196" s="4">
        <v>22</v>
      </c>
      <c r="U196" s="4">
        <f t="shared" si="30"/>
        <v>15.167701863354036</v>
      </c>
      <c r="V196" s="4">
        <f t="shared" si="31"/>
        <v>15.64161849710983</v>
      </c>
      <c r="W196" s="4">
        <f t="shared" si="32"/>
        <v>12.308370044052863</v>
      </c>
      <c r="X196" s="4">
        <f t="shared" si="33"/>
        <v>16.050011458837311</v>
      </c>
      <c r="Y196" s="4">
        <f t="shared" si="34"/>
        <v>16.523928092593099</v>
      </c>
      <c r="Z196" s="4">
        <f t="shared" si="35"/>
        <v>13.190679639536135</v>
      </c>
      <c r="AA196" s="4">
        <f t="shared" si="36"/>
        <v>-0.88230959548327448</v>
      </c>
      <c r="AB196" s="4">
        <f t="shared" si="37"/>
        <v>-0.88230959548326915</v>
      </c>
      <c r="AC196" s="4">
        <f t="shared" si="38"/>
        <v>-0.8823095954832727</v>
      </c>
    </row>
    <row r="197" spans="1:29" ht="15" x14ac:dyDescent="0.25">
      <c r="A197">
        <v>2.57</v>
      </c>
      <c r="B197">
        <v>3.27</v>
      </c>
      <c r="C197">
        <v>2.9</v>
      </c>
      <c r="D197" s="20">
        <f t="shared" ref="D197:D260" si="42">IF(OR($A197="",$B197="",$C197=""),"",(1/A197)+(1/B197)+(1/C197)-1)</f>
        <v>3.974304212617219E-2</v>
      </c>
      <c r="E197" s="17">
        <f>IF(OR($A197="",$B197="",$C197=""),"",A197*'MPTO_working_3-way'!$I196)</f>
        <v>2.6721396182642625</v>
      </c>
      <c r="F197" s="21">
        <f>IF(OR($A197="",$B197="",$C197=""),"",B197*'MPTO_working_3-way'!$I196)</f>
        <v>3.3999597477525829</v>
      </c>
      <c r="G197" s="22">
        <f>IF(OR($A197="",$B197="",$C197=""),"",C197*'MPTO_working_3-way'!$I196)</f>
        <v>3.0152548221658995</v>
      </c>
      <c r="H197" s="17">
        <f>IF(OR($A197="",$B197="",$C197=""),"",'MPTO_working_3-way'!E196)</f>
        <v>2.660583666692018</v>
      </c>
      <c r="I197" s="21">
        <f>IF(OR($A197="",$B197="",$C197=""),"",'MPTO_working_3-way'!F196)</f>
        <v>3.4180705278673948</v>
      </c>
      <c r="J197" s="22">
        <f>IF(OR($A197="",$B197="",$C197=""),"",'MPTO_working_3-way'!G196)</f>
        <v>3.0158643012385791</v>
      </c>
      <c r="K197" s="17">
        <f>IF(OR($A197="",$B197="",$C197=""),"",'OddsRatio_working_3-way'!H196)</f>
        <v>2.6659932246076079</v>
      </c>
      <c r="L197" s="21">
        <f>IF(OR($A197="",$B197="",$C197=""),"",'OddsRatio_working_3-way'!I196)</f>
        <v>3.4087927515027205</v>
      </c>
      <c r="M197" s="22">
        <f>IF(OR($A197="",$B197="",$C197=""),"",'OddsRatio_working_3-way'!J196)</f>
        <v>3.0161701444295894</v>
      </c>
      <c r="N197" s="29">
        <f t="shared" si="39"/>
        <v>37.423194250963896</v>
      </c>
      <c r="O197" s="30">
        <f t="shared" si="40"/>
        <v>29.412112912837067</v>
      </c>
      <c r="P197" s="30">
        <f t="shared" si="41"/>
        <v>33.164692836199031</v>
      </c>
      <c r="Q197" t="s">
        <v>171</v>
      </c>
      <c r="R197" t="s">
        <v>174</v>
      </c>
      <c r="S197" s="38" t="s">
        <v>211</v>
      </c>
      <c r="T197" s="4">
        <v>22</v>
      </c>
      <c r="U197" s="4">
        <f t="shared" si="30"/>
        <v>13.439688715953308</v>
      </c>
      <c r="V197" s="4">
        <f t="shared" si="31"/>
        <v>15.272171253822629</v>
      </c>
      <c r="W197" s="4">
        <f t="shared" si="32"/>
        <v>14.413793103448276</v>
      </c>
      <c r="X197" s="4">
        <f t="shared" si="33"/>
        <v>14.314035642729094</v>
      </c>
      <c r="Y197" s="4">
        <f t="shared" si="34"/>
        <v>16.146518180598417</v>
      </c>
      <c r="Z197" s="4">
        <f t="shared" si="35"/>
        <v>15.288140030224064</v>
      </c>
      <c r="AA197" s="4">
        <f t="shared" si="36"/>
        <v>-0.87434692677578596</v>
      </c>
      <c r="AB197" s="4">
        <f t="shared" si="37"/>
        <v>-0.87434692677578774</v>
      </c>
      <c r="AC197" s="4">
        <f t="shared" si="38"/>
        <v>-0.87434692677578774</v>
      </c>
    </row>
    <row r="198" spans="1:29" ht="15" x14ac:dyDescent="0.25">
      <c r="A198">
        <v>3.19</v>
      </c>
      <c r="B198">
        <v>3.72</v>
      </c>
      <c r="C198">
        <v>2.19</v>
      </c>
      <c r="D198" s="20">
        <f t="shared" si="42"/>
        <v>3.8917832691736765E-2</v>
      </c>
      <c r="E198" s="17">
        <f>IF(OR($A198="",$B198="",$C198=""),"",A198*'MPTO_working_3-way'!$I197)</f>
        <v>3.3141478862866403</v>
      </c>
      <c r="F198" s="21">
        <f>IF(OR($A198="",$B198="",$C198=""),"",B198*'MPTO_working_3-way'!$I197)</f>
        <v>3.8647743376132611</v>
      </c>
      <c r="G198" s="22">
        <f>IF(OR($A198="",$B198="",$C198=""),"",C198*'MPTO_working_3-way'!$I197)</f>
        <v>2.2752300535949033</v>
      </c>
      <c r="H198" s="17">
        <f>IF(OR($A198="",$B198="",$C198=""),"",'MPTO_working_3-way'!E197)</f>
        <v>3.3277093611197617</v>
      </c>
      <c r="I198" s="21">
        <f>IF(OR($A198="",$B198="",$C198=""),"",'MPTO_working_3-way'!F197)</f>
        <v>3.9086227568685894</v>
      </c>
      <c r="J198" s="22">
        <f>IF(OR($A198="",$B198="",$C198=""),"",'MPTO_working_3-way'!G197)</f>
        <v>2.2540372382057274</v>
      </c>
      <c r="K198" s="17">
        <f>IF(OR($A198="",$B198="",$C198=""),"",'OddsRatio_working_3-way'!H197)</f>
        <v>3.324271889959538</v>
      </c>
      <c r="L198" s="21">
        <f>IF(OR($A198="",$B198="",$C198=""),"",'OddsRatio_working_3-way'!I197)</f>
        <v>3.8867669135570515</v>
      </c>
      <c r="M198" s="22">
        <f>IF(OR($A198="",$B198="",$C198=""),"",'OddsRatio_working_3-way'!J197)</f>
        <v>2.2629605246812101</v>
      </c>
      <c r="N198" s="29">
        <f t="shared" si="39"/>
        <v>30.173668596317739</v>
      </c>
      <c r="O198" s="30">
        <f t="shared" si="40"/>
        <v>25.87473194146601</v>
      </c>
      <c r="P198" s="30">
        <f t="shared" si="41"/>
        <v>43.951599462216251</v>
      </c>
      <c r="Q198" t="s">
        <v>127</v>
      </c>
      <c r="R198" t="s">
        <v>129</v>
      </c>
      <c r="S198" s="38" t="s">
        <v>211</v>
      </c>
      <c r="T198" s="4">
        <v>22</v>
      </c>
      <c r="U198" s="4">
        <f t="shared" si="30"/>
        <v>15.103448275862068</v>
      </c>
      <c r="V198" s="4">
        <f t="shared" si="31"/>
        <v>16.086021505376344</v>
      </c>
      <c r="W198" s="4">
        <f t="shared" si="32"/>
        <v>11.954337899543379</v>
      </c>
      <c r="X198" s="4">
        <f t="shared" si="33"/>
        <v>15.959640595080277</v>
      </c>
      <c r="Y198" s="4">
        <f t="shared" si="34"/>
        <v>16.942213824594553</v>
      </c>
      <c r="Z198" s="4">
        <f t="shared" si="35"/>
        <v>12.810530218761588</v>
      </c>
      <c r="AA198" s="4">
        <f t="shared" si="36"/>
        <v>-0.85619231921820926</v>
      </c>
      <c r="AB198" s="4">
        <f t="shared" si="37"/>
        <v>-0.85619231921820926</v>
      </c>
      <c r="AC198" s="4">
        <f t="shared" si="38"/>
        <v>-0.85619231921820926</v>
      </c>
    </row>
    <row r="199" spans="1:29" ht="15" x14ac:dyDescent="0.25">
      <c r="A199">
        <v>3.52</v>
      </c>
      <c r="B199">
        <v>3.79</v>
      </c>
      <c r="C199">
        <v>2.06</v>
      </c>
      <c r="D199" s="20">
        <f t="shared" si="42"/>
        <v>3.3380045038855943E-2</v>
      </c>
      <c r="E199" s="17">
        <f>IF(OR($A199="",$B199="",$C199=""),"",A199*'MPTO_working_3-way'!$I198)</f>
        <v>3.6374977585367732</v>
      </c>
      <c r="F199" s="21">
        <f>IF(OR($A199="",$B199="",$C199=""),"",B199*'MPTO_working_3-way'!$I198)</f>
        <v>3.9165103706972642</v>
      </c>
      <c r="G199" s="22">
        <f>IF(OR($A199="",$B199="",$C199=""),"",C199*'MPTO_working_3-way'!$I198)</f>
        <v>2.1287628927800433</v>
      </c>
      <c r="H199" s="17">
        <f>IF(OR($A199="",$B199="",$C199=""),"",'MPTO_working_3-way'!E198)</f>
        <v>3.6634837080437075</v>
      </c>
      <c r="I199" s="21">
        <f>IF(OR($A199="",$B199="",$C199=""),"",'MPTO_working_3-way'!F198)</f>
        <v>3.9568613312723104</v>
      </c>
      <c r="J199" s="22">
        <f>IF(OR($A199="",$B199="",$C199=""),"",'MPTO_working_3-way'!G198)</f>
        <v>2.1083248382664048</v>
      </c>
      <c r="K199" s="17">
        <f>IF(OR($A199="",$B199="",$C199=""),"",'OddsRatio_working_3-way'!H198)</f>
        <v>3.6543911330473655</v>
      </c>
      <c r="L199" s="21">
        <f>IF(OR($A199="",$B199="",$C199=""),"",'OddsRatio_working_3-way'!I198)</f>
        <v>3.9387901830167271</v>
      </c>
      <c r="M199" s="22">
        <f>IF(OR($A199="",$B199="",$C199=""),"",'OddsRatio_working_3-way'!J198)</f>
        <v>2.1165296035834156</v>
      </c>
      <c r="N199" s="29">
        <f t="shared" si="39"/>
        <v>27.49142587519454</v>
      </c>
      <c r="O199" s="30">
        <f t="shared" si="40"/>
        <v>25.532933794375936</v>
      </c>
      <c r="P199" s="30">
        <f t="shared" si="41"/>
        <v>46.975640330429513</v>
      </c>
      <c r="Q199" t="s">
        <v>105</v>
      </c>
      <c r="R199" t="s">
        <v>103</v>
      </c>
      <c r="S199" s="38" t="s">
        <v>212</v>
      </c>
      <c r="T199" s="4">
        <v>22</v>
      </c>
      <c r="U199" s="4">
        <f t="shared" si="30"/>
        <v>15.75</v>
      </c>
      <c r="V199" s="4">
        <f t="shared" si="31"/>
        <v>16.195250659630606</v>
      </c>
      <c r="W199" s="4">
        <f t="shared" si="32"/>
        <v>11.320388349514563</v>
      </c>
      <c r="X199" s="4">
        <f t="shared" si="33"/>
        <v>16.484360990854828</v>
      </c>
      <c r="Y199" s="4">
        <f t="shared" si="34"/>
        <v>16.929611650485437</v>
      </c>
      <c r="Z199" s="4">
        <f t="shared" si="35"/>
        <v>12.054749340369394</v>
      </c>
      <c r="AA199" s="4">
        <f t="shared" si="36"/>
        <v>-0.73436099085482809</v>
      </c>
      <c r="AB199" s="4">
        <f t="shared" si="37"/>
        <v>-0.73436099085483164</v>
      </c>
      <c r="AC199" s="4">
        <f t="shared" si="38"/>
        <v>-0.73436099085483164</v>
      </c>
    </row>
    <row r="200" spans="1:29" ht="15" x14ac:dyDescent="0.25">
      <c r="A200">
        <v>5.19</v>
      </c>
      <c r="B200">
        <v>4.22</v>
      </c>
      <c r="C200">
        <v>1.65</v>
      </c>
      <c r="D200" s="20">
        <f t="shared" si="42"/>
        <v>3.5705658065463997E-2</v>
      </c>
      <c r="E200" s="17">
        <f>IF(OR($A200="",$B200="",$C200=""),"",A200*'MPTO_working_3-way'!$I199)</f>
        <v>5.3753123653597585</v>
      </c>
      <c r="F200" s="21">
        <f>IF(OR($A200="",$B200="",$C200=""),"",B200*'MPTO_working_3-way'!$I199)</f>
        <v>4.3706778770362575</v>
      </c>
      <c r="G200" s="22">
        <f>IF(OR($A200="",$B200="",$C200=""),"",C200*'MPTO_working_3-way'!$I199)</f>
        <v>1.7089143358080154</v>
      </c>
      <c r="H200" s="17">
        <f>IF(OR($A200="",$B200="",$C200=""),"",'MPTO_working_3-way'!E199)</f>
        <v>5.5316973039497057</v>
      </c>
      <c r="I200" s="21">
        <f>IF(OR($A200="",$B200="",$C200=""),"",'MPTO_working_3-way'!F199)</f>
        <v>4.4431620763297959</v>
      </c>
      <c r="J200" s="22">
        <f>IF(OR($A200="",$B200="",$C200=""),"",'MPTO_working_3-way'!G199)</f>
        <v>1.6830519628403724</v>
      </c>
      <c r="K200" s="17">
        <f>IF(OR($A200="",$B200="",$C200=""),"",'OddsRatio_working_3-way'!H199)</f>
        <v>5.4605368942880368</v>
      </c>
      <c r="L200" s="21">
        <f>IF(OR($A200="",$B200="",$C200=""),"",'OddsRatio_working_3-way'!I199)</f>
        <v>4.4279066347511877</v>
      </c>
      <c r="M200" s="22">
        <f>IF(OR($A200="",$B200="",$C200=""),"",'OddsRatio_working_3-way'!J199)</f>
        <v>1.6919687306174755</v>
      </c>
      <c r="N200" s="29">
        <f t="shared" si="39"/>
        <v>18.6035700258895</v>
      </c>
      <c r="O200" s="30">
        <f t="shared" si="40"/>
        <v>22.879746074494438</v>
      </c>
      <c r="P200" s="30">
        <f t="shared" si="41"/>
        <v>58.516683899616076</v>
      </c>
      <c r="Q200" t="s">
        <v>96</v>
      </c>
      <c r="R200" t="s">
        <v>143</v>
      </c>
      <c r="S200" s="38" t="s">
        <v>212</v>
      </c>
      <c r="T200" s="4">
        <v>22</v>
      </c>
      <c r="U200" s="4">
        <f t="shared" si="30"/>
        <v>17.761078998073216</v>
      </c>
      <c r="V200" s="4">
        <f t="shared" si="31"/>
        <v>16.786729857819903</v>
      </c>
      <c r="W200" s="4">
        <f t="shared" si="32"/>
        <v>8.6666666666666643</v>
      </c>
      <c r="X200" s="4">
        <f t="shared" si="33"/>
        <v>18.546603475513429</v>
      </c>
      <c r="Y200" s="4">
        <f t="shared" si="34"/>
        <v>17.572254335260116</v>
      </c>
      <c r="Z200" s="4">
        <f t="shared" si="35"/>
        <v>9.4521911441068767</v>
      </c>
      <c r="AA200" s="4">
        <f t="shared" si="36"/>
        <v>-0.78552447744021237</v>
      </c>
      <c r="AB200" s="4">
        <f t="shared" si="37"/>
        <v>-0.78552447744021237</v>
      </c>
      <c r="AC200" s="4">
        <f t="shared" si="38"/>
        <v>-0.78552447744021237</v>
      </c>
    </row>
    <row r="201" spans="1:29" ht="15" x14ac:dyDescent="0.25">
      <c r="A201">
        <v>1.59</v>
      </c>
      <c r="B201">
        <v>4.5199999999999996</v>
      </c>
      <c r="C201">
        <v>5.41</v>
      </c>
      <c r="D201" s="20">
        <f t="shared" si="42"/>
        <v>3.5012639212143704E-2</v>
      </c>
      <c r="E201" s="17">
        <f>IF(OR($A201="",$B201="",$C201=""),"",A201*'MPTO_working_3-way'!$I200)</f>
        <v>1.6456700963473085</v>
      </c>
      <c r="F201" s="21">
        <f>IF(OR($A201="",$B201="",$C201=""),"",B201*'MPTO_working_3-way'!$I200)</f>
        <v>4.6782571292388893</v>
      </c>
      <c r="G201" s="22">
        <f>IF(OR($A201="",$B201="",$C201=""),"",C201*'MPTO_working_3-way'!$I200)</f>
        <v>5.5994183781376972</v>
      </c>
      <c r="H201" s="17">
        <f>IF(OR($A201="",$B201="",$C201=""),"",'MPTO_working_3-way'!E200)</f>
        <v>1.6200630214985114</v>
      </c>
      <c r="I201" s="21">
        <f>IF(OR($A201="",$B201="",$C201=""),"",'MPTO_working_3-way'!F200)</f>
        <v>4.7717195456069517</v>
      </c>
      <c r="J201" s="22">
        <f>IF(OR($A201="",$B201="",$C201=""),"",'MPTO_working_3-way'!G200)</f>
        <v>5.7746054673359524</v>
      </c>
      <c r="K201" s="17">
        <f>IF(OR($A201="",$B201="",$C201=""),"",'OddsRatio_working_3-way'!H200)</f>
        <v>1.6286251426631788</v>
      </c>
      <c r="L201" s="21">
        <f>IF(OR($A201="",$B201="",$C201=""),"",'OddsRatio_working_3-way'!I200)</f>
        <v>4.7504415291091373</v>
      </c>
      <c r="M201" s="22">
        <f>IF(OR($A201="",$B201="",$C201=""),"",'OddsRatio_working_3-way'!J200)</f>
        <v>5.6987065748213901</v>
      </c>
      <c r="N201" s="29">
        <f t="shared" si="39"/>
        <v>60.765520514687424</v>
      </c>
      <c r="O201" s="30">
        <f t="shared" si="40"/>
        <v>21.375481773971906</v>
      </c>
      <c r="P201" s="30">
        <f t="shared" si="41"/>
        <v>17.858997711340667</v>
      </c>
      <c r="Q201" t="s">
        <v>97</v>
      </c>
      <c r="R201" t="s">
        <v>101</v>
      </c>
      <c r="S201" s="38" t="s">
        <v>212</v>
      </c>
      <c r="T201" s="4">
        <v>22</v>
      </c>
      <c r="U201" s="4">
        <f t="shared" si="30"/>
        <v>8.1635220125786176</v>
      </c>
      <c r="V201" s="4">
        <f t="shared" si="31"/>
        <v>17.13274336283186</v>
      </c>
      <c r="W201" s="4">
        <f t="shared" si="32"/>
        <v>17.93345656192237</v>
      </c>
      <c r="X201" s="4">
        <f t="shared" si="33"/>
        <v>8.9338000752457756</v>
      </c>
      <c r="Y201" s="4">
        <f t="shared" si="34"/>
        <v>17.903021425499016</v>
      </c>
      <c r="Z201" s="4">
        <f t="shared" si="35"/>
        <v>18.703734624589526</v>
      </c>
      <c r="AA201" s="4">
        <f t="shared" si="36"/>
        <v>-0.77027806266715793</v>
      </c>
      <c r="AB201" s="4">
        <f t="shared" si="37"/>
        <v>-0.77027806266715615</v>
      </c>
      <c r="AC201" s="4">
        <f t="shared" si="38"/>
        <v>-0.77027806266715615</v>
      </c>
    </row>
    <row r="202" spans="1:29" ht="15" x14ac:dyDescent="0.25">
      <c r="A202">
        <v>4.5199999999999996</v>
      </c>
      <c r="B202">
        <v>4.16</v>
      </c>
      <c r="C202">
        <v>1.72</v>
      </c>
      <c r="D202" s="20">
        <f t="shared" si="42"/>
        <v>4.3018902274922111E-2</v>
      </c>
      <c r="E202" s="17">
        <f>IF(OR($A202="",$B202="",$C202=""),"",A202*'MPTO_working_3-way'!$I201)</f>
        <v>4.7144454382826471</v>
      </c>
      <c r="F202" s="21">
        <f>IF(OR($A202="",$B202="",$C202=""),"",B202*'MPTO_working_3-way'!$I201)</f>
        <v>4.3389586334636761</v>
      </c>
      <c r="G202" s="22">
        <f>IF(OR($A202="",$B202="",$C202=""),"",C202*'MPTO_working_3-way'!$I201)</f>
        <v>1.7939925119128659</v>
      </c>
      <c r="H202" s="17">
        <f>IF(OR($A202="",$B202="",$C202=""),"",'MPTO_working_3-way'!E201)</f>
        <v>4.8332690388668018</v>
      </c>
      <c r="I202" s="21">
        <f>IF(OR($A202="",$B202="",$C202=""),"",'MPTO_working_3-way'!F201)</f>
        <v>4.4238982625493897</v>
      </c>
      <c r="J202" s="22">
        <f>IF(OR($A202="",$B202="",$C202=""),"",'MPTO_working_3-way'!G201)</f>
        <v>1.7634951451793208</v>
      </c>
      <c r="K202" s="17">
        <f>IF(OR($A202="",$B202="",$C202=""),"",'OddsRatio_working_3-way'!H201)</f>
        <v>4.7850042147008969</v>
      </c>
      <c r="L202" s="21">
        <f>IF(OR($A202="",$B202="",$C202=""),"",'OddsRatio_working_3-way'!I201)</f>
        <v>4.3979015109246689</v>
      </c>
      <c r="M202" s="22">
        <f>IF(OR($A202="",$B202="",$C202=""),"",'OddsRatio_working_3-way'!J201)</f>
        <v>1.7742054075524563</v>
      </c>
      <c r="N202" s="29">
        <f t="shared" si="39"/>
        <v>21.211402551819003</v>
      </c>
      <c r="O202" s="30">
        <f t="shared" si="40"/>
        <v>23.047004695726411</v>
      </c>
      <c r="P202" s="30">
        <f t="shared" si="41"/>
        <v>55.741592752454579</v>
      </c>
      <c r="Q202" t="s">
        <v>106</v>
      </c>
      <c r="R202" t="s">
        <v>144</v>
      </c>
      <c r="S202" s="38" t="s">
        <v>212</v>
      </c>
      <c r="T202" s="4">
        <v>22</v>
      </c>
      <c r="U202" s="4">
        <f t="shared" si="30"/>
        <v>17.13274336283186</v>
      </c>
      <c r="V202" s="4">
        <f t="shared" si="31"/>
        <v>16.711538461538463</v>
      </c>
      <c r="W202" s="4">
        <f t="shared" si="32"/>
        <v>9.2093023255813939</v>
      </c>
      <c r="X202" s="4">
        <f t="shared" si="33"/>
        <v>18.079159212880143</v>
      </c>
      <c r="Y202" s="4">
        <f t="shared" si="34"/>
        <v>17.657954311586746</v>
      </c>
      <c r="Z202" s="4">
        <f t="shared" si="35"/>
        <v>10.15571817562968</v>
      </c>
      <c r="AA202" s="4">
        <f t="shared" si="36"/>
        <v>-0.94641585004828244</v>
      </c>
      <c r="AB202" s="4">
        <f t="shared" si="37"/>
        <v>-0.94641585004828244</v>
      </c>
      <c r="AC202" s="4">
        <f t="shared" si="38"/>
        <v>-0.94641585004828599</v>
      </c>
    </row>
    <row r="203" spans="1:29" ht="15" x14ac:dyDescent="0.25">
      <c r="A203">
        <v>3.79</v>
      </c>
      <c r="B203">
        <v>3.73</v>
      </c>
      <c r="C203">
        <v>1.98</v>
      </c>
      <c r="D203" s="20">
        <f t="shared" si="42"/>
        <v>3.6999262539876732E-2</v>
      </c>
      <c r="E203" s="17">
        <f>IF(OR($A203="",$B203="",$C203=""),"",A203*'MPTO_working_3-way'!$I202)</f>
        <v>3.9302272050261329</v>
      </c>
      <c r="F203" s="21">
        <f>IF(OR($A203="",$B203="",$C203=""),"",B203*'MPTO_working_3-way'!$I202)</f>
        <v>3.8680072492737403</v>
      </c>
      <c r="G203" s="22">
        <f>IF(OR($A203="",$B203="",$C203=""),"",C203*'MPTO_working_3-way'!$I202)</f>
        <v>2.0532585398289558</v>
      </c>
      <c r="H203" s="17">
        <f>IF(OR($A203="",$B203="",$C203=""),"",'MPTO_working_3-way'!E202)</f>
        <v>3.9758403254912777</v>
      </c>
      <c r="I203" s="21">
        <f>IF(OR($A203="",$B203="",$C203=""),"",'MPTO_working_3-way'!F202)</f>
        <v>3.9098631529239283</v>
      </c>
      <c r="J203" s="22">
        <f>IF(OR($A203="",$B203="",$C203=""),"",'MPTO_working_3-way'!G202)</f>
        <v>2.0295608890758854</v>
      </c>
      <c r="K203" s="17">
        <f>IF(OR($A203="",$B203="",$C203=""),"",'OddsRatio_working_3-way'!H202)</f>
        <v>3.9573731870617559</v>
      </c>
      <c r="L203" s="21">
        <f>IF(OR($A203="",$B203="",$C203=""),"",'OddsRatio_working_3-way'!I202)</f>
        <v>3.893773763684083</v>
      </c>
      <c r="M203" s="22">
        <f>IF(OR($A203="",$B203="",$C203=""),"",'OddsRatio_working_3-way'!J202)</f>
        <v>2.0387905818353125</v>
      </c>
      <c r="N203" s="29">
        <f t="shared" si="39"/>
        <v>25.443821637618296</v>
      </c>
      <c r="O203" s="30">
        <f t="shared" si="40"/>
        <v>25.853105631789099</v>
      </c>
      <c r="P203" s="30">
        <f t="shared" si="41"/>
        <v>48.703072730592602</v>
      </c>
      <c r="Q203" t="s">
        <v>107</v>
      </c>
      <c r="R203" t="s">
        <v>148</v>
      </c>
      <c r="S203" s="38" t="s">
        <v>212</v>
      </c>
      <c r="T203" s="4">
        <v>22</v>
      </c>
      <c r="U203" s="4">
        <f t="shared" si="30"/>
        <v>16.195250659630606</v>
      </c>
      <c r="V203" s="4">
        <f t="shared" si="31"/>
        <v>16.101876675603219</v>
      </c>
      <c r="W203" s="4">
        <f t="shared" si="32"/>
        <v>10.888888888888891</v>
      </c>
      <c r="X203" s="4">
        <f t="shared" si="33"/>
        <v>17.009234435507896</v>
      </c>
      <c r="Y203" s="4">
        <f t="shared" si="34"/>
        <v>16.915860451480505</v>
      </c>
      <c r="Z203" s="4">
        <f t="shared" si="35"/>
        <v>11.702872664766176</v>
      </c>
      <c r="AA203" s="4">
        <f t="shared" si="36"/>
        <v>-0.81398377587728987</v>
      </c>
      <c r="AB203" s="4">
        <f t="shared" si="37"/>
        <v>-0.81398377587728632</v>
      </c>
      <c r="AC203" s="4">
        <f t="shared" si="38"/>
        <v>-0.81398377587728454</v>
      </c>
    </row>
    <row r="204" spans="1:29" ht="15" x14ac:dyDescent="0.25">
      <c r="A204">
        <v>1.97</v>
      </c>
      <c r="B204">
        <v>3.64</v>
      </c>
      <c r="C204">
        <v>3.92</v>
      </c>
      <c r="D204" s="20">
        <f t="shared" si="42"/>
        <v>3.7441528739570629E-2</v>
      </c>
      <c r="E204" s="17">
        <f>IF(OR($A204="",$B204="",$C204=""),"",A204*'MPTO_working_3-way'!$I203)</f>
        <v>2.0437598116169542</v>
      </c>
      <c r="F204" s="21">
        <f>IF(OR($A204="",$B204="",$C204=""),"",B204*'MPTO_working_3-way'!$I203)</f>
        <v>3.7762871646120373</v>
      </c>
      <c r="G204" s="22">
        <f>IF(OR($A204="",$B204="",$C204=""),"",C204*'MPTO_working_3-way'!$I203)</f>
        <v>4.066770792659117</v>
      </c>
      <c r="H204" s="17">
        <f>IF(OR($A204="",$B204="",$C204=""),"",'MPTO_working_3-way'!E203)</f>
        <v>2.0196564941805724</v>
      </c>
      <c r="I204" s="21">
        <f>IF(OR($A204="",$B204="",$C204=""),"",'MPTO_working_3-way'!F203)</f>
        <v>3.8132315031931641</v>
      </c>
      <c r="J204" s="22">
        <f>IF(OR($A204="",$B204="",$C204=""),"",'MPTO_working_3-way'!G203)</f>
        <v>4.1216457373082687</v>
      </c>
      <c r="K204" s="17">
        <f>IF(OR($A204="",$B204="",$C204=""),"",'OddsRatio_working_3-way'!H203)</f>
        <v>2.0290267706972345</v>
      </c>
      <c r="L204" s="21">
        <f>IF(OR($A204="",$B204="",$C204=""),"",'OddsRatio_working_3-way'!I203)</f>
        <v>3.8006501800419579</v>
      </c>
      <c r="M204" s="22">
        <f>IF(OR($A204="",$B204="",$C204=""),"",'OddsRatio_working_3-way'!J203)</f>
        <v>4.0976888355009526</v>
      </c>
      <c r="N204" s="29">
        <f t="shared" si="39"/>
        <v>48.929428708593377</v>
      </c>
      <c r="O204" s="30">
        <f t="shared" si="40"/>
        <v>26.481036965914551</v>
      </c>
      <c r="P204" s="30">
        <f t="shared" si="41"/>
        <v>24.589534325492082</v>
      </c>
      <c r="Q204" t="s">
        <v>149</v>
      </c>
      <c r="R204" t="s">
        <v>172</v>
      </c>
      <c r="S204" s="38" t="s">
        <v>212</v>
      </c>
      <c r="T204" s="4">
        <v>22</v>
      </c>
      <c r="U204" s="4">
        <f t="shared" si="30"/>
        <v>10.832487309644668</v>
      </c>
      <c r="V204" s="4">
        <f t="shared" si="31"/>
        <v>15.956043956043954</v>
      </c>
      <c r="W204" s="4">
        <f t="shared" si="32"/>
        <v>16.387755102040817</v>
      </c>
      <c r="X204" s="4">
        <f t="shared" si="33"/>
        <v>11.656200941915227</v>
      </c>
      <c r="Y204" s="4">
        <f t="shared" si="34"/>
        <v>16.77975758831451</v>
      </c>
      <c r="Z204" s="4">
        <f t="shared" si="35"/>
        <v>17.211468734311371</v>
      </c>
      <c r="AA204" s="4">
        <f t="shared" si="36"/>
        <v>-0.82371363227055916</v>
      </c>
      <c r="AB204" s="4">
        <f t="shared" si="37"/>
        <v>-0.82371363227055561</v>
      </c>
      <c r="AC204" s="4">
        <f t="shared" si="38"/>
        <v>-0.82371363227055383</v>
      </c>
    </row>
    <row r="205" spans="1:29" ht="15" x14ac:dyDescent="0.25">
      <c r="A205">
        <v>2.74</v>
      </c>
      <c r="B205">
        <v>3.72</v>
      </c>
      <c r="C205">
        <v>2.46</v>
      </c>
      <c r="D205" s="20">
        <f t="shared" si="42"/>
        <v>4.0284772991360684E-2</v>
      </c>
      <c r="E205" s="17">
        <f>IF(OR($A205="",$B205="",$C205=""),"",A205*'MPTO_working_3-way'!$I204)</f>
        <v>2.8503802779963285</v>
      </c>
      <c r="F205" s="21">
        <f>IF(OR($A205="",$B205="",$C205=""),"",B205*'MPTO_working_3-way'!$I204)</f>
        <v>3.8698593555278618</v>
      </c>
      <c r="G205" s="22">
        <f>IF(OR($A205="",$B205="",$C205=""),"",C205*'MPTO_working_3-way'!$I204)</f>
        <v>2.5591005415587471</v>
      </c>
      <c r="H205" s="17">
        <f>IF(OR($A205="",$B205="",$C205=""),"",'MPTO_working_3-way'!E204)</f>
        <v>2.8446649700674889</v>
      </c>
      <c r="I205" s="21">
        <f>IF(OR($A205="",$B205="",$C205=""),"",'MPTO_working_3-way'!F204)</f>
        <v>3.9155962431695692</v>
      </c>
      <c r="J205" s="22">
        <f>IF(OR($A205="",$B205="",$C205=""),"",'MPTO_working_3-way'!G204)</f>
        <v>2.5440385320922196</v>
      </c>
      <c r="K205" s="17">
        <f>IF(OR($A205="",$B205="",$C205=""),"",'OddsRatio_working_3-way'!H204)</f>
        <v>2.8489336879720821</v>
      </c>
      <c r="L205" s="21">
        <f>IF(OR($A205="",$B205="",$C205=""),"",'OddsRatio_working_3-way'!I204)</f>
        <v>3.8902871444161282</v>
      </c>
      <c r="M205" s="22">
        <f>IF(OR($A205="",$B205="",$C205=""),"",'OddsRatio_working_3-way'!J204)</f>
        <v>2.5514041289880689</v>
      </c>
      <c r="N205" s="29">
        <f t="shared" si="39"/>
        <v>35.083038137737496</v>
      </c>
      <c r="O205" s="30">
        <f t="shared" si="40"/>
        <v>25.840732391774395</v>
      </c>
      <c r="P205" s="30">
        <f t="shared" si="41"/>
        <v>39.076229470488109</v>
      </c>
      <c r="Q205" t="s">
        <v>175</v>
      </c>
      <c r="R205" t="s">
        <v>147</v>
      </c>
      <c r="S205" s="38" t="s">
        <v>212</v>
      </c>
      <c r="T205" s="4">
        <v>22</v>
      </c>
      <c r="U205" s="4">
        <f t="shared" si="30"/>
        <v>13.97080291970803</v>
      </c>
      <c r="V205" s="4">
        <f t="shared" si="31"/>
        <v>16.086021505376344</v>
      </c>
      <c r="W205" s="4">
        <f t="shared" si="32"/>
        <v>13.056910569105689</v>
      </c>
      <c r="X205" s="4">
        <f t="shared" si="33"/>
        <v>14.857067925517963</v>
      </c>
      <c r="Y205" s="4">
        <f t="shared" si="34"/>
        <v>16.97228651118628</v>
      </c>
      <c r="Z205" s="4">
        <f t="shared" si="35"/>
        <v>13.943175574915626</v>
      </c>
      <c r="AA205" s="4">
        <f t="shared" si="36"/>
        <v>-0.88626500580993373</v>
      </c>
      <c r="AB205" s="4">
        <f t="shared" si="37"/>
        <v>-0.8862650058099355</v>
      </c>
      <c r="AC205" s="4">
        <f t="shared" si="38"/>
        <v>-0.88626500580993728</v>
      </c>
    </row>
    <row r="206" spans="1:29" ht="15" x14ac:dyDescent="0.25">
      <c r="A206"/>
      <c r="B206"/>
      <c r="C206"/>
      <c r="D206" s="20" t="str">
        <f t="shared" si="42"/>
        <v/>
      </c>
      <c r="E206" s="17" t="str">
        <f>IF(OR($A206="",$B206="",$C206=""),"",A206*'MPTO_working_3-way'!$I205)</f>
        <v/>
      </c>
      <c r="F206" s="21" t="str">
        <f>IF(OR($A206="",$B206="",$C206=""),"",B206*'MPTO_working_3-way'!$I205)</f>
        <v/>
      </c>
      <c r="G206" s="22" t="str">
        <f>IF(OR($A206="",$B206="",$C206=""),"",C206*'MPTO_working_3-way'!$I205)</f>
        <v/>
      </c>
      <c r="H206" s="17" t="str">
        <f>IF(OR($A206="",$B206="",$C206=""),"",'MPTO_working_3-way'!E205)</f>
        <v/>
      </c>
      <c r="I206" s="21" t="str">
        <f>IF(OR($A206="",$B206="",$C206=""),"",'MPTO_working_3-way'!F205)</f>
        <v/>
      </c>
      <c r="J206" s="22" t="str">
        <f>IF(OR($A206="",$B206="",$C206=""),"",'MPTO_working_3-way'!G205)</f>
        <v/>
      </c>
      <c r="K206" s="17" t="str">
        <f>IF(OR($A206="",$B206="",$C206=""),"",'OddsRatio_working_3-way'!H205)</f>
        <v/>
      </c>
      <c r="L206" s="21" t="str">
        <f>IF(OR($A206="",$B206="",$C206=""),"",'OddsRatio_working_3-way'!I205)</f>
        <v/>
      </c>
      <c r="M206" s="22" t="str">
        <f>IF(OR($A206="",$B206="",$C206=""),"",'OddsRatio_working_3-way'!J205)</f>
        <v/>
      </c>
      <c r="N206" s="29" t="e">
        <f t="shared" si="39"/>
        <v>#VALUE!</v>
      </c>
      <c r="O206" s="30" t="e">
        <f t="shared" si="40"/>
        <v>#VALUE!</v>
      </c>
      <c r="P206" s="30" t="e">
        <f t="shared" si="41"/>
        <v>#VALUE!</v>
      </c>
      <c r="Q206" t="s">
        <v>67</v>
      </c>
      <c r="R206" t="s">
        <v>131</v>
      </c>
      <c r="S206" s="38" t="s">
        <v>212</v>
      </c>
      <c r="T206" s="4">
        <v>22</v>
      </c>
      <c r="U206" s="4" t="e">
        <f t="shared" si="30"/>
        <v>#DIV/0!</v>
      </c>
      <c r="V206" s="4" t="e">
        <f t="shared" si="31"/>
        <v>#DIV/0!</v>
      </c>
      <c r="W206" s="4" t="e">
        <f t="shared" si="32"/>
        <v>#DIV/0!</v>
      </c>
      <c r="X206" s="4" t="e">
        <f t="shared" si="33"/>
        <v>#DIV/0!</v>
      </c>
      <c r="Y206" s="4" t="e">
        <f t="shared" si="34"/>
        <v>#DIV/0!</v>
      </c>
      <c r="Z206" s="4" t="e">
        <f t="shared" si="35"/>
        <v>#DIV/0!</v>
      </c>
      <c r="AA206" s="4" t="e">
        <f t="shared" si="36"/>
        <v>#DIV/0!</v>
      </c>
      <c r="AB206" s="4" t="e">
        <f t="shared" si="37"/>
        <v>#DIV/0!</v>
      </c>
      <c r="AC206" s="4" t="e">
        <f t="shared" si="38"/>
        <v>#DIV/0!</v>
      </c>
    </row>
    <row r="207" spans="1:29" ht="15" x14ac:dyDescent="0.25">
      <c r="A207">
        <v>2.5099999999999998</v>
      </c>
      <c r="B207">
        <v>3.37</v>
      </c>
      <c r="C207">
        <v>2.9</v>
      </c>
      <c r="D207" s="20">
        <f t="shared" si="42"/>
        <v>3.9969865753398892E-2</v>
      </c>
      <c r="E207" s="17">
        <f>IF(OR($A207="",$B207="",$C207=""),"",A207*'MPTO_working_3-way'!$I206)</f>
        <v>2.6103243630410309</v>
      </c>
      <c r="F207" s="21">
        <f>IF(OR($A207="",$B207="",$C207=""),"",B207*'MPTO_working_3-way'!$I206)</f>
        <v>3.5046984475889542</v>
      </c>
      <c r="G207" s="22">
        <f>IF(OR($A207="",$B207="",$C207=""),"",C207*'MPTO_working_3-way'!$I206)</f>
        <v>3.0159126106848566</v>
      </c>
      <c r="H207" s="17">
        <f>IF(OR($A207="",$B207="",$C207=""),"",'MPTO_working_3-way'!E206)</f>
        <v>2.5968421791814884</v>
      </c>
      <c r="I207" s="21">
        <f>IF(OR($A207="",$B207="",$C207=""),"",'MPTO_working_3-way'!F206)</f>
        <v>3.5284244311014339</v>
      </c>
      <c r="J207" s="22">
        <f>IF(OR($A207="",$B207="",$C207=""),"",'MPTO_working_3-way'!G206)</f>
        <v>3.0165521447898653</v>
      </c>
      <c r="K207" s="17">
        <f>IF(OR($A207="",$B207="",$C207=""),"",'OddsRatio_working_3-way'!H206)</f>
        <v>2.6031012661877093</v>
      </c>
      <c r="L207" s="21">
        <f>IF(OR($A207="",$B207="",$C207=""),"",'OddsRatio_working_3-way'!I206)</f>
        <v>3.5161258283873331</v>
      </c>
      <c r="M207" s="22">
        <f>IF(OR($A207="",$B207="",$C207=""),"",'OddsRatio_working_3-way'!J206)</f>
        <v>3.0171472885805617</v>
      </c>
      <c r="N207" s="29">
        <f t="shared" si="39"/>
        <v>38.309415264967257</v>
      </c>
      <c r="O207" s="30">
        <f t="shared" si="40"/>
        <v>28.533125316043861</v>
      </c>
      <c r="P207" s="30">
        <f t="shared" si="41"/>
        <v>33.1574594189889</v>
      </c>
      <c r="Q207" t="s">
        <v>65</v>
      </c>
      <c r="R207" t="s">
        <v>164</v>
      </c>
      <c r="S207" s="38" t="s">
        <v>212</v>
      </c>
      <c r="T207" s="4">
        <v>22</v>
      </c>
      <c r="U207" s="4">
        <f t="shared" si="30"/>
        <v>13.235059760956176</v>
      </c>
      <c r="V207" s="4">
        <f t="shared" si="31"/>
        <v>15.471810089020771</v>
      </c>
      <c r="W207" s="4">
        <f t="shared" si="32"/>
        <v>14.413793103448276</v>
      </c>
      <c r="X207" s="4">
        <f t="shared" si="33"/>
        <v>14.114396807530953</v>
      </c>
      <c r="Y207" s="4">
        <f t="shared" si="34"/>
        <v>16.35114713559555</v>
      </c>
      <c r="Z207" s="4">
        <f t="shared" si="35"/>
        <v>15.293130150023053</v>
      </c>
      <c r="AA207" s="4">
        <f t="shared" si="36"/>
        <v>-0.8793370465747774</v>
      </c>
      <c r="AB207" s="4">
        <f t="shared" si="37"/>
        <v>-0.87933704657477918</v>
      </c>
      <c r="AC207" s="4">
        <f t="shared" si="38"/>
        <v>-0.8793370465747774</v>
      </c>
    </row>
    <row r="208" spans="1:29" ht="15" x14ac:dyDescent="0.25">
      <c r="A208">
        <v>3.49</v>
      </c>
      <c r="B208">
        <v>4.55</v>
      </c>
      <c r="C208">
        <v>1.88</v>
      </c>
      <c r="D208" s="20">
        <f t="shared" si="42"/>
        <v>3.8228064686639307E-2</v>
      </c>
      <c r="E208" s="17">
        <f>IF(OR($A208="",$B208="",$C208=""),"",A208*'MPTO_working_3-way'!$I207)</f>
        <v>3.6234159457563715</v>
      </c>
      <c r="F208" s="21">
        <f>IF(OR($A208="",$B208="",$C208=""),"",B208*'MPTO_working_3-way'!$I207)</f>
        <v>4.7239376943242091</v>
      </c>
      <c r="G208" s="22">
        <f>IF(OR($A208="",$B208="",$C208=""),"",C208*'MPTO_working_3-way'!$I207)</f>
        <v>1.9518687616108819</v>
      </c>
      <c r="H208" s="17">
        <f>IF(OR($A208="",$B208="",$C208=""),"",'MPTO_working_3-way'!E207)</f>
        <v>3.6524308381958801</v>
      </c>
      <c r="I208" s="21">
        <f>IF(OR($A208="",$B208="",$C208=""),"",'MPTO_working_3-way'!F207)</f>
        <v>4.8300421305594314</v>
      </c>
      <c r="J208" s="22">
        <f>IF(OR($A208="",$B208="",$C208=""),"",'MPTO_working_3-way'!G207)</f>
        <v>1.9261431748881543</v>
      </c>
      <c r="K208" s="17">
        <f>IF(OR($A208="",$B208="",$C208=""),"",'OddsRatio_working_3-way'!H207)</f>
        <v>3.648462310534816</v>
      </c>
      <c r="L208" s="21">
        <f>IF(OR($A208="",$B208="",$C208=""),"",'OddsRatio_working_3-way'!I207)</f>
        <v>4.7759201616058613</v>
      </c>
      <c r="M208" s="22">
        <f>IF(OR($A208="",$B208="",$C208=""),"",'OddsRatio_working_3-way'!J207)</f>
        <v>1.9360027442853969</v>
      </c>
      <c r="N208" s="29">
        <f t="shared" si="39"/>
        <v>27.598266800452979</v>
      </c>
      <c r="O208" s="30">
        <f t="shared" si="40"/>
        <v>21.168780468918879</v>
      </c>
      <c r="P208" s="30">
        <f t="shared" si="41"/>
        <v>51.232952730628142</v>
      </c>
      <c r="Q208" t="s">
        <v>64</v>
      </c>
      <c r="R208" t="s">
        <v>166</v>
      </c>
      <c r="S208" s="38" t="s">
        <v>212</v>
      </c>
      <c r="T208" s="4">
        <v>22</v>
      </c>
      <c r="U208" s="4">
        <f t="shared" si="30"/>
        <v>15.696275071633238</v>
      </c>
      <c r="V208" s="4">
        <f t="shared" si="31"/>
        <v>17.164835164835164</v>
      </c>
      <c r="W208" s="4">
        <f t="shared" si="32"/>
        <v>10.297872340425531</v>
      </c>
      <c r="X208" s="4">
        <f t="shared" si="33"/>
        <v>16.537292494739305</v>
      </c>
      <c r="Y208" s="4">
        <f t="shared" si="34"/>
        <v>18.005852587941231</v>
      </c>
      <c r="Z208" s="4">
        <f t="shared" si="35"/>
        <v>11.138889763531598</v>
      </c>
      <c r="AA208" s="4">
        <f t="shared" si="36"/>
        <v>-0.84101742310606653</v>
      </c>
      <c r="AB208" s="4">
        <f t="shared" si="37"/>
        <v>-0.84101742310606653</v>
      </c>
      <c r="AC208" s="4">
        <f t="shared" si="38"/>
        <v>-0.84101742310606653</v>
      </c>
    </row>
    <row r="209" spans="1:29" ht="15" x14ac:dyDescent="0.25">
      <c r="A209">
        <v>4.3600000000000003</v>
      </c>
      <c r="B209">
        <v>4.1100000000000003</v>
      </c>
      <c r="C209">
        <v>1.76</v>
      </c>
      <c r="D209" s="20">
        <f t="shared" si="42"/>
        <v>4.0848618780045864E-2</v>
      </c>
      <c r="E209" s="17">
        <f>IF(OR($A209="",$B209="",$C209=""),"",A209*'MPTO_working_3-way'!$I208)</f>
        <v>4.5380999778810001</v>
      </c>
      <c r="F209" s="21">
        <f>IF(OR($A209="",$B209="",$C209=""),"",B209*'MPTO_working_3-way'!$I208)</f>
        <v>4.2778878231859885</v>
      </c>
      <c r="G209" s="22">
        <f>IF(OR($A209="",$B209="",$C209=""),"",C209*'MPTO_working_3-way'!$I208)</f>
        <v>1.8318935690528808</v>
      </c>
      <c r="H209" s="17">
        <f>IF(OR($A209="",$B209="",$C209=""),"",'MPTO_working_3-way'!E208)</f>
        <v>4.6351748458395301</v>
      </c>
      <c r="I209" s="21">
        <f>IF(OR($A209="",$B209="",$C209=""),"",'MPTO_working_3-way'!F208)</f>
        <v>4.3536411096083958</v>
      </c>
      <c r="J209" s="22">
        <f>IF(OR($A209="",$B209="",$C209=""),"",'MPTO_working_3-way'!G208)</f>
        <v>1.8032131428679463</v>
      </c>
      <c r="K209" s="17">
        <f>IF(OR($A209="",$B209="",$C209=""),"",'OddsRatio_working_3-way'!H208)</f>
        <v>4.5964029956345982</v>
      </c>
      <c r="L209" s="21">
        <f>IF(OR($A209="",$B209="",$C209=""),"",'OddsRatio_working_3-way'!I208)</f>
        <v>4.3288134870308337</v>
      </c>
      <c r="M209" s="22">
        <f>IF(OR($A209="",$B209="",$C209=""),"",'OddsRatio_working_3-way'!J208)</f>
        <v>1.8134721061554446</v>
      </c>
      <c r="N209" s="29">
        <f t="shared" si="39"/>
        <v>22.03565379506988</v>
      </c>
      <c r="O209" s="30">
        <f t="shared" si="40"/>
        <v>23.376022030779726</v>
      </c>
      <c r="P209" s="30">
        <f t="shared" si="41"/>
        <v>54.58832417415038</v>
      </c>
      <c r="Q209" t="s">
        <v>130</v>
      </c>
      <c r="R209" t="s">
        <v>124</v>
      </c>
      <c r="S209" s="38" t="s">
        <v>212</v>
      </c>
      <c r="T209" s="4">
        <v>22</v>
      </c>
      <c r="U209" s="4">
        <f t="shared" si="30"/>
        <v>16.954128440366972</v>
      </c>
      <c r="V209" s="4">
        <f t="shared" si="31"/>
        <v>16.64720194647202</v>
      </c>
      <c r="W209" s="4">
        <f t="shared" si="32"/>
        <v>9.5</v>
      </c>
      <c r="X209" s="4">
        <f t="shared" si="33"/>
        <v>17.852798053527984</v>
      </c>
      <c r="Y209" s="4">
        <f t="shared" si="34"/>
        <v>17.545871559633028</v>
      </c>
      <c r="Z209" s="4">
        <f t="shared" si="35"/>
        <v>10.398669613161008</v>
      </c>
      <c r="AA209" s="4">
        <f t="shared" si="36"/>
        <v>-0.89866961316101168</v>
      </c>
      <c r="AB209" s="4">
        <f t="shared" si="37"/>
        <v>-0.89866961316100813</v>
      </c>
      <c r="AC209" s="4">
        <f t="shared" si="38"/>
        <v>-0.89866961316100813</v>
      </c>
    </row>
    <row r="210" spans="1:29" ht="15" x14ac:dyDescent="0.25">
      <c r="A210">
        <v>3.21</v>
      </c>
      <c r="B210">
        <v>3.67</v>
      </c>
      <c r="C210">
        <v>2.19</v>
      </c>
      <c r="D210" s="20">
        <f t="shared" si="42"/>
        <v>4.0627048349686445E-2</v>
      </c>
      <c r="E210" s="17">
        <f>IF(OR($A210="",$B210="",$C210=""),"",A210*'MPTO_working_3-way'!$I209)</f>
        <v>3.3404128252024936</v>
      </c>
      <c r="F210" s="21">
        <f>IF(OR($A210="",$B210="",$C210=""),"",B210*'MPTO_working_3-way'!$I209)</f>
        <v>3.8191012674433491</v>
      </c>
      <c r="G210" s="22">
        <f>IF(OR($A210="",$B210="",$C210=""),"",C210*'MPTO_working_3-way'!$I209)</f>
        <v>2.2789732358858132</v>
      </c>
      <c r="H210" s="17">
        <f>IF(OR($A210="",$B210="",$C210=""),"",'MPTO_working_3-way'!E209)</f>
        <v>3.3558834122819579</v>
      </c>
      <c r="I210" s="21">
        <f>IF(OR($A210="",$B210="",$C210=""),"",'MPTO_working_3-way'!F209)</f>
        <v>3.8619400521906182</v>
      </c>
      <c r="J210" s="22">
        <f>IF(OR($A210="",$B210="",$C210=""),"",'MPTO_working_3-way'!G209)</f>
        <v>2.2569356218197547</v>
      </c>
      <c r="K210" s="17">
        <f>IF(OR($A210="",$B210="",$C210=""),"",'OddsRatio_working_3-way'!H209)</f>
        <v>3.3514810273209008</v>
      </c>
      <c r="L210" s="21">
        <f>IF(OR($A210="",$B210="",$C210=""),"",'OddsRatio_working_3-way'!I209)</f>
        <v>3.8409295669442551</v>
      </c>
      <c r="M210" s="22">
        <f>IF(OR($A210="",$B210="",$C210=""),"",'OddsRatio_working_3-way'!J209)</f>
        <v>2.2661820916343305</v>
      </c>
      <c r="N210" s="29">
        <f t="shared" si="39"/>
        <v>29.936419608237514</v>
      </c>
      <c r="O210" s="30">
        <f t="shared" si="40"/>
        <v>26.184170829003385</v>
      </c>
      <c r="P210" s="30">
        <f t="shared" si="41"/>
        <v>43.879409562759101</v>
      </c>
      <c r="Q210" t="s">
        <v>165</v>
      </c>
      <c r="R210" t="s">
        <v>126</v>
      </c>
      <c r="S210" s="38" t="s">
        <v>212</v>
      </c>
      <c r="T210" s="4">
        <v>22</v>
      </c>
      <c r="U210" s="4">
        <f t="shared" si="30"/>
        <v>15.146417445482866</v>
      </c>
      <c r="V210" s="4">
        <f t="shared" si="31"/>
        <v>16.005449591280655</v>
      </c>
      <c r="W210" s="4">
        <f t="shared" si="32"/>
        <v>11.954337899543379</v>
      </c>
      <c r="X210" s="4">
        <f t="shared" si="33"/>
        <v>16.040212509175966</v>
      </c>
      <c r="Y210" s="4">
        <f t="shared" si="34"/>
        <v>16.899244654973756</v>
      </c>
      <c r="Z210" s="4">
        <f t="shared" si="35"/>
        <v>12.84813296323648</v>
      </c>
      <c r="AA210" s="4">
        <f t="shared" si="36"/>
        <v>-0.89379506369309958</v>
      </c>
      <c r="AB210" s="4">
        <f t="shared" si="37"/>
        <v>-0.89379506369310135</v>
      </c>
      <c r="AC210" s="4">
        <f t="shared" si="38"/>
        <v>-0.89379506369310135</v>
      </c>
    </row>
    <row r="211" spans="1:29" ht="15" x14ac:dyDescent="0.25">
      <c r="A211">
        <v>2.95</v>
      </c>
      <c r="B211">
        <v>3.61</v>
      </c>
      <c r="C211">
        <v>2.36</v>
      </c>
      <c r="D211" s="20">
        <f t="shared" si="42"/>
        <v>3.9720174656087126E-2</v>
      </c>
      <c r="E211" s="17">
        <f>IF(OR($A211="",$B211="",$C211=""),"",A211*'MPTO_working_3-way'!$I210)</f>
        <v>3.067174515235457</v>
      </c>
      <c r="F211" s="21">
        <f>IF(OR($A211="",$B211="",$C211=""),"",B211*'MPTO_working_3-way'!$I210)</f>
        <v>3.7533898305084743</v>
      </c>
      <c r="G211" s="22">
        <f>IF(OR($A211="",$B211="",$C211=""),"",C211*'MPTO_working_3-way'!$I210)</f>
        <v>2.4537396121883654</v>
      </c>
      <c r="H211" s="17">
        <f>IF(OR($A211="",$B211="",$C211=""),"",'MPTO_working_3-way'!E210)</f>
        <v>3.0699048717209574</v>
      </c>
      <c r="I211" s="21">
        <f>IF(OR($A211="",$B211="",$C211=""),"",'MPTO_working_3-way'!F210)</f>
        <v>3.7912068351726593</v>
      </c>
      <c r="J211" s="22">
        <f>IF(OR($A211="",$B211="",$C211=""),"",'MPTO_working_3-way'!G210)</f>
        <v>2.4361203248312937</v>
      </c>
      <c r="K211" s="17">
        <f>IF(OR($A211="",$B211="",$C211=""),"",'OddsRatio_working_3-way'!H210)</f>
        <v>3.0704997717319444</v>
      </c>
      <c r="L211" s="21">
        <f>IF(OR($A211="",$B211="",$C211=""),"",'OddsRatio_working_3-way'!I210)</f>
        <v>3.7712843098566018</v>
      </c>
      <c r="M211" s="22">
        <f>IF(OR($A211="",$B211="",$C211=""),"",'OddsRatio_working_3-way'!J210)</f>
        <v>2.444040866438689</v>
      </c>
      <c r="N211" s="29">
        <f t="shared" si="39"/>
        <v>32.603296455181756</v>
      </c>
      <c r="O211" s="30">
        <f t="shared" si="40"/>
        <v>26.642582975841052</v>
      </c>
      <c r="P211" s="30">
        <f t="shared" si="41"/>
        <v>40.7541205689772</v>
      </c>
      <c r="Q211" t="s">
        <v>169</v>
      </c>
      <c r="R211" t="s">
        <v>128</v>
      </c>
      <c r="S211" s="38" t="s">
        <v>212</v>
      </c>
      <c r="T211" s="4">
        <v>22</v>
      </c>
      <c r="U211" s="4">
        <f t="shared" si="30"/>
        <v>14.542372881355934</v>
      </c>
      <c r="V211" s="4">
        <f t="shared" si="31"/>
        <v>15.905817174515237</v>
      </c>
      <c r="W211" s="4">
        <f t="shared" si="32"/>
        <v>12.677966101694913</v>
      </c>
      <c r="X211" s="4">
        <f t="shared" si="33"/>
        <v>15.41621672378985</v>
      </c>
      <c r="Y211" s="4">
        <f t="shared" si="34"/>
        <v>16.779661016949152</v>
      </c>
      <c r="Z211" s="4">
        <f t="shared" si="35"/>
        <v>13.551809944128832</v>
      </c>
      <c r="AA211" s="4">
        <f t="shared" si="36"/>
        <v>-0.87384384243391544</v>
      </c>
      <c r="AB211" s="4">
        <f t="shared" si="37"/>
        <v>-0.87384384243391544</v>
      </c>
      <c r="AC211" s="4">
        <f t="shared" si="38"/>
        <v>-0.87384384243391899</v>
      </c>
    </row>
    <row r="212" spans="1:29" ht="15" x14ac:dyDescent="0.25">
      <c r="A212"/>
      <c r="B212"/>
      <c r="C212"/>
      <c r="D212" s="20" t="str">
        <f t="shared" si="42"/>
        <v/>
      </c>
      <c r="E212" s="17" t="str">
        <f>IF(OR($A212="",$B212="",$C212=""),"",A212*'MPTO_working_3-way'!$I211)</f>
        <v/>
      </c>
      <c r="F212" s="21" t="str">
        <f>IF(OR($A212="",$B212="",$C212=""),"",B212*'MPTO_working_3-way'!$I211)</f>
        <v/>
      </c>
      <c r="G212" s="22" t="str">
        <f>IF(OR($A212="",$B212="",$C212=""),"",C212*'MPTO_working_3-way'!$I211)</f>
        <v/>
      </c>
      <c r="H212" s="17" t="str">
        <f>IF(OR($A212="",$B212="",$C212=""),"",'MPTO_working_3-way'!E211)</f>
        <v/>
      </c>
      <c r="I212" s="21" t="str">
        <f>IF(OR($A212="",$B212="",$C212=""),"",'MPTO_working_3-way'!F211)</f>
        <v/>
      </c>
      <c r="J212" s="22" t="str">
        <f>IF(OR($A212="",$B212="",$C212=""),"",'MPTO_working_3-way'!G211)</f>
        <v/>
      </c>
      <c r="K212" s="17" t="str">
        <f>IF(OR($A212="",$B212="",$C212=""),"",'OddsRatio_working_3-way'!H211)</f>
        <v/>
      </c>
      <c r="L212" s="21" t="str">
        <f>IF(OR($A212="",$B212="",$C212=""),"",'OddsRatio_working_3-way'!I211)</f>
        <v/>
      </c>
      <c r="M212" s="22" t="str">
        <f>IF(OR($A212="",$B212="",$C212=""),"",'OddsRatio_working_3-way'!J211)</f>
        <v/>
      </c>
      <c r="N212" s="29" t="e">
        <f t="shared" si="39"/>
        <v>#VALUE!</v>
      </c>
      <c r="O212" s="30" t="e">
        <f t="shared" si="40"/>
        <v>#VALUE!</v>
      </c>
      <c r="P212" s="30" t="e">
        <f t="shared" si="41"/>
        <v>#VALUE!</v>
      </c>
      <c r="Q212" t="s">
        <v>125</v>
      </c>
      <c r="R212" t="s">
        <v>168</v>
      </c>
      <c r="S212" s="38" t="s">
        <v>212</v>
      </c>
      <c r="T212" s="4">
        <v>22</v>
      </c>
      <c r="U212" s="4" t="e">
        <f t="shared" si="30"/>
        <v>#DIV/0!</v>
      </c>
      <c r="V212" s="4" t="e">
        <f t="shared" si="31"/>
        <v>#DIV/0!</v>
      </c>
      <c r="W212" s="4" t="e">
        <f t="shared" si="32"/>
        <v>#DIV/0!</v>
      </c>
      <c r="X212" s="4" t="e">
        <f t="shared" si="33"/>
        <v>#DIV/0!</v>
      </c>
      <c r="Y212" s="4" t="e">
        <f t="shared" si="34"/>
        <v>#DIV/0!</v>
      </c>
      <c r="Z212" s="4" t="e">
        <f t="shared" si="35"/>
        <v>#DIV/0!</v>
      </c>
      <c r="AA212" s="4" t="e">
        <f t="shared" si="36"/>
        <v>#DIV/0!</v>
      </c>
      <c r="AB212" s="4" t="e">
        <f t="shared" si="37"/>
        <v>#DIV/0!</v>
      </c>
      <c r="AC212" s="4" t="e">
        <f t="shared" si="38"/>
        <v>#DIV/0!</v>
      </c>
    </row>
    <row r="213" spans="1:29" ht="15" x14ac:dyDescent="0.25">
      <c r="A213">
        <v>1.93</v>
      </c>
      <c r="B213">
        <v>4.04</v>
      </c>
      <c r="C213">
        <v>3.79</v>
      </c>
      <c r="D213" s="20">
        <f t="shared" si="42"/>
        <v>2.9511710245217593E-2</v>
      </c>
      <c r="E213" s="17">
        <f>IF(OR($A213="",$B213="",$C213=""),"",A213*'MPTO_working_3-way'!$I212)</f>
        <v>1.9869576007732699</v>
      </c>
      <c r="F213" s="21">
        <f>IF(OR($A213="",$B213="",$C213=""),"",B213*'MPTO_working_3-way'!$I212)</f>
        <v>4.1592273093906789</v>
      </c>
      <c r="G213" s="22">
        <f>IF(OR($A213="",$B213="",$C213=""),"",C213*'MPTO_working_3-way'!$I212)</f>
        <v>3.9018493818293747</v>
      </c>
      <c r="H213" s="17">
        <f>IF(OR($A213="",$B213="",$C213=""),"",'MPTO_working_3-way'!E212)</f>
        <v>1.9673518810062995</v>
      </c>
      <c r="I213" s="21">
        <f>IF(OR($A213="",$B213="",$C213=""),"",'MPTO_working_3-way'!F212)</f>
        <v>4.2072045599114816</v>
      </c>
      <c r="J213" s="22">
        <f>IF(OR($A213="",$B213="",$C213=""),"",'MPTO_working_3-way'!G212)</f>
        <v>3.9367752943583803</v>
      </c>
      <c r="K213" s="17">
        <f>IF(OR($A213="",$B213="",$C213=""),"",'OddsRatio_working_3-way'!H212)</f>
        <v>1.9748982925987453</v>
      </c>
      <c r="L213" s="21">
        <f>IF(OR($A213="",$B213="",$C213=""),"",'OddsRatio_working_3-way'!I212)</f>
        <v>4.1867643112905215</v>
      </c>
      <c r="M213" s="22">
        <f>IF(OR($A213="",$B213="",$C213=""),"",'OddsRatio_working_3-way'!J212)</f>
        <v>3.9246948777962349</v>
      </c>
      <c r="N213" s="29">
        <f t="shared" si="39"/>
        <v>50.328200239946099</v>
      </c>
      <c r="O213" s="30">
        <f t="shared" si="40"/>
        <v>24.042927342350488</v>
      </c>
      <c r="P213" s="30">
        <f t="shared" si="41"/>
        <v>25.62887241770342</v>
      </c>
      <c r="Q213" t="s">
        <v>38</v>
      </c>
      <c r="R213" t="s">
        <v>36</v>
      </c>
      <c r="S213" s="38" t="s">
        <v>213</v>
      </c>
      <c r="T213" s="4">
        <v>22</v>
      </c>
      <c r="U213" s="4">
        <f t="shared" si="30"/>
        <v>10.601036269430054</v>
      </c>
      <c r="V213" s="4">
        <f t="shared" si="31"/>
        <v>16.554455445544555</v>
      </c>
      <c r="W213" s="4">
        <f t="shared" si="32"/>
        <v>16.195250659630606</v>
      </c>
      <c r="X213" s="4">
        <f t="shared" si="33"/>
        <v>11.250293894824837</v>
      </c>
      <c r="Y213" s="4">
        <f t="shared" si="34"/>
        <v>17.20371307093934</v>
      </c>
      <c r="Z213" s="4">
        <f t="shared" si="35"/>
        <v>16.844508285025395</v>
      </c>
      <c r="AA213" s="4">
        <f t="shared" si="36"/>
        <v>-0.64925762539478349</v>
      </c>
      <c r="AB213" s="4">
        <f t="shared" si="37"/>
        <v>-0.64925762539478526</v>
      </c>
      <c r="AC213" s="4">
        <f t="shared" si="38"/>
        <v>-0.64925762539478882</v>
      </c>
    </row>
    <row r="214" spans="1:29" ht="15" x14ac:dyDescent="0.25">
      <c r="A214">
        <v>2.34</v>
      </c>
      <c r="B214">
        <v>3.55</v>
      </c>
      <c r="C214">
        <v>3.11</v>
      </c>
      <c r="D214" s="20">
        <f t="shared" si="42"/>
        <v>3.0583976555626613E-2</v>
      </c>
      <c r="E214" s="17">
        <f>IF(OR($A214="",$B214="",$C214=""),"",A214*'MPTO_working_3-way'!$I213)</f>
        <v>2.4115665051401662</v>
      </c>
      <c r="F214" s="21">
        <f>IF(OR($A214="",$B214="",$C214=""),"",B214*'MPTO_working_3-way'!$I213)</f>
        <v>3.6585731167724744</v>
      </c>
      <c r="G214" s="22">
        <f>IF(OR($A214="",$B214="",$C214=""),"",C214*'MPTO_working_3-way'!$I213)</f>
        <v>3.2051161670879988</v>
      </c>
      <c r="H214" s="17">
        <f>IF(OR($A214="",$B214="",$C214=""),"",'MPTO_working_3-way'!E213)</f>
        <v>2.3971860765566078</v>
      </c>
      <c r="I214" s="21">
        <f>IF(OR($A214="",$B214="",$C214=""),"",'MPTO_working_3-way'!F213)</f>
        <v>3.6833025458046671</v>
      </c>
      <c r="J214" s="22">
        <f>IF(OR($A214="",$B214="",$C214=""),"",'MPTO_working_3-way'!G213)</f>
        <v>3.2118323955994965</v>
      </c>
      <c r="K214" s="17">
        <f>IF(OR($A214="",$B214="",$C214=""),"",'OddsRatio_working_3-way'!H213)</f>
        <v>2.4035101133631862</v>
      </c>
      <c r="L214" s="21">
        <f>IF(OR($A214="",$B214="",$C214=""),"",'OddsRatio_working_3-way'!I213)</f>
        <v>3.6708587978180041</v>
      </c>
      <c r="M214" s="22">
        <f>IF(OR($A214="",$B214="",$C214=""),"",'OddsRatio_working_3-way'!J213)</f>
        <v>3.2100047307435249</v>
      </c>
      <c r="N214" s="29">
        <f t="shared" si="39"/>
        <v>41.466822410600592</v>
      </c>
      <c r="O214" s="30">
        <f t="shared" si="40"/>
        <v>27.333060405860678</v>
      </c>
      <c r="P214" s="30">
        <f t="shared" si="41"/>
        <v>31.200117183538712</v>
      </c>
      <c r="Q214" t="s">
        <v>73</v>
      </c>
      <c r="R214" t="s">
        <v>74</v>
      </c>
      <c r="S214" s="38" t="s">
        <v>213</v>
      </c>
      <c r="T214" s="4">
        <v>22</v>
      </c>
      <c r="U214" s="4">
        <f t="shared" si="30"/>
        <v>12.598290598290598</v>
      </c>
      <c r="V214" s="4">
        <f t="shared" si="31"/>
        <v>15.80281690140845</v>
      </c>
      <c r="W214" s="4">
        <f t="shared" si="32"/>
        <v>14.926045016077172</v>
      </c>
      <c r="X214" s="4">
        <f t="shared" si="33"/>
        <v>13.271138082514378</v>
      </c>
      <c r="Y214" s="4">
        <f t="shared" si="34"/>
        <v>16.475664385632232</v>
      </c>
      <c r="Z214" s="4">
        <f t="shared" si="35"/>
        <v>15.598892500300954</v>
      </c>
      <c r="AA214" s="4">
        <f t="shared" si="36"/>
        <v>-0.67284748422378016</v>
      </c>
      <c r="AB214" s="4">
        <f t="shared" si="37"/>
        <v>-0.67284748422378193</v>
      </c>
      <c r="AC214" s="4">
        <f t="shared" si="38"/>
        <v>-0.67284748422378193</v>
      </c>
    </row>
    <row r="215" spans="1:29" ht="15" x14ac:dyDescent="0.25">
      <c r="A215">
        <v>1.88</v>
      </c>
      <c r="B215">
        <v>3.81</v>
      </c>
      <c r="C215">
        <v>4.29</v>
      </c>
      <c r="D215" s="20">
        <f t="shared" si="42"/>
        <v>2.7482318318304166E-2</v>
      </c>
      <c r="E215" s="17">
        <f>IF(OR($A215="",$B215="",$C215=""),"",A215*'MPTO_working_3-way'!$I214)</f>
        <v>1.9316667584384117</v>
      </c>
      <c r="F215" s="21">
        <f>IF(OR($A215="",$B215="",$C215=""),"",B215*'MPTO_working_3-way'!$I214)</f>
        <v>3.914707632792739</v>
      </c>
      <c r="G215" s="22">
        <f>IF(OR($A215="",$B215="",$C215=""),"",C215*'MPTO_working_3-way'!$I214)</f>
        <v>4.4078991455855245</v>
      </c>
      <c r="H215" s="17">
        <f>IF(OR($A215="",$B215="",$C215=""),"",'MPTO_working_3-way'!E214)</f>
        <v>1.9129452263044617</v>
      </c>
      <c r="I215" s="21">
        <f>IF(OR($A215="",$B215="",$C215=""),"",'MPTO_working_3-way'!F214)</f>
        <v>3.9477878398253576</v>
      </c>
      <c r="J215" s="22">
        <f>IF(OR($A215="",$B215="",$C215=""),"",'MPTO_working_3-way'!G214)</f>
        <v>4.4654925868701625</v>
      </c>
      <c r="K215" s="17">
        <f>IF(OR($A215="",$B215="",$C215=""),"",'OddsRatio_working_3-way'!H214)</f>
        <v>1.9200528054721895</v>
      </c>
      <c r="L215" s="21">
        <f>IF(OR($A215="",$B215="",$C215=""),"",'OddsRatio_working_3-way'!I214)</f>
        <v>3.9378958902009695</v>
      </c>
      <c r="M215" s="22">
        <f>IF(OR($A215="",$B215="",$C215=""),"",'OddsRatio_working_3-way'!J214)</f>
        <v>4.4397428750039829</v>
      </c>
      <c r="N215" s="29">
        <f t="shared" si="39"/>
        <v>51.768763718252053</v>
      </c>
      <c r="O215" s="30">
        <f t="shared" si="40"/>
        <v>25.544691808481325</v>
      </c>
      <c r="P215" s="30">
        <f t="shared" si="41"/>
        <v>22.686544473266636</v>
      </c>
      <c r="Q215" t="s">
        <v>35</v>
      </c>
      <c r="R215" t="s">
        <v>71</v>
      </c>
      <c r="S215" s="38" t="s">
        <v>213</v>
      </c>
      <c r="T215" s="4">
        <v>22</v>
      </c>
      <c r="U215" s="4">
        <f t="shared" si="30"/>
        <v>10.297872340425531</v>
      </c>
      <c r="V215" s="4">
        <f t="shared" si="31"/>
        <v>16.225721784776905</v>
      </c>
      <c r="W215" s="4">
        <f t="shared" si="32"/>
        <v>16.871794871794869</v>
      </c>
      <c r="X215" s="4">
        <f t="shared" si="33"/>
        <v>10.902483343428225</v>
      </c>
      <c r="Y215" s="4">
        <f t="shared" si="34"/>
        <v>16.830332787779597</v>
      </c>
      <c r="Z215" s="4">
        <f t="shared" si="35"/>
        <v>17.476405874797567</v>
      </c>
      <c r="AA215" s="4">
        <f t="shared" si="36"/>
        <v>-0.60461100300269344</v>
      </c>
      <c r="AB215" s="4">
        <f t="shared" si="37"/>
        <v>-0.60461100300269166</v>
      </c>
      <c r="AC215" s="4">
        <f t="shared" si="38"/>
        <v>-0.60461100300269877</v>
      </c>
    </row>
    <row r="216" spans="1:29" ht="15" x14ac:dyDescent="0.25">
      <c r="A216">
        <v>6.4</v>
      </c>
      <c r="B216">
        <v>4.2699999999999996</v>
      </c>
      <c r="C216">
        <v>1.56</v>
      </c>
      <c r="D216" s="20">
        <f t="shared" si="42"/>
        <v>3.1467678496367002E-2</v>
      </c>
      <c r="E216" s="17">
        <f>IF(OR($A216="",$B216="",$C216=""),"",A216*'MPTO_working_3-way'!$I215)</f>
        <v>6.6013931423767493</v>
      </c>
      <c r="F216" s="21">
        <f>IF(OR($A216="",$B216="",$C216=""),"",B216*'MPTO_working_3-way'!$I215)</f>
        <v>4.404366987179487</v>
      </c>
      <c r="G216" s="22">
        <f>IF(OR($A216="",$B216="",$C216=""),"",C216*'MPTO_working_3-way'!$I215)</f>
        <v>1.6090895784543326</v>
      </c>
      <c r="H216" s="17">
        <f>IF(OR($A216="",$B216="",$C216=""),"",'MPTO_working_3-way'!E215)</f>
        <v>6.8605563327697352</v>
      </c>
      <c r="I216" s="21">
        <f>IF(OR($A216="",$B216="",$C216=""),"",'MPTO_working_3-way'!F215)</f>
        <v>4.47021650807676</v>
      </c>
      <c r="J216" s="22">
        <f>IF(OR($A216="",$B216="",$C216=""),"",'MPTO_working_3-way'!G215)</f>
        <v>1.5859512257063522</v>
      </c>
      <c r="K216" s="17">
        <f>IF(OR($A216="",$B216="",$C216=""),"",'OddsRatio_working_3-way'!H215)</f>
        <v>6.7254473087907458</v>
      </c>
      <c r="L216" s="21">
        <f>IF(OR($A216="",$B216="",$C216=""),"",'OddsRatio_working_3-way'!I215)</f>
        <v>4.4670764258788402</v>
      </c>
      <c r="M216" s="22">
        <f>IF(OR($A216="",$B216="",$C216=""),"",'OddsRatio_working_3-way'!J215)</f>
        <v>1.5937500912820033</v>
      </c>
      <c r="N216" s="29">
        <f t="shared" si="39"/>
        <v>15.148317611636179</v>
      </c>
      <c r="O216" s="30">
        <f t="shared" si="40"/>
        <v>22.704738340625656</v>
      </c>
      <c r="P216" s="30">
        <f t="shared" si="41"/>
        <v>62.14694404773816</v>
      </c>
      <c r="Q216" t="s">
        <v>34</v>
      </c>
      <c r="R216" t="s">
        <v>133</v>
      </c>
      <c r="S216" s="38" t="s">
        <v>213</v>
      </c>
      <c r="T216" s="4">
        <v>22</v>
      </c>
      <c r="U216" s="4">
        <f t="shared" si="30"/>
        <v>18.5625</v>
      </c>
      <c r="V216" s="4">
        <f t="shared" si="31"/>
        <v>16.847775175644028</v>
      </c>
      <c r="W216" s="4">
        <f t="shared" si="32"/>
        <v>7.8974358974358969</v>
      </c>
      <c r="X216" s="4">
        <f t="shared" si="33"/>
        <v>19.254788926920074</v>
      </c>
      <c r="Y216" s="4">
        <f t="shared" si="34"/>
        <v>17.540064102564102</v>
      </c>
      <c r="Z216" s="4">
        <f t="shared" si="35"/>
        <v>8.5897248243559723</v>
      </c>
      <c r="AA216" s="4">
        <f t="shared" si="36"/>
        <v>-0.69228892692007449</v>
      </c>
      <c r="AB216" s="4">
        <f t="shared" si="37"/>
        <v>-0.69228892692007449</v>
      </c>
      <c r="AC216" s="4">
        <f t="shared" si="38"/>
        <v>-0.69228892692007538</v>
      </c>
    </row>
    <row r="217" spans="1:29" ht="15" x14ac:dyDescent="0.25">
      <c r="A217">
        <v>2.2599999999999998</v>
      </c>
      <c r="B217">
        <v>3.87</v>
      </c>
      <c r="C217">
        <v>3.03</v>
      </c>
      <c r="D217" s="20">
        <f t="shared" si="42"/>
        <v>3.0908812223062299E-2</v>
      </c>
      <c r="E217" s="17">
        <f>IF(OR($A217="",$B217="",$C217=""),"",A217*'MPTO_working_3-way'!$I216)</f>
        <v>2.3298539156241205</v>
      </c>
      <c r="F217" s="21">
        <f>IF(OR($A217="",$B217="",$C217=""),"",B217*'MPTO_working_3-way'!$I216)</f>
        <v>3.9896171033032513</v>
      </c>
      <c r="G217" s="22">
        <f>IF(OR($A217="",$B217="",$C217=""),"",C217*'MPTO_working_3-way'!$I216)</f>
        <v>3.1236537010358787</v>
      </c>
      <c r="H217" s="17">
        <f>IF(OR($A217="",$B217="",$C217=""),"",'MPTO_working_3-way'!E216)</f>
        <v>2.3138778083974398</v>
      </c>
      <c r="I217" s="21">
        <f>IF(OR($A217="",$B217="",$C217=""),"",'MPTO_working_3-way'!F216)</f>
        <v>4.030714115583196</v>
      </c>
      <c r="J217" s="22">
        <f>IF(OR($A217="",$B217="",$C217=""),"",'MPTO_working_3-way'!G216)</f>
        <v>3.1276383007901893</v>
      </c>
      <c r="K217" s="17">
        <f>IF(OR($A217="",$B217="",$C217=""),"",'OddsRatio_working_3-way'!H216)</f>
        <v>2.3209099590312667</v>
      </c>
      <c r="L217" s="21">
        <f>IF(OR($A217="",$B217="",$C217=""),"",'OddsRatio_working_3-way'!I216)</f>
        <v>4.0087393511267768</v>
      </c>
      <c r="M217" s="22">
        <f>IF(OR($A217="",$B217="",$C217=""),"",'OddsRatio_working_3-way'!J216)</f>
        <v>3.1281327117725972</v>
      </c>
      <c r="N217" s="29">
        <f t="shared" si="39"/>
        <v>42.921145969451061</v>
      </c>
      <c r="O217" s="30">
        <f t="shared" si="40"/>
        <v>25.065061987328008</v>
      </c>
      <c r="P217" s="30">
        <f t="shared" si="41"/>
        <v>32.013792043220924</v>
      </c>
      <c r="Q217" t="s">
        <v>134</v>
      </c>
      <c r="R217" t="s">
        <v>132</v>
      </c>
      <c r="S217" s="38" t="s">
        <v>213</v>
      </c>
      <c r="T217" s="4">
        <v>22</v>
      </c>
      <c r="U217" s="4">
        <f t="shared" si="30"/>
        <v>12.265486725663717</v>
      </c>
      <c r="V217" s="4">
        <f t="shared" si="31"/>
        <v>16.315245478036175</v>
      </c>
      <c r="W217" s="4">
        <f t="shared" si="32"/>
        <v>14.739273927392738</v>
      </c>
      <c r="X217" s="4">
        <f t="shared" si="33"/>
        <v>12.945480594571084</v>
      </c>
      <c r="Y217" s="4">
        <f t="shared" si="34"/>
        <v>16.995239346943546</v>
      </c>
      <c r="Z217" s="4">
        <f t="shared" si="35"/>
        <v>15.419267796300108</v>
      </c>
      <c r="AA217" s="4">
        <f t="shared" si="36"/>
        <v>-0.67999386890736702</v>
      </c>
      <c r="AB217" s="4">
        <f t="shared" si="37"/>
        <v>-0.67999386890737057</v>
      </c>
      <c r="AC217" s="4">
        <f t="shared" si="38"/>
        <v>-0.67999386890737057</v>
      </c>
    </row>
    <row r="218" spans="1:29" ht="15" x14ac:dyDescent="0.25">
      <c r="A218">
        <v>3.25</v>
      </c>
      <c r="B218">
        <v>3.51</v>
      </c>
      <c r="C218">
        <v>2.2799999999999998</v>
      </c>
      <c r="D218" s="20">
        <f t="shared" si="42"/>
        <v>3.1189083820662766E-2</v>
      </c>
      <c r="E218" s="17">
        <f>IF(OR($A218="",$B218="",$C218=""),"",A218*'MPTO_working_3-way'!$I217)</f>
        <v>3.3513645224171542</v>
      </c>
      <c r="F218" s="21">
        <f>IF(OR($A218="",$B218="",$C218=""),"",B218*'MPTO_working_3-way'!$I217)</f>
        <v>3.6194736842105262</v>
      </c>
      <c r="G218" s="22">
        <f>IF(OR($A218="",$B218="",$C218=""),"",C218*'MPTO_working_3-way'!$I217)</f>
        <v>2.3511111111111109</v>
      </c>
      <c r="H218" s="17">
        <f>IF(OR($A218="",$B218="",$C218=""),"",'MPTO_working_3-way'!E217)</f>
        <v>3.363651647612643</v>
      </c>
      <c r="I218" s="21">
        <f>IF(OR($A218="",$B218="",$C218=""),"",'MPTO_working_3-way'!F217)</f>
        <v>3.6429351784413693</v>
      </c>
      <c r="J218" s="22">
        <f>IF(OR($A218="",$B218="",$C218=""),"",'MPTO_working_3-way'!G217)</f>
        <v>2.3353566009104703</v>
      </c>
      <c r="K218" s="17">
        <f>IF(OR($A218="",$B218="",$C218=""),"",'OddsRatio_working_3-way'!H217)</f>
        <v>3.3591898488906224</v>
      </c>
      <c r="L218" s="21">
        <f>IF(OR($A218="",$B218="",$C218=""),"",'OddsRatio_working_3-way'!I217)</f>
        <v>3.6318073425402053</v>
      </c>
      <c r="M218" s="22">
        <f>IF(OR($A218="",$B218="",$C218=""),"",'OddsRatio_working_3-way'!J217)</f>
        <v>2.3421168918133319</v>
      </c>
      <c r="N218" s="29">
        <f t="shared" si="39"/>
        <v>29.838592409480874</v>
      </c>
      <c r="O218" s="30">
        <f t="shared" si="40"/>
        <v>27.628326305074889</v>
      </c>
      <c r="P218" s="30">
        <f t="shared" si="41"/>
        <v>42.533081285444233</v>
      </c>
      <c r="Q218" t="s">
        <v>39</v>
      </c>
      <c r="R218" t="s">
        <v>137</v>
      </c>
      <c r="S218" s="38" t="s">
        <v>213</v>
      </c>
      <c r="T218" s="4">
        <v>22</v>
      </c>
      <c r="U218" s="4">
        <f t="shared" si="30"/>
        <v>15.230769230769232</v>
      </c>
      <c r="V218" s="4">
        <f t="shared" si="31"/>
        <v>15.732193732193732</v>
      </c>
      <c r="W218" s="4">
        <f t="shared" si="32"/>
        <v>12.350877192982455</v>
      </c>
      <c r="X218" s="4">
        <f t="shared" si="33"/>
        <v>15.916929074823811</v>
      </c>
      <c r="Y218" s="4">
        <f t="shared" si="34"/>
        <v>16.418353576248315</v>
      </c>
      <c r="Z218" s="4">
        <f t="shared" si="35"/>
        <v>13.037037037037036</v>
      </c>
      <c r="AA218" s="4">
        <f t="shared" si="36"/>
        <v>-0.68615984405457908</v>
      </c>
      <c r="AB218" s="4">
        <f t="shared" si="37"/>
        <v>-0.68615984405458263</v>
      </c>
      <c r="AC218" s="4">
        <f t="shared" si="38"/>
        <v>-0.68615984405458086</v>
      </c>
    </row>
    <row r="219" spans="1:29" ht="15" x14ac:dyDescent="0.25">
      <c r="A219">
        <v>1.08</v>
      </c>
      <c r="B219">
        <v>13.1</v>
      </c>
      <c r="C219">
        <v>30.22</v>
      </c>
      <c r="D219" s="20">
        <f t="shared" si="42"/>
        <v>3.5352472220023357E-2</v>
      </c>
      <c r="E219" s="17">
        <f>IF(OR($A219="",$B219="",$C219=""),"",A219*'MPTO_working_3-way'!$I218)</f>
        <v>1.1181806699976253</v>
      </c>
      <c r="F219" s="21">
        <f>IF(OR($A219="",$B219="",$C219=""),"",B219*'MPTO_working_3-way'!$I218)</f>
        <v>13.563117386082306</v>
      </c>
      <c r="G219" s="22">
        <f>IF(OR($A219="",$B219="",$C219=""),"",C219*'MPTO_working_3-way'!$I218)</f>
        <v>31.288351710489106</v>
      </c>
      <c r="H219" s="17">
        <f>IF(OR($A219="",$B219="",$C219=""),"",'MPTO_working_3-way'!E218)</f>
        <v>1.0939222278616847</v>
      </c>
      <c r="I219" s="21">
        <f>IF(OR($A219="",$B219="",$C219=""),"",'MPTO_working_3-way'!F218)</f>
        <v>15.491453875080653</v>
      </c>
      <c r="J219" s="22">
        <f>IF(OR($A219="",$B219="",$C219=""),"",'MPTO_working_3-way'!G218)</f>
        <v>46.934009929393355</v>
      </c>
      <c r="K219" s="17">
        <f>IF(OR($A219="",$B219="",$C219=""),"",'OddsRatio_working_3-way'!H218)</f>
        <v>1.098663351893137</v>
      </c>
      <c r="L219" s="21">
        <f>IF(OR($A219="",$B219="",$C219=""),"",'OddsRatio_working_3-way'!I218)</f>
        <v>15.922831973836981</v>
      </c>
      <c r="M219" s="22">
        <f>IF(OR($A219="",$B219="",$C219=""),"",'OddsRatio_working_3-way'!J218)</f>
        <v>37.036789278968314</v>
      </c>
      <c r="N219" s="29">
        <f t="shared" si="39"/>
        <v>89.430986139487075</v>
      </c>
      <c r="O219" s="30">
        <f t="shared" si="40"/>
        <v>7.3729362618813781</v>
      </c>
      <c r="P219" s="30">
        <f t="shared" si="41"/>
        <v>3.1960775986315699</v>
      </c>
      <c r="Q219" t="s">
        <v>68</v>
      </c>
      <c r="R219" t="s">
        <v>37</v>
      </c>
      <c r="S219" s="38" t="s">
        <v>213</v>
      </c>
      <c r="T219" s="4">
        <v>22</v>
      </c>
      <c r="U219" s="4">
        <f t="shared" si="30"/>
        <v>1.6296296296296309</v>
      </c>
      <c r="V219" s="4">
        <f t="shared" si="31"/>
        <v>20.320610687022899</v>
      </c>
      <c r="W219" s="4">
        <f t="shared" si="32"/>
        <v>21.272005294506947</v>
      </c>
      <c r="X219" s="4">
        <f t="shared" si="33"/>
        <v>2.4073840184701503</v>
      </c>
      <c r="Y219" s="4">
        <f t="shared" si="34"/>
        <v>21.09836507586342</v>
      </c>
      <c r="Z219" s="4">
        <f t="shared" si="35"/>
        <v>22.049759683347464</v>
      </c>
      <c r="AA219" s="4">
        <f t="shared" si="36"/>
        <v>-0.7777543888405194</v>
      </c>
      <c r="AB219" s="4">
        <f t="shared" si="37"/>
        <v>-0.77775438884052051</v>
      </c>
      <c r="AC219" s="4">
        <f t="shared" si="38"/>
        <v>-0.77775438884051695</v>
      </c>
    </row>
    <row r="220" spans="1:29" ht="15" x14ac:dyDescent="0.25">
      <c r="A220">
        <v>7.79</v>
      </c>
      <c r="B220">
        <v>5.07</v>
      </c>
      <c r="C220">
        <v>1.41</v>
      </c>
      <c r="D220" s="20">
        <f t="shared" si="42"/>
        <v>3.4828221682827731E-2</v>
      </c>
      <c r="E220" s="17">
        <f>IF(OR($A220="",$B220="",$C220=""),"",A220*'MPTO_working_3-way'!$I219)</f>
        <v>8.0613118469092289</v>
      </c>
      <c r="F220" s="21">
        <f>IF(OR($A220="",$B220="",$C220=""),"",B220*'MPTO_working_3-way'!$I219)</f>
        <v>5.2465790839319366</v>
      </c>
      <c r="G220" s="22">
        <f>IF(OR($A220="",$B220="",$C220=""),"",C220*'MPTO_working_3-way'!$I219)</f>
        <v>1.4591077925727871</v>
      </c>
      <c r="H220" s="17">
        <f>IF(OR($A220="",$B220="",$C220=""),"",'MPTO_working_3-way'!E219)</f>
        <v>8.5645550861240451</v>
      </c>
      <c r="I220" s="21">
        <f>IF(OR($A220="",$B220="",$C220=""),"",'MPTO_working_3-way'!F219)</f>
        <v>5.3870820016385181</v>
      </c>
      <c r="J220" s="22">
        <f>IF(OR($A220="",$B220="",$C220=""),"",'MPTO_working_3-way'!G219)</f>
        <v>1.4334647634208229</v>
      </c>
      <c r="K220" s="17">
        <f>IF(OR($A220="",$B220="",$C220=""),"",'OddsRatio_working_3-way'!H219)</f>
        <v>8.3087925371944102</v>
      </c>
      <c r="L220" s="21">
        <f>IF(OR($A220="",$B220="",$C220=""),"",'OddsRatio_working_3-way'!I219)</f>
        <v>5.3809699007925262</v>
      </c>
      <c r="M220" s="22">
        <f>IF(OR($A220="",$B220="",$C220=""),"",'OddsRatio_working_3-way'!J219)</f>
        <v>1.4413262062223431</v>
      </c>
      <c r="N220" s="29">
        <f t="shared" si="39"/>
        <v>12.404928862582185</v>
      </c>
      <c r="O220" s="30">
        <f t="shared" si="40"/>
        <v>19.060038627123323</v>
      </c>
      <c r="P220" s="30">
        <f t="shared" si="41"/>
        <v>68.535032510294485</v>
      </c>
      <c r="Q220" t="s">
        <v>69</v>
      </c>
      <c r="R220" t="s">
        <v>75</v>
      </c>
      <c r="S220" s="38" t="s">
        <v>213</v>
      </c>
      <c r="T220" s="4">
        <v>22</v>
      </c>
      <c r="U220" s="4">
        <f t="shared" si="30"/>
        <v>19.175866495507059</v>
      </c>
      <c r="V220" s="4">
        <f t="shared" si="31"/>
        <v>17.660749506903354</v>
      </c>
      <c r="W220" s="4">
        <f t="shared" si="32"/>
        <v>6.3971631205673756</v>
      </c>
      <c r="X220" s="4">
        <f t="shared" si="33"/>
        <v>19.942087372529272</v>
      </c>
      <c r="Y220" s="4">
        <f t="shared" si="34"/>
        <v>18.426970383925564</v>
      </c>
      <c r="Z220" s="4">
        <f t="shared" si="35"/>
        <v>7.1633839975895857</v>
      </c>
      <c r="AA220" s="4">
        <f t="shared" si="36"/>
        <v>-0.76622087702221364</v>
      </c>
      <c r="AB220" s="4">
        <f t="shared" si="37"/>
        <v>-0.76622087702221009</v>
      </c>
      <c r="AC220" s="4">
        <f t="shared" si="38"/>
        <v>-0.76622087702221009</v>
      </c>
    </row>
    <row r="221" spans="1:29" ht="15" x14ac:dyDescent="0.25">
      <c r="A221">
        <v>2.1800000000000002</v>
      </c>
      <c r="B221">
        <v>3.54</v>
      </c>
      <c r="C221">
        <v>3.46</v>
      </c>
      <c r="D221" s="20">
        <f t="shared" si="42"/>
        <v>3.0218813076952289E-2</v>
      </c>
      <c r="E221" s="17">
        <f>IF(OR($A221="",$B221="",$C221=""),"",A221*'MPTO_working_3-way'!$I220)</f>
        <v>2.2458770125077563</v>
      </c>
      <c r="F221" s="21">
        <f>IF(OR($A221="",$B221="",$C221=""),"",B221*'MPTO_working_3-way'!$I220)</f>
        <v>3.6469745982924113</v>
      </c>
      <c r="G221" s="22">
        <f>IF(OR($A221="",$B221="",$C221=""),"",C221*'MPTO_working_3-way'!$I220)</f>
        <v>3.5645570932462549</v>
      </c>
      <c r="H221" s="17">
        <f>IF(OR($A221="",$B221="",$C221=""),"",'MPTO_working_3-way'!E220)</f>
        <v>2.228945421810574</v>
      </c>
      <c r="I221" s="21">
        <f>IF(OR($A221="",$B221="",$C221=""),"",'MPTO_working_3-way'!F220)</f>
        <v>3.6708975986631911</v>
      </c>
      <c r="J221" s="22">
        <f>IF(OR($A221="",$B221="",$C221=""),"",'MPTO_working_3-way'!G220)</f>
        <v>3.5849437665609649</v>
      </c>
      <c r="K221" s="17">
        <f>IF(OR($A221="",$B221="",$C221=""),"",'OddsRatio_working_3-way'!H220)</f>
        <v>2.235989504076509</v>
      </c>
      <c r="L221" s="21">
        <f>IF(OR($A221="",$B221="",$C221=""),"",'OddsRatio_working_3-way'!I220)</f>
        <v>3.6605197799612994</v>
      </c>
      <c r="M221" s="22">
        <f>IF(OR($A221="",$B221="",$C221=""),"",'OddsRatio_working_3-way'!J220)</f>
        <v>3.5767238813798405</v>
      </c>
      <c r="N221" s="29">
        <f t="shared" si="39"/>
        <v>44.526035683645723</v>
      </c>
      <c r="O221" s="30">
        <f t="shared" si="40"/>
        <v>27.4199880763694</v>
      </c>
      <c r="P221" s="30">
        <f t="shared" si="41"/>
        <v>28.05397623998488</v>
      </c>
      <c r="Q221" t="s">
        <v>135</v>
      </c>
      <c r="R221" t="s">
        <v>70</v>
      </c>
      <c r="S221" s="38" t="s">
        <v>213</v>
      </c>
      <c r="T221" s="4">
        <v>22</v>
      </c>
      <c r="U221" s="4">
        <f t="shared" si="30"/>
        <v>11.908256880733944</v>
      </c>
      <c r="V221" s="4">
        <f t="shared" si="31"/>
        <v>15.785310734463275</v>
      </c>
      <c r="W221" s="4">
        <f t="shared" si="32"/>
        <v>15.64161849710983</v>
      </c>
      <c r="X221" s="4">
        <f t="shared" si="33"/>
        <v>12.573070768426897</v>
      </c>
      <c r="Y221" s="4">
        <f t="shared" si="34"/>
        <v>16.450124622156228</v>
      </c>
      <c r="Z221" s="4">
        <f t="shared" si="35"/>
        <v>16.306432384802779</v>
      </c>
      <c r="AA221" s="4">
        <f t="shared" si="36"/>
        <v>-0.66481388769295258</v>
      </c>
      <c r="AB221" s="4">
        <f t="shared" si="37"/>
        <v>-0.66481388769295258</v>
      </c>
      <c r="AC221" s="4">
        <f t="shared" si="38"/>
        <v>-0.66481388769294902</v>
      </c>
    </row>
    <row r="222" spans="1:29" ht="15" x14ac:dyDescent="0.25">
      <c r="A222">
        <v>3.12</v>
      </c>
      <c r="B222">
        <v>3.62</v>
      </c>
      <c r="C222">
        <v>2.31</v>
      </c>
      <c r="D222" s="20">
        <f t="shared" si="42"/>
        <v>2.9656347335905275E-2</v>
      </c>
      <c r="E222" s="17">
        <f>IF(OR($A222="",$B222="",$C222=""),"",A222*'MPTO_working_3-way'!$I221)</f>
        <v>3.2125278036880247</v>
      </c>
      <c r="F222" s="21">
        <f>IF(OR($A222="",$B222="",$C222=""),"",B222*'MPTO_working_3-way'!$I221)</f>
        <v>3.7273559773559772</v>
      </c>
      <c r="G222" s="22">
        <f>IF(OR($A222="",$B222="",$C222=""),"",C222*'MPTO_working_3-way'!$I221)</f>
        <v>2.3785061623459414</v>
      </c>
      <c r="H222" s="17">
        <f>IF(OR($A222="",$B222="",$C222=""),"",'MPTO_working_3-way'!E221)</f>
        <v>3.2192913183736804</v>
      </c>
      <c r="I222" s="21">
        <f>IF(OR($A222="",$B222="",$C222=""),"",'MPTO_working_3-way'!F221)</f>
        <v>3.7543506615353972</v>
      </c>
      <c r="J222" s="22">
        <f>IF(OR($A222="",$B222="",$C222=""),"",'MPTO_working_3-way'!G221)</f>
        <v>2.3639824552883124</v>
      </c>
      <c r="K222" s="17">
        <f>IF(OR($A222="",$B222="",$C222=""),"",'OddsRatio_working_3-way'!H221)</f>
        <v>3.2176404873803834</v>
      </c>
      <c r="L222" s="21">
        <f>IF(OR($A222="",$B222="",$C222=""),"",'OddsRatio_working_3-way'!I221)</f>
        <v>3.7406689042153793</v>
      </c>
      <c r="M222" s="22">
        <f>IF(OR($A222="",$B222="",$C222=""),"",'OddsRatio_working_3-way'!J221)</f>
        <v>2.3703344521076897</v>
      </c>
      <c r="N222" s="29">
        <f t="shared" si="39"/>
        <v>31.128135260089785</v>
      </c>
      <c r="O222" s="30">
        <f t="shared" si="40"/>
        <v>26.828669063944787</v>
      </c>
      <c r="P222" s="30">
        <f t="shared" si="41"/>
        <v>42.043195675965428</v>
      </c>
      <c r="Q222" t="s">
        <v>72</v>
      </c>
      <c r="R222" t="s">
        <v>136</v>
      </c>
      <c r="S222" s="38" t="s">
        <v>213</v>
      </c>
      <c r="T222" s="4">
        <v>22</v>
      </c>
      <c r="U222" s="4">
        <f t="shared" si="30"/>
        <v>14.948717948717947</v>
      </c>
      <c r="V222" s="4">
        <f t="shared" si="31"/>
        <v>15.922651933701658</v>
      </c>
      <c r="W222" s="4">
        <f t="shared" si="32"/>
        <v>12.476190476190476</v>
      </c>
      <c r="X222" s="4">
        <f t="shared" si="33"/>
        <v>15.601157590107865</v>
      </c>
      <c r="Y222" s="4">
        <f t="shared" si="34"/>
        <v>16.575091575091573</v>
      </c>
      <c r="Z222" s="4">
        <f t="shared" si="35"/>
        <v>13.128630117580393</v>
      </c>
      <c r="AA222" s="4">
        <f t="shared" si="36"/>
        <v>-0.65243964138991828</v>
      </c>
      <c r="AB222" s="4">
        <f t="shared" si="37"/>
        <v>-0.65243964138991473</v>
      </c>
      <c r="AC222" s="4">
        <f t="shared" si="38"/>
        <v>-0.6524396413899165</v>
      </c>
    </row>
    <row r="223" spans="1:29" ht="15" x14ac:dyDescent="0.25">
      <c r="A223">
        <v>2.4300000000000002</v>
      </c>
      <c r="B223">
        <v>3.67</v>
      </c>
      <c r="C223">
        <v>2.86</v>
      </c>
      <c r="D223" s="20">
        <f t="shared" si="42"/>
        <v>3.3652547427903023E-2</v>
      </c>
      <c r="E223" s="17">
        <f>IF(OR($A223="",$B223="",$C223=""),"",A223*'MPTO_working_3-way'!$I222)</f>
        <v>2.5117756902498045</v>
      </c>
      <c r="F223" s="21">
        <f>IF(OR($A223="",$B223="",$C223=""),"",B223*'MPTO_working_3-way'!$I222)</f>
        <v>3.7935048490604042</v>
      </c>
      <c r="G223" s="22">
        <f>IF(OR($A223="",$B223="",$C223=""),"",C223*'MPTO_working_3-way'!$I222)</f>
        <v>2.9562462856438025</v>
      </c>
      <c r="H223" s="17">
        <f>IF(OR($A223="",$B223="",$C223=""),"",'MPTO_working_3-way'!E222)</f>
        <v>2.4980944664339515</v>
      </c>
      <c r="I223" s="21">
        <f>IF(OR($A223="",$B223="",$C223=""),"",'MPTO_working_3-way'!F222)</f>
        <v>3.8275746776084874</v>
      </c>
      <c r="J223" s="22">
        <f>IF(OR($A223="",$B223="",$C223=""),"",'MPTO_working_3-way'!G222)</f>
        <v>2.9547960481566893</v>
      </c>
      <c r="K223" s="17">
        <f>IF(OR($A223="",$B223="",$C223=""),"",'OddsRatio_working_3-way'!H222)</f>
        <v>2.504505010892776</v>
      </c>
      <c r="L223" s="21">
        <f>IF(OR($A223="",$B223="",$C223=""),"",'OddsRatio_working_3-way'!I222)</f>
        <v>3.8091107546039935</v>
      </c>
      <c r="M223" s="22">
        <f>IF(OR($A223="",$B223="",$C223=""),"",'OddsRatio_working_3-way'!J222)</f>
        <v>2.9569086155668267</v>
      </c>
      <c r="N223" s="29">
        <f t="shared" si="39"/>
        <v>39.812472263418819</v>
      </c>
      <c r="O223" s="30">
        <f t="shared" si="40"/>
        <v>26.360846757522545</v>
      </c>
      <c r="P223" s="30">
        <f t="shared" si="41"/>
        <v>33.826680979058651</v>
      </c>
      <c r="Q223" t="s">
        <v>100</v>
      </c>
      <c r="R223" t="s">
        <v>50</v>
      </c>
      <c r="S223" s="38" t="s">
        <v>213</v>
      </c>
      <c r="T223" s="4">
        <v>22</v>
      </c>
      <c r="U223" s="4">
        <f t="shared" si="30"/>
        <v>12.946502057613168</v>
      </c>
      <c r="V223" s="4">
        <f t="shared" si="31"/>
        <v>16.005449591280655</v>
      </c>
      <c r="W223" s="4">
        <f t="shared" si="32"/>
        <v>14.307692307692307</v>
      </c>
      <c r="X223" s="4">
        <f t="shared" si="33"/>
        <v>13.68685810102704</v>
      </c>
      <c r="Y223" s="4">
        <f t="shared" si="34"/>
        <v>16.745805634694523</v>
      </c>
      <c r="Z223" s="4">
        <f t="shared" si="35"/>
        <v>15.048048351106175</v>
      </c>
      <c r="AA223" s="4">
        <f t="shared" si="36"/>
        <v>-0.74035604341387184</v>
      </c>
      <c r="AB223" s="4">
        <f t="shared" si="37"/>
        <v>-0.74035604341386829</v>
      </c>
      <c r="AC223" s="4">
        <f t="shared" si="38"/>
        <v>-0.74035604341386829</v>
      </c>
    </row>
    <row r="224" spans="1:29" ht="15" x14ac:dyDescent="0.25">
      <c r="A224">
        <v>3.74</v>
      </c>
      <c r="B224">
        <v>3.47</v>
      </c>
      <c r="C224">
        <v>2.1</v>
      </c>
      <c r="D224" s="20">
        <f t="shared" si="42"/>
        <v>3.175459337520703E-2</v>
      </c>
      <c r="E224" s="17">
        <f>IF(OR($A224="",$B224="",$C224=""),"",A224*'MPTO_working_3-way'!$I223)</f>
        <v>3.8587621792232745</v>
      </c>
      <c r="F224" s="21">
        <f>IF(OR($A224="",$B224="",$C224=""),"",B224*'MPTO_working_3-way'!$I223)</f>
        <v>3.5801884390119687</v>
      </c>
      <c r="G224" s="22">
        <f>IF(OR($A224="",$B224="",$C224=""),"",C224*'MPTO_working_3-way'!$I223)</f>
        <v>2.1666846460879348</v>
      </c>
      <c r="H224" s="17">
        <f>IF(OR($A224="",$B224="",$C224=""),"",'MPTO_working_3-way'!E223)</f>
        <v>3.8941596278835831</v>
      </c>
      <c r="I224" s="21">
        <f>IF(OR($A224="",$B224="",$C224=""),"",'MPTO_working_3-way'!F223)</f>
        <v>3.6023110089713959</v>
      </c>
      <c r="J224" s="22">
        <f>IF(OR($A224="",$B224="",$C224=""),"",'MPTO_working_3-way'!G223)</f>
        <v>2.1477404369761675</v>
      </c>
      <c r="K224" s="17">
        <f>IF(OR($A224="",$B224="",$C224=""),"",'OddsRatio_working_3-way'!H223)</f>
        <v>3.878116797581638</v>
      </c>
      <c r="L224" s="21">
        <f>IF(OR($A224="",$B224="",$C224=""),"",'OddsRatio_working_3-way'!I223)</f>
        <v>3.594506748184906</v>
      </c>
      <c r="M224" s="22">
        <f>IF(OR($A224="",$B224="",$C224=""),"",'OddsRatio_working_3-way'!J223)</f>
        <v>2.1554483493940881</v>
      </c>
      <c r="N224" s="29">
        <f t="shared" si="39"/>
        <v>25.915046161287108</v>
      </c>
      <c r="O224" s="30">
        <f t="shared" si="40"/>
        <v>27.931490675277747</v>
      </c>
      <c r="P224" s="30">
        <f t="shared" si="41"/>
        <v>46.153463163435134</v>
      </c>
      <c r="Q224" t="s">
        <v>95</v>
      </c>
      <c r="R224" t="s">
        <v>141</v>
      </c>
      <c r="S224" s="38" t="s">
        <v>213</v>
      </c>
      <c r="T224" s="4">
        <v>22</v>
      </c>
      <c r="U224" s="4">
        <f t="shared" si="30"/>
        <v>16.117647058823525</v>
      </c>
      <c r="V224" s="4">
        <f t="shared" si="31"/>
        <v>15.659942363112393</v>
      </c>
      <c r="W224" s="4">
        <f t="shared" si="32"/>
        <v>11.523809523809524</v>
      </c>
      <c r="X224" s="4">
        <f t="shared" si="33"/>
        <v>16.816248113078085</v>
      </c>
      <c r="Y224" s="4">
        <f t="shared" si="34"/>
        <v>16.358543417366946</v>
      </c>
      <c r="Z224" s="4">
        <f t="shared" si="35"/>
        <v>12.222410578064077</v>
      </c>
      <c r="AA224" s="4">
        <f t="shared" si="36"/>
        <v>-0.69860105425455998</v>
      </c>
      <c r="AB224" s="4">
        <f t="shared" si="37"/>
        <v>-0.69860105425455288</v>
      </c>
      <c r="AC224" s="4">
        <f t="shared" si="38"/>
        <v>-0.69860105425455288</v>
      </c>
    </row>
    <row r="225" spans="1:29" ht="15" x14ac:dyDescent="0.25">
      <c r="A225">
        <v>1.65</v>
      </c>
      <c r="B225">
        <v>4.3499999999999996</v>
      </c>
      <c r="C225">
        <v>5.09</v>
      </c>
      <c r="D225" s="20">
        <f t="shared" si="42"/>
        <v>3.2409317755839107E-2</v>
      </c>
      <c r="E225" s="17">
        <f>IF(OR($A225="",$B225="",$C225=""),"",A225*'MPTO_working_3-way'!$I224)</f>
        <v>1.7034753742971345</v>
      </c>
      <c r="F225" s="21">
        <f>IF(OR($A225="",$B225="",$C225=""),"",B225*'MPTO_working_3-way'!$I224)</f>
        <v>4.4909805322378995</v>
      </c>
      <c r="G225" s="22">
        <f>IF(OR($A225="",$B225="",$C225=""),"",C225*'MPTO_working_3-way'!$I224)</f>
        <v>5.2549634273772208</v>
      </c>
      <c r="H225" s="17">
        <f>IF(OR($A225="",$B225="",$C225=""),"",'MPTO_working_3-way'!E224)</f>
        <v>1.6799452333846432</v>
      </c>
      <c r="I225" s="21">
        <f>IF(OR($A225="",$B225="",$C225=""),"",'MPTO_working_3-way'!F224)</f>
        <v>4.5645019724944023</v>
      </c>
      <c r="J225" s="22">
        <f>IF(OR($A225="",$B225="",$C225=""),"",'MPTO_working_3-way'!G224)</f>
        <v>5.3861739024668935</v>
      </c>
      <c r="K225" s="17">
        <f>IF(OR($A225="",$B225="",$C225=""),"",'OddsRatio_working_3-way'!H224)</f>
        <v>1.688056924007366</v>
      </c>
      <c r="L225" s="21">
        <f>IF(OR($A225="",$B225="",$C225=""),"",'OddsRatio_working_3-way'!I224)</f>
        <v>4.546139531422579</v>
      </c>
      <c r="M225" s="22">
        <f>IF(OR($A225="",$B225="",$C225=""),"",'OddsRatio_working_3-way'!J224)</f>
        <v>5.3294658756771192</v>
      </c>
      <c r="N225" s="29">
        <f t="shared" si="39"/>
        <v>58.703519586398876</v>
      </c>
      <c r="O225" s="30">
        <f t="shared" si="40"/>
        <v>22.266852256909921</v>
      </c>
      <c r="P225" s="30">
        <f t="shared" si="41"/>
        <v>19.029628156691189</v>
      </c>
      <c r="Q225" t="s">
        <v>102</v>
      </c>
      <c r="R225" t="s">
        <v>94</v>
      </c>
      <c r="S225" s="38" t="s">
        <v>213</v>
      </c>
      <c r="T225" s="4">
        <v>22</v>
      </c>
      <c r="U225" s="4">
        <f t="shared" si="30"/>
        <v>8.6666666666666643</v>
      </c>
      <c r="V225" s="4">
        <f t="shared" si="31"/>
        <v>16.942528735632184</v>
      </c>
      <c r="W225" s="4">
        <f t="shared" si="32"/>
        <v>17.677799607072689</v>
      </c>
      <c r="X225" s="4">
        <f t="shared" si="33"/>
        <v>9.3796716572951251</v>
      </c>
      <c r="Y225" s="4">
        <f t="shared" si="34"/>
        <v>17.655533726260643</v>
      </c>
      <c r="Z225" s="4">
        <f t="shared" si="35"/>
        <v>18.390804597701152</v>
      </c>
      <c r="AA225" s="4">
        <f t="shared" si="36"/>
        <v>-0.71300499062846079</v>
      </c>
      <c r="AB225" s="4">
        <f t="shared" si="37"/>
        <v>-0.71300499062845901</v>
      </c>
      <c r="AC225" s="4">
        <f t="shared" si="38"/>
        <v>-0.71300499062846256</v>
      </c>
    </row>
    <row r="226" spans="1:29" ht="15" x14ac:dyDescent="0.25">
      <c r="A226">
        <v>5.95</v>
      </c>
      <c r="B226">
        <v>4.3</v>
      </c>
      <c r="C226">
        <v>1.58</v>
      </c>
      <c r="D226" s="20">
        <f t="shared" si="42"/>
        <v>3.3536758830703173E-2</v>
      </c>
      <c r="E226" s="17">
        <f>IF(OR($A226="",$B226="",$C226=""),"",A226*'MPTO_working_3-way'!$I225)</f>
        <v>6.1495437150426842</v>
      </c>
      <c r="F226" s="21">
        <f>IF(OR($A226="",$B226="",$C226=""),"",B226*'MPTO_working_3-way'!$I225)</f>
        <v>4.4442080629720238</v>
      </c>
      <c r="G226" s="22">
        <f>IF(OR($A226="",$B226="",$C226=""),"",C226*'MPTO_working_3-way'!$I225)</f>
        <v>1.6329880789525111</v>
      </c>
      <c r="H226" s="17">
        <f>IF(OR($A226="",$B226="",$C226=""),"",'MPTO_working_3-way'!E225)</f>
        <v>6.373961306191954</v>
      </c>
      <c r="I226" s="21">
        <f>IF(OR($A226="",$B226="",$C226=""),"",'MPTO_working_3-way'!F225)</f>
        <v>4.517135801365499</v>
      </c>
      <c r="J226" s="22">
        <f>IF(OR($A226="",$B226="",$C226=""),"",'MPTO_working_3-way'!G225)</f>
        <v>1.6084088313817237</v>
      </c>
      <c r="K226" s="17">
        <f>IF(OR($A226="",$B226="",$C226=""),"",'OddsRatio_working_3-way'!H225)</f>
        <v>6.2631606058635931</v>
      </c>
      <c r="L226" s="21">
        <f>IF(OR($A226="",$B226="",$C226=""),"",'OddsRatio_working_3-way'!I225)</f>
        <v>4.5087737372423948</v>
      </c>
      <c r="M226" s="22">
        <f>IF(OR($A226="",$B226="",$C226=""),"",'OddsRatio_working_3-way'!J225)</f>
        <v>1.6166935659395727</v>
      </c>
      <c r="N226" s="29">
        <f t="shared" si="39"/>
        <v>16.261369076112974</v>
      </c>
      <c r="O226" s="30">
        <f t="shared" si="40"/>
        <v>22.501196744853999</v>
      </c>
      <c r="P226" s="30">
        <f t="shared" si="41"/>
        <v>61.237434179033038</v>
      </c>
      <c r="Q226" t="s">
        <v>140</v>
      </c>
      <c r="R226" t="s">
        <v>104</v>
      </c>
      <c r="S226" s="38" t="s">
        <v>213</v>
      </c>
      <c r="T226" s="4">
        <v>22</v>
      </c>
      <c r="U226" s="4">
        <f t="shared" si="30"/>
        <v>18.30252100840336</v>
      </c>
      <c r="V226" s="4">
        <f t="shared" si="31"/>
        <v>16.883720930232556</v>
      </c>
      <c r="W226" s="4">
        <f t="shared" si="32"/>
        <v>8.0759493670886098</v>
      </c>
      <c r="X226" s="4">
        <f t="shared" si="33"/>
        <v>19.040329702678832</v>
      </c>
      <c r="Y226" s="4">
        <f t="shared" si="34"/>
        <v>17.621529624508028</v>
      </c>
      <c r="Z226" s="4">
        <f t="shared" si="35"/>
        <v>8.81375806136408</v>
      </c>
      <c r="AA226" s="4">
        <f t="shared" si="36"/>
        <v>-0.73780869427547202</v>
      </c>
      <c r="AB226" s="4">
        <f t="shared" si="37"/>
        <v>-0.73780869427547202</v>
      </c>
      <c r="AC226" s="4">
        <f t="shared" si="38"/>
        <v>-0.73780869427547024</v>
      </c>
    </row>
    <row r="227" spans="1:29" ht="15" x14ac:dyDescent="0.25">
      <c r="A227">
        <v>3.52</v>
      </c>
      <c r="B227">
        <v>3.55</v>
      </c>
      <c r="C227">
        <v>2.14</v>
      </c>
      <c r="D227" s="20">
        <f t="shared" si="42"/>
        <v>3.3070769562147717E-2</v>
      </c>
      <c r="E227" s="17">
        <f>IF(OR($A227="",$B227="",$C227=""),"",A227*'MPTO_working_3-way'!$I226)</f>
        <v>3.6364091088587598</v>
      </c>
      <c r="F227" s="21">
        <f>IF(OR($A227="",$B227="",$C227=""),"",B227*'MPTO_working_3-way'!$I226)</f>
        <v>3.6674012319456244</v>
      </c>
      <c r="G227" s="22">
        <f>IF(OR($A227="",$B227="",$C227=""),"",C227*'MPTO_working_3-way'!$I226)</f>
        <v>2.2107714468629962</v>
      </c>
      <c r="H227" s="17">
        <f>IF(OR($A227="",$B227="",$C227=""),"",'MPTO_working_3-way'!E226)</f>
        <v>3.6621006233726394</v>
      </c>
      <c r="I227" s="21">
        <f>IF(OR($A227="",$B227="",$C227=""),"",'MPTO_working_3-way'!F226)</f>
        <v>3.6945828597534125</v>
      </c>
      <c r="J227" s="22">
        <f>IF(OR($A227="",$B227="",$C227=""),"",'MPTO_working_3-way'!G226)</f>
        <v>2.1917033387936282</v>
      </c>
      <c r="K227" s="17">
        <f>IF(OR($A227="",$B227="",$C227=""),"",'OddsRatio_working_3-way'!H226)</f>
        <v>3.6515997922796641</v>
      </c>
      <c r="L227" s="21">
        <f>IF(OR($A227="",$B227="",$C227=""),"",'OddsRatio_working_3-way'!I226)</f>
        <v>3.6831664564734705</v>
      </c>
      <c r="M227" s="22">
        <f>IF(OR($A227="",$B227="",$C227=""),"",'OddsRatio_working_3-way'!J226)</f>
        <v>2.1995332393646101</v>
      </c>
      <c r="N227" s="29">
        <f t="shared" si="39"/>
        <v>27.499656118555844</v>
      </c>
      <c r="O227" s="30">
        <f t="shared" si="40"/>
        <v>27.267264658399032</v>
      </c>
      <c r="P227" s="30">
        <f t="shared" si="41"/>
        <v>45.233079223045124</v>
      </c>
      <c r="Q227" t="s">
        <v>142</v>
      </c>
      <c r="R227" t="s">
        <v>51</v>
      </c>
      <c r="S227" s="38" t="s">
        <v>213</v>
      </c>
      <c r="T227" s="4">
        <v>22</v>
      </c>
      <c r="U227" s="4">
        <f t="shared" si="30"/>
        <v>15.75</v>
      </c>
      <c r="V227" s="4">
        <f t="shared" si="31"/>
        <v>15.80281690140845</v>
      </c>
      <c r="W227" s="4">
        <f t="shared" si="32"/>
        <v>11.719626168224302</v>
      </c>
      <c r="X227" s="4">
        <f t="shared" si="33"/>
        <v>16.47755693036725</v>
      </c>
      <c r="Y227" s="4">
        <f t="shared" si="34"/>
        <v>16.530373831775702</v>
      </c>
      <c r="Z227" s="4">
        <f t="shared" si="35"/>
        <v>12.44718309859155</v>
      </c>
      <c r="AA227" s="4">
        <f t="shared" si="36"/>
        <v>-0.72755693036724978</v>
      </c>
      <c r="AB227" s="4">
        <f t="shared" si="37"/>
        <v>-0.72755693036725155</v>
      </c>
      <c r="AC227" s="4">
        <f t="shared" si="38"/>
        <v>-0.727556930367248</v>
      </c>
    </row>
    <row r="228" spans="1:29" ht="15" x14ac:dyDescent="0.25">
      <c r="A228">
        <v>1.27</v>
      </c>
      <c r="B228">
        <v>6.07</v>
      </c>
      <c r="C228">
        <v>12.19</v>
      </c>
      <c r="D228" s="20">
        <f t="shared" si="42"/>
        <v>3.4180675073038902E-2</v>
      </c>
      <c r="E228" s="17">
        <f>IF(OR($A228="",$B228="",$C228=""),"",A228*'MPTO_working_3-way'!$I227)</f>
        <v>1.3134094573427595</v>
      </c>
      <c r="F228" s="21">
        <f>IF(OR($A228="",$B228="",$C228=""),"",B228*'MPTO_working_3-way'!$I227)</f>
        <v>6.2774766976933467</v>
      </c>
      <c r="G228" s="22">
        <f>IF(OR($A228="",$B228="",$C228=""),"",C228*'MPTO_working_3-way'!$I227)</f>
        <v>12.606662429140343</v>
      </c>
      <c r="H228" s="17">
        <f>IF(OR($A228="",$B228="",$C228=""),"",'MPTO_working_3-way'!E227)</f>
        <v>1.2886464814893699</v>
      </c>
      <c r="I228" s="21">
        <f>IF(OR($A228="",$B228="",$C228=""),"",'MPTO_working_3-way'!F227)</f>
        <v>6.5209840809415436</v>
      </c>
      <c r="J228" s="22">
        <f>IF(OR($A228="",$B228="",$C228=""),"",'MPTO_working_3-way'!G227)</f>
        <v>14.156105811533807</v>
      </c>
      <c r="K228" s="17">
        <f>IF(OR($A228="",$B228="",$C228=""),"",'OddsRatio_working_3-way'!H227)</f>
        <v>1.2955720135249247</v>
      </c>
      <c r="L228" s="21">
        <f>IF(OR($A228="",$B228="",$C228=""),"",'OddsRatio_working_3-way'!I227)</f>
        <v>6.5501855873013666</v>
      </c>
      <c r="M228" s="22">
        <f>IF(OR($A228="",$B228="",$C228=""),"",'OddsRatio_working_3-way'!J227)</f>
        <v>13.24981789386633</v>
      </c>
      <c r="N228" s="29">
        <f t="shared" si="39"/>
        <v>76.137718851451126</v>
      </c>
      <c r="O228" s="30">
        <f t="shared" si="40"/>
        <v>15.929967535641337</v>
      </c>
      <c r="P228" s="30">
        <f t="shared" si="41"/>
        <v>7.9323136129075422</v>
      </c>
      <c r="Q228" t="s">
        <v>53</v>
      </c>
      <c r="R228" t="s">
        <v>99</v>
      </c>
      <c r="S228" s="38" t="s">
        <v>213</v>
      </c>
      <c r="T228" s="4">
        <v>22</v>
      </c>
      <c r="U228" s="4">
        <f t="shared" si="30"/>
        <v>4.6771653543307092</v>
      </c>
      <c r="V228" s="4">
        <f t="shared" si="31"/>
        <v>18.37561779242175</v>
      </c>
      <c r="W228" s="4">
        <f t="shared" si="32"/>
        <v>20.19524200164069</v>
      </c>
      <c r="X228" s="4">
        <f t="shared" si="33"/>
        <v>5.4291402059375651</v>
      </c>
      <c r="Y228" s="4">
        <f t="shared" si="34"/>
        <v>19.127592644028599</v>
      </c>
      <c r="Z228" s="4">
        <f t="shared" si="35"/>
        <v>20.947216853247543</v>
      </c>
      <c r="AA228" s="4">
        <f t="shared" si="36"/>
        <v>-0.75197485160685584</v>
      </c>
      <c r="AB228" s="4">
        <f t="shared" si="37"/>
        <v>-0.75197485160684963</v>
      </c>
      <c r="AC228" s="4">
        <f t="shared" si="38"/>
        <v>-0.75197485160685318</v>
      </c>
    </row>
    <row r="229" spans="1:29" ht="15" x14ac:dyDescent="0.25">
      <c r="A229">
        <v>3.37</v>
      </c>
      <c r="B229">
        <v>2.59</v>
      </c>
      <c r="C229">
        <v>2.8</v>
      </c>
      <c r="D229" s="20">
        <f t="shared" si="42"/>
        <v>3.9979148287753619E-2</v>
      </c>
      <c r="E229" s="17">
        <f>IF(OR($A229="",$B229="",$C229=""),"",A229*'MPTO_working_3-way'!$I228)</f>
        <v>3.5047297297297297</v>
      </c>
      <c r="F229" s="21">
        <f>IF(OR($A229="",$B229="",$C229=""),"",B229*'MPTO_working_3-way'!$I228)</f>
        <v>2.6935459940652819</v>
      </c>
      <c r="G229" s="22">
        <f>IF(OR($A229="",$B229="",$C229=""),"",C229*'MPTO_working_3-way'!$I228)</f>
        <v>2.91194161520571</v>
      </c>
      <c r="H229" s="17">
        <f>IF(OR($A229="",$B229="",$C229=""),"",'MPTO_working_3-way'!E228)</f>
        <v>3.5284629533556569</v>
      </c>
      <c r="I229" s="21">
        <f>IF(OR($A229="",$B229="",$C229=""),"",'MPTO_working_3-way'!F228)</f>
        <v>2.6825904999974388</v>
      </c>
      <c r="J229" s="22">
        <f>IF(OR($A229="",$B229="",$C229=""),"",'MPTO_working_3-way'!G228)</f>
        <v>2.9085284578131243</v>
      </c>
      <c r="K229" s="17">
        <f>IF(OR($A229="",$B229="",$C229=""),"",'OddsRatio_working_3-way'!H228)</f>
        <v>3.5159351933911296</v>
      </c>
      <c r="L229" s="21">
        <f>IF(OR($A229="",$B229="",$C229=""),"",'OddsRatio_working_3-way'!I228)</f>
        <v>2.6879058892370873</v>
      </c>
      <c r="M229" s="22">
        <f>IF(OR($A229="",$B229="",$C229=""),"",'OddsRatio_working_3-way'!J228)</f>
        <v>2.9108368557400977</v>
      </c>
      <c r="N229" s="29">
        <f t="shared" si="39"/>
        <v>28.532870638133794</v>
      </c>
      <c r="O229" s="30">
        <f t="shared" si="40"/>
        <v>37.125781486683742</v>
      </c>
      <c r="P229" s="30">
        <f t="shared" si="41"/>
        <v>34.341347875182464</v>
      </c>
      <c r="Q229" t="s">
        <v>182</v>
      </c>
      <c r="R229" t="s">
        <v>146</v>
      </c>
      <c r="S229" s="38" t="s">
        <v>213</v>
      </c>
      <c r="T229" s="4">
        <v>22</v>
      </c>
      <c r="U229" s="4">
        <f t="shared" si="30"/>
        <v>15.471810089020771</v>
      </c>
      <c r="V229" s="4">
        <f t="shared" si="31"/>
        <v>13.505791505791505</v>
      </c>
      <c r="W229" s="4">
        <f t="shared" si="32"/>
        <v>14.142857142857141</v>
      </c>
      <c r="X229" s="4">
        <f t="shared" si="33"/>
        <v>16.351351351351351</v>
      </c>
      <c r="Y229" s="4">
        <f t="shared" si="34"/>
        <v>14.385332768122085</v>
      </c>
      <c r="Z229" s="4">
        <f t="shared" si="35"/>
        <v>15.022398405187721</v>
      </c>
      <c r="AA229" s="4">
        <f t="shared" si="36"/>
        <v>-0.87954126233058005</v>
      </c>
      <c r="AB229" s="4">
        <f t="shared" si="37"/>
        <v>-0.87954126233058005</v>
      </c>
      <c r="AC229" s="4">
        <f t="shared" si="38"/>
        <v>-0.87954126233058005</v>
      </c>
    </row>
    <row r="230" spans="1:29" ht="15" x14ac:dyDescent="0.25">
      <c r="A230">
        <v>1.1599999999999999</v>
      </c>
      <c r="B230">
        <v>7.34</v>
      </c>
      <c r="C230">
        <v>23.64</v>
      </c>
      <c r="D230" s="20">
        <f t="shared" si="42"/>
        <v>4.0609931966754331E-2</v>
      </c>
      <c r="E230" s="17">
        <f>IF(OR($A230="",$B230="",$C230=""),"",A230*'MPTO_working_3-way'!$I229)</f>
        <v>1.207107521081435</v>
      </c>
      <c r="F230" s="21">
        <f>IF(OR($A230="",$B230="",$C230=""),"",B230*'MPTO_working_3-way'!$I229)</f>
        <v>7.6380769006359763</v>
      </c>
      <c r="G230" s="22">
        <f>IF(OR($A230="",$B230="",$C230=""),"",C230*'MPTO_working_3-way'!$I229)</f>
        <v>24.600018791694072</v>
      </c>
      <c r="H230" s="17">
        <f>IF(OR($A230="",$B230="",$C230=""),"",'MPTO_working_3-way'!E229)</f>
        <v>1.1785054907500312</v>
      </c>
      <c r="I230" s="21">
        <f>IF(OR($A230="",$B230="",$C230=""),"",'MPTO_working_3-way'!F229)</f>
        <v>8.1497508219915851</v>
      </c>
      <c r="J230" s="22">
        <f>IF(OR($A230="",$B230="",$C230=""),"",'MPTO_working_3-way'!G229)</f>
        <v>34.765026124380071</v>
      </c>
      <c r="K230" s="17">
        <f>IF(OR($A230="",$B230="",$C230=""),"",'OddsRatio_working_3-way'!H229)</f>
        <v>1.1854862269049138</v>
      </c>
      <c r="L230" s="21">
        <f>IF(OR($A230="",$B230="",$C230=""),"",'OddsRatio_working_3-way'!I229)</f>
        <v>8.3498917411072249</v>
      </c>
      <c r="M230" s="22">
        <f>IF(OR($A230="",$B230="",$C230=""),"",'OddsRatio_working_3-way'!J229)</f>
        <v>27.246301107045369</v>
      </c>
      <c r="N230" s="29">
        <f t="shared" si="39"/>
        <v>82.842661696292836</v>
      </c>
      <c r="O230" s="30">
        <f t="shared" si="40"/>
        <v>13.092300758542194</v>
      </c>
      <c r="P230" s="30">
        <f t="shared" si="41"/>
        <v>4.0650375451649614</v>
      </c>
      <c r="Q230" t="s">
        <v>145</v>
      </c>
      <c r="R230" t="s">
        <v>108</v>
      </c>
      <c r="S230" s="38" t="s">
        <v>213</v>
      </c>
      <c r="T230" s="4">
        <v>22</v>
      </c>
      <c r="U230" s="4">
        <f t="shared" si="30"/>
        <v>3.0344827586206895</v>
      </c>
      <c r="V230" s="4">
        <f t="shared" si="31"/>
        <v>19.002724795640326</v>
      </c>
      <c r="W230" s="4">
        <f t="shared" si="32"/>
        <v>21.069373942470392</v>
      </c>
      <c r="X230" s="4">
        <f t="shared" si="33"/>
        <v>3.9279012618892843</v>
      </c>
      <c r="Y230" s="4">
        <f t="shared" si="34"/>
        <v>19.896143298908921</v>
      </c>
      <c r="Z230" s="4">
        <f t="shared" si="35"/>
        <v>21.962792445738984</v>
      </c>
      <c r="AA230" s="4">
        <f t="shared" si="36"/>
        <v>-0.89341850326859484</v>
      </c>
      <c r="AB230" s="4">
        <f t="shared" si="37"/>
        <v>-0.89341850326859529</v>
      </c>
      <c r="AC230" s="4">
        <f t="shared" si="38"/>
        <v>-0.89341850326859173</v>
      </c>
    </row>
    <row r="231" spans="1:29" ht="15" x14ac:dyDescent="0.25">
      <c r="A231">
        <v>1.64</v>
      </c>
      <c r="B231">
        <v>3.98</v>
      </c>
      <c r="C231">
        <v>5.59</v>
      </c>
      <c r="D231" s="20">
        <f t="shared" si="42"/>
        <v>3.990325553330587E-2</v>
      </c>
      <c r="E231" s="17">
        <f>IF(OR($A231="",$B231="",$C231=""),"",A231*'MPTO_working_3-way'!$I230)</f>
        <v>1.7054413390746215</v>
      </c>
      <c r="F231" s="21">
        <f>IF(OR($A231="",$B231="",$C231=""),"",B231*'MPTO_working_3-way'!$I230)</f>
        <v>4.1388149570225572</v>
      </c>
      <c r="G231" s="22">
        <f>IF(OR($A231="",$B231="",$C231=""),"",C231*'MPTO_working_3-way'!$I230)</f>
        <v>5.8130591984311799</v>
      </c>
      <c r="H231" s="17">
        <f>IF(OR($A231="",$B231="",$C231=""),"",'MPTO_working_3-way'!E230)</f>
        <v>1.6765723805461554</v>
      </c>
      <c r="I231" s="21">
        <f>IF(OR($A231="",$B231="",$C231=""),"",'MPTO_working_3-way'!F230)</f>
        <v>4.2024717923642809</v>
      </c>
      <c r="J231" s="22">
        <f>IF(OR($A231="",$B231="",$C231=""),"",'MPTO_working_3-way'!G230)</f>
        <v>6.0390196256707602</v>
      </c>
      <c r="K231" s="17">
        <f>IF(OR($A231="",$B231="",$C231=""),"",'OddsRatio_working_3-way'!H230)</f>
        <v>1.6865685443228162</v>
      </c>
      <c r="L231" s="21">
        <f>IF(OR($A231="",$B231="",$C231=""),"",'OddsRatio_working_3-way'!I230)</f>
        <v>4.1968347845031122</v>
      </c>
      <c r="M231" s="22">
        <f>IF(OR($A231="",$B231="",$C231=""),"",'OddsRatio_working_3-way'!J230)</f>
        <v>5.9239837788151952</v>
      </c>
      <c r="N231" s="29">
        <f t="shared" si="39"/>
        <v>58.635848509606525</v>
      </c>
      <c r="O231" s="30">
        <f t="shared" si="40"/>
        <v>24.16150541601877</v>
      </c>
      <c r="P231" s="30">
        <f t="shared" si="41"/>
        <v>17.202646074374723</v>
      </c>
      <c r="Q231" t="s">
        <v>210</v>
      </c>
      <c r="R231" t="s">
        <v>185</v>
      </c>
      <c r="S231" s="38" t="s">
        <v>213</v>
      </c>
      <c r="T231" s="4">
        <v>22</v>
      </c>
      <c r="U231" s="4">
        <f t="shared" si="30"/>
        <v>8.5853658536585353</v>
      </c>
      <c r="V231" s="4">
        <f t="shared" si="31"/>
        <v>16.472361809045225</v>
      </c>
      <c r="W231" s="4">
        <f t="shared" si="32"/>
        <v>18.064400715563504</v>
      </c>
      <c r="X231" s="4">
        <f t="shared" si="33"/>
        <v>9.4632374753912671</v>
      </c>
      <c r="Y231" s="4">
        <f t="shared" si="34"/>
        <v>17.350233430777955</v>
      </c>
      <c r="Z231" s="4">
        <f t="shared" si="35"/>
        <v>18.942272337296238</v>
      </c>
      <c r="AA231" s="4">
        <f t="shared" si="36"/>
        <v>-0.87787162173273181</v>
      </c>
      <c r="AB231" s="4">
        <f t="shared" si="37"/>
        <v>-0.87787162173273003</v>
      </c>
      <c r="AC231" s="4">
        <f t="shared" si="38"/>
        <v>-0.87787162173273359</v>
      </c>
    </row>
    <row r="232" spans="1:29" ht="15" x14ac:dyDescent="0.25">
      <c r="A232">
        <v>2.78</v>
      </c>
      <c r="B232">
        <v>3.68</v>
      </c>
      <c r="C232">
        <v>2.4500000000000002</v>
      </c>
      <c r="D232" s="20">
        <f t="shared" si="42"/>
        <v>3.9614625956732485E-2</v>
      </c>
      <c r="E232" s="17">
        <f>IF(OR($A232="",$B232="",$C232=""),"",A232*'MPTO_working_3-way'!$I231)</f>
        <v>2.890128660159716</v>
      </c>
      <c r="F232" s="21">
        <f>IF(OR($A232="",$B232="",$C232=""),"",B232*'MPTO_working_3-way'!$I231)</f>
        <v>3.8257818235207757</v>
      </c>
      <c r="G232" s="22">
        <f>IF(OR($A232="",$B232="",$C232=""),"",C232*'MPTO_working_3-way'!$I231)</f>
        <v>2.5470558335939946</v>
      </c>
      <c r="H232" s="17">
        <f>IF(OR($A232="",$B232="",$C232=""),"",'MPTO_working_3-way'!E231)</f>
        <v>2.8859416282736419</v>
      </c>
      <c r="I232" s="21">
        <f>IF(OR($A232="",$B232="",$C232=""),"",'MPTO_working_3-way'!F231)</f>
        <v>3.8679593911136174</v>
      </c>
      <c r="J232" s="22">
        <f>IF(OR($A232="",$B232="",$C232=""),"",'MPTO_working_3-way'!G231)</f>
        <v>2.5319122858293479</v>
      </c>
      <c r="K232" s="17">
        <f>IF(OR($A232="",$B232="",$C232=""),"",'OddsRatio_working_3-way'!H231)</f>
        <v>2.8894790049902115</v>
      </c>
      <c r="L232" s="21">
        <f>IF(OR($A232="",$B232="",$C232=""),"",'OddsRatio_working_3-way'!I231)</f>
        <v>3.84483355807515</v>
      </c>
      <c r="M232" s="22">
        <f>IF(OR($A232="",$B232="",$C232=""),"",'OddsRatio_working_3-way'!J231)</f>
        <v>2.539182335525735</v>
      </c>
      <c r="N232" s="29">
        <f t="shared" si="39"/>
        <v>34.600535740327125</v>
      </c>
      <c r="O232" s="30">
        <f t="shared" si="40"/>
        <v>26.13844819513842</v>
      </c>
      <c r="P232" s="30">
        <f t="shared" si="41"/>
        <v>39.261016064534445</v>
      </c>
      <c r="Q232" t="s">
        <v>167</v>
      </c>
      <c r="R232" t="s">
        <v>66</v>
      </c>
      <c r="S232" s="38" t="s">
        <v>213</v>
      </c>
      <c r="T232" s="4">
        <v>22</v>
      </c>
      <c r="U232" s="4">
        <f t="shared" si="30"/>
        <v>14.086330935251798</v>
      </c>
      <c r="V232" s="4">
        <f t="shared" si="31"/>
        <v>16.021739130434785</v>
      </c>
      <c r="W232" s="4">
        <f t="shared" si="32"/>
        <v>13.020408163265307</v>
      </c>
      <c r="X232" s="4">
        <f t="shared" si="33"/>
        <v>14.957852706299908</v>
      </c>
      <c r="Y232" s="4">
        <f t="shared" si="34"/>
        <v>16.893260901482897</v>
      </c>
      <c r="Z232" s="4">
        <f t="shared" si="35"/>
        <v>13.891929934313421</v>
      </c>
      <c r="AA232" s="4">
        <f t="shared" si="36"/>
        <v>-0.87152177104811024</v>
      </c>
      <c r="AB232" s="4">
        <f t="shared" si="37"/>
        <v>-0.87152177104811202</v>
      </c>
      <c r="AC232" s="4">
        <f t="shared" si="38"/>
        <v>-0.87152177104811379</v>
      </c>
    </row>
    <row r="233" spans="1:29" ht="15" x14ac:dyDescent="0.25">
      <c r="A233">
        <v>7.77</v>
      </c>
      <c r="B233">
        <v>5.48</v>
      </c>
      <c r="C233">
        <v>1.38</v>
      </c>
      <c r="D233" s="20">
        <f t="shared" si="42"/>
        <v>3.5819561684366619E-2</v>
      </c>
      <c r="E233" s="17">
        <f>IF(OR($A233="",$B233="",$C233=""),"",A233*'MPTO_working_3-way'!$I232)</f>
        <v>8.0483179942875278</v>
      </c>
      <c r="F233" s="21">
        <f>IF(OR($A233="",$B233="",$C233=""),"",B233*'MPTO_working_3-way'!$I232)</f>
        <v>5.6762911980303299</v>
      </c>
      <c r="G233" s="22">
        <f>IF(OR($A233="",$B233="",$C233=""),"",C233*'MPTO_working_3-way'!$I232)</f>
        <v>1.4294309951244257</v>
      </c>
      <c r="H233" s="17">
        <f>IF(OR($A233="",$B233="",$C233=""),"",'MPTO_working_3-way'!E232)</f>
        <v>8.5645567524329493</v>
      </c>
      <c r="I233" s="21">
        <f>IF(OR($A233="",$B233="",$C233=""),"",'MPTO_working_3-way'!F232)</f>
        <v>5.8636617285113619</v>
      </c>
      <c r="J233" s="22">
        <f>IF(OR($A233="",$B233="",$C233=""),"",'MPTO_working_3-way'!G232)</f>
        <v>1.4031191926570734</v>
      </c>
      <c r="K233" s="17">
        <f>IF(OR($A233="",$B233="",$C233=""),"",'OddsRatio_working_3-way'!H232)</f>
        <v>8.3214669042565426</v>
      </c>
      <c r="L233" s="21">
        <f>IF(OR($A233="",$B233="",$C233=""),"",'OddsRatio_working_3-way'!I232)</f>
        <v>5.8449293546631162</v>
      </c>
      <c r="M233" s="22">
        <f>IF(OR($A233="",$B233="",$C233=""),"",'OddsRatio_working_3-way'!J232)</f>
        <v>1.4109538291901749</v>
      </c>
      <c r="N233" s="29">
        <f t="shared" ref="N233:N252" si="43">(1/E233)* 100</f>
        <v>12.424956378584596</v>
      </c>
      <c r="O233" s="30">
        <f t="shared" ref="O233:O252" si="44">(1/F233)* 100</f>
        <v>17.617137055036913</v>
      </c>
      <c r="P233" s="30">
        <f t="shared" ref="P233:P252" si="45">(1/G233)* 100</f>
        <v>69.957906566378497</v>
      </c>
      <c r="Q233" t="s">
        <v>103</v>
      </c>
      <c r="R233" t="s">
        <v>98</v>
      </c>
      <c r="S233" s="36">
        <v>44040</v>
      </c>
      <c r="T233" s="4">
        <v>22</v>
      </c>
      <c r="U233" s="4">
        <f t="shared" si="30"/>
        <v>19.16859716859717</v>
      </c>
      <c r="V233" s="4">
        <f t="shared" si="31"/>
        <v>17.985401459854014</v>
      </c>
      <c r="W233" s="4">
        <f t="shared" si="32"/>
        <v>6.0579710144927539</v>
      </c>
      <c r="X233" s="4">
        <f t="shared" si="33"/>
        <v>19.956627525653236</v>
      </c>
      <c r="Y233" s="4">
        <f t="shared" si="34"/>
        <v>18.77343181691008</v>
      </c>
      <c r="Z233" s="4">
        <f t="shared" si="35"/>
        <v>6.8460013715488168</v>
      </c>
      <c r="AA233" s="4">
        <f t="shared" si="36"/>
        <v>-0.78803035705606561</v>
      </c>
      <c r="AB233" s="4">
        <f t="shared" si="37"/>
        <v>-0.78803035705606561</v>
      </c>
      <c r="AC233" s="4">
        <f t="shared" si="38"/>
        <v>-0.78803035705606295</v>
      </c>
    </row>
    <row r="234" spans="1:29" ht="15" x14ac:dyDescent="0.25">
      <c r="A234">
        <v>2.0499999999999998</v>
      </c>
      <c r="B234">
        <v>3.79</v>
      </c>
      <c r="C234">
        <v>3.55</v>
      </c>
      <c r="D234" s="20">
        <f t="shared" si="42"/>
        <v>3.3347261637914238E-2</v>
      </c>
      <c r="E234" s="17">
        <f>IF(OR($A234="",$B234="",$C234=""),"",A234*'MPTO_working_3-way'!$I233)</f>
        <v>2.1183618863577238</v>
      </c>
      <c r="F234" s="21">
        <f>IF(OR($A234="",$B234="",$C234=""),"",B234*'MPTO_working_3-way'!$I233)</f>
        <v>3.9163861216076952</v>
      </c>
      <c r="G234" s="22">
        <f>IF(OR($A234="",$B234="",$C234=""),"",C234*'MPTO_working_3-way'!$I233)</f>
        <v>3.6683827788145953</v>
      </c>
      <c r="H234" s="17">
        <f>IF(OR($A234="",$B234="",$C234=""),"",'MPTO_working_3-way'!E233)</f>
        <v>2.0978032627496512</v>
      </c>
      <c r="I234" s="21">
        <f>IF(OR($A234="",$B234="",$C234=""),"",'MPTO_working_3-way'!F233)</f>
        <v>3.9566902448150594</v>
      </c>
      <c r="J234" s="22">
        <f>IF(OR($A234="",$B234="",$C234=""),"",'MPTO_working_3-way'!G233)</f>
        <v>3.6958413219153829</v>
      </c>
      <c r="K234" s="17">
        <f>IF(OR($A234="",$B234="",$C234=""),"",'OddsRatio_working_3-way'!H233)</f>
        <v>2.1060261324820106</v>
      </c>
      <c r="L234" s="21">
        <f>IF(OR($A234="",$B234="",$C234=""),"",'OddsRatio_working_3-way'!I233)</f>
        <v>3.9388694377379152</v>
      </c>
      <c r="M234" s="22">
        <f>IF(OR($A234="",$B234="",$C234=""),"",'OddsRatio_working_3-way'!J233)</f>
        <v>3.6860634645991701</v>
      </c>
      <c r="N234" s="29">
        <f t="shared" si="43"/>
        <v>47.206287388383075</v>
      </c>
      <c r="O234" s="30">
        <f t="shared" si="44"/>
        <v>25.533743838043609</v>
      </c>
      <c r="P234" s="30">
        <f t="shared" si="45"/>
        <v>27.259968773573323</v>
      </c>
      <c r="Q234" t="s">
        <v>143</v>
      </c>
      <c r="R234" t="s">
        <v>97</v>
      </c>
      <c r="S234" s="36">
        <v>44040</v>
      </c>
      <c r="T234" s="4">
        <v>22</v>
      </c>
      <c r="U234" s="4">
        <f t="shared" si="30"/>
        <v>11.268292682926827</v>
      </c>
      <c r="V234" s="4">
        <f t="shared" si="31"/>
        <v>16.195250659630606</v>
      </c>
      <c r="W234" s="4">
        <f t="shared" si="32"/>
        <v>15.80281690140845</v>
      </c>
      <c r="X234" s="4">
        <f t="shared" si="33"/>
        <v>12.001932438960942</v>
      </c>
      <c r="Y234" s="4">
        <f t="shared" si="34"/>
        <v>16.928890415664721</v>
      </c>
      <c r="Z234" s="4">
        <f t="shared" si="35"/>
        <v>16.536456657442564</v>
      </c>
      <c r="AA234" s="4">
        <f t="shared" si="36"/>
        <v>-0.73363975603411546</v>
      </c>
      <c r="AB234" s="4">
        <f t="shared" si="37"/>
        <v>-0.73363975603411546</v>
      </c>
      <c r="AC234" s="4">
        <f t="shared" si="38"/>
        <v>-0.73363975603411369</v>
      </c>
    </row>
    <row r="235" spans="1:29" ht="15" x14ac:dyDescent="0.25">
      <c r="A235">
        <v>1.18</v>
      </c>
      <c r="B235">
        <v>7.81</v>
      </c>
      <c r="C235">
        <v>16.62</v>
      </c>
      <c r="D235" s="20">
        <f t="shared" si="42"/>
        <v>3.5667071950858054E-2</v>
      </c>
      <c r="E235" s="17">
        <f>IF(OR($A235="",$B235="",$C235=""),"",A235*'MPTO_working_3-way'!$I234)</f>
        <v>1.2220871449020125</v>
      </c>
      <c r="F235" s="21">
        <f>IF(OR($A235="",$B235="",$C235=""),"",B235*'MPTO_working_3-way'!$I234)</f>
        <v>8.0885598319362018</v>
      </c>
      <c r="G235" s="22">
        <f>IF(OR($A235="",$B235="",$C235=""),"",C235*'MPTO_working_3-way'!$I234)</f>
        <v>17.212786735823261</v>
      </c>
      <c r="H235" s="17">
        <f>IF(OR($A235="",$B235="",$C235=""),"",'MPTO_working_3-way'!E234)</f>
        <v>1.1967898222216995</v>
      </c>
      <c r="I235" s="21">
        <f>IF(OR($A235="",$B235="",$C235=""),"",'MPTO_working_3-way'!F234)</f>
        <v>8.6094121322055575</v>
      </c>
      <c r="J235" s="22">
        <f>IF(OR($A235="",$B235="",$C235=""),"",'MPTO_working_3-way'!G234)</f>
        <v>20.712747284172178</v>
      </c>
      <c r="K235" s="17">
        <f>IF(OR($A235="",$B235="",$C235=""),"",'OddsRatio_working_3-way'!H234)</f>
        <v>1.2031232883111738</v>
      </c>
      <c r="L235" s="21">
        <f>IF(OR($A235="",$B235="",$C235=""),"",'OddsRatio_working_3-way'!I234)</f>
        <v>8.6848310744394066</v>
      </c>
      <c r="M235" s="22">
        <f>IF(OR($A235="",$B235="",$C235=""),"",'OddsRatio_working_3-way'!J234)</f>
        <v>18.626587574558517</v>
      </c>
      <c r="N235" s="29">
        <f t="shared" si="43"/>
        <v>81.827225183698374</v>
      </c>
      <c r="O235" s="30">
        <f t="shared" si="44"/>
        <v>12.363140296640726</v>
      </c>
      <c r="P235" s="30">
        <f t="shared" si="45"/>
        <v>5.8096345196608956</v>
      </c>
      <c r="Q235" t="s">
        <v>51</v>
      </c>
      <c r="R235" t="s">
        <v>105</v>
      </c>
      <c r="S235" s="36">
        <v>44041</v>
      </c>
      <c r="T235" s="4">
        <v>22</v>
      </c>
      <c r="U235" s="4">
        <f t="shared" si="30"/>
        <v>3.3559322033898287</v>
      </c>
      <c r="V235" s="4">
        <f t="shared" si="31"/>
        <v>19.183098591549296</v>
      </c>
      <c r="W235" s="4">
        <f t="shared" si="32"/>
        <v>20.676293622141998</v>
      </c>
      <c r="X235" s="4">
        <f t="shared" si="33"/>
        <v>4.1406077863087063</v>
      </c>
      <c r="Y235" s="4">
        <f t="shared" si="34"/>
        <v>19.967774174468175</v>
      </c>
      <c r="Z235" s="4">
        <f t="shared" si="35"/>
        <v>21.460969205060874</v>
      </c>
      <c r="AA235" s="4">
        <f t="shared" si="36"/>
        <v>-0.78467558291887762</v>
      </c>
      <c r="AB235" s="4">
        <f t="shared" si="37"/>
        <v>-0.7846755829188794</v>
      </c>
      <c r="AC235" s="4">
        <f t="shared" si="38"/>
        <v>-0.78467558291887585</v>
      </c>
    </row>
    <row r="236" spans="1:29" ht="15" x14ac:dyDescent="0.25">
      <c r="A236">
        <v>5.01</v>
      </c>
      <c r="B236">
        <v>4.09</v>
      </c>
      <c r="C236">
        <v>1.69</v>
      </c>
      <c r="D236" s="20">
        <f t="shared" si="42"/>
        <v>3.5815552240667126E-2</v>
      </c>
      <c r="E236" s="17">
        <f>IF(OR($A236="",$B236="",$C236=""),"",A236*'MPTO_working_3-way'!$I235)</f>
        <v>5.189435916725742</v>
      </c>
      <c r="F236" s="21">
        <f>IF(OR($A236="",$B236="",$C236=""),"",B236*'MPTO_working_3-way'!$I235)</f>
        <v>4.2364856086643288</v>
      </c>
      <c r="G236" s="22">
        <f>IF(OR($A236="",$B236="",$C236=""),"",C236*'MPTO_working_3-way'!$I235)</f>
        <v>1.7505282832867275</v>
      </c>
      <c r="H236" s="17">
        <f>IF(OR($A236="",$B236="",$C236=""),"",'MPTO_working_3-way'!E235)</f>
        <v>5.3287213324195744</v>
      </c>
      <c r="I236" s="21">
        <f>IF(OR($A236="",$B236="",$C236=""),"",'MPTO_working_3-way'!F235)</f>
        <v>4.2999607912461464</v>
      </c>
      <c r="J236" s="22">
        <f>IF(OR($A236="",$B236="",$C236=""),"",'MPTO_working_3-way'!G235)</f>
        <v>1.7247997220633056</v>
      </c>
      <c r="K236" s="17">
        <f>IF(OR($A236="",$B236="",$C236=""),"",'OddsRatio_working_3-way'!H235)</f>
        <v>5.2647501128408587</v>
      </c>
      <c r="L236" s="21">
        <f>IF(OR($A236="",$B236="",$C236=""),"",'OddsRatio_working_3-way'!I235)</f>
        <v>4.2863037029122824</v>
      </c>
      <c r="M236" s="22">
        <f>IF(OR($A236="",$B236="",$C236=""),"",'OddsRatio_working_3-way'!J235)</f>
        <v>1.7338348074464325</v>
      </c>
      <c r="N236" s="29">
        <f t="shared" si="43"/>
        <v>19.269917117137208</v>
      </c>
      <c r="O236" s="30">
        <f t="shared" si="44"/>
        <v>23.604470600698633</v>
      </c>
      <c r="P236" s="30">
        <f t="shared" si="45"/>
        <v>57.125612282164148</v>
      </c>
      <c r="Q236" t="s">
        <v>99</v>
      </c>
      <c r="R236" t="s">
        <v>52</v>
      </c>
      <c r="S236" s="36">
        <v>44041</v>
      </c>
      <c r="T236" s="4">
        <v>22</v>
      </c>
      <c r="U236" s="4">
        <f t="shared" si="30"/>
        <v>17.60878243512974</v>
      </c>
      <c r="V236" s="4">
        <f t="shared" si="31"/>
        <v>16.621026894865523</v>
      </c>
      <c r="W236" s="4">
        <f t="shared" si="32"/>
        <v>8.9822485207100602</v>
      </c>
      <c r="X236" s="4">
        <f t="shared" si="33"/>
        <v>18.396724584424415</v>
      </c>
      <c r="Y236" s="4">
        <f t="shared" si="34"/>
        <v>17.408969044160202</v>
      </c>
      <c r="Z236" s="4">
        <f t="shared" si="35"/>
        <v>9.7701906700047338</v>
      </c>
      <c r="AA236" s="4">
        <f t="shared" si="36"/>
        <v>-0.78794214929467543</v>
      </c>
      <c r="AB236" s="4">
        <f t="shared" si="37"/>
        <v>-0.78794214929467898</v>
      </c>
      <c r="AC236" s="4">
        <f t="shared" si="38"/>
        <v>-0.78794214929467365</v>
      </c>
    </row>
    <row r="237" spans="1:29" ht="15" x14ac:dyDescent="0.25">
      <c r="A237">
        <v>2.39</v>
      </c>
      <c r="B237">
        <v>3.58</v>
      </c>
      <c r="C237">
        <v>2.97</v>
      </c>
      <c r="D237" s="20">
        <f t="shared" si="42"/>
        <v>3.4439987479888412E-2</v>
      </c>
      <c r="E237" s="17">
        <f>IF(OR($A237="",$B237="",$C237=""),"",A237*'MPTO_working_3-way'!$I236)</f>
        <v>2.4723115700769336</v>
      </c>
      <c r="F237" s="21">
        <f>IF(OR($A237="",$B237="",$C237=""),"",B237*'MPTO_working_3-way'!$I236)</f>
        <v>3.7032951551780005</v>
      </c>
      <c r="G237" s="22">
        <f>IF(OR($A237="",$B237="",$C237=""),"",C237*'MPTO_working_3-way'!$I236)</f>
        <v>3.0722867628152688</v>
      </c>
      <c r="H237" s="17">
        <f>IF(OR($A237="",$B237="",$C237=""),"",'MPTO_working_3-way'!E236)</f>
        <v>2.4574248320918413</v>
      </c>
      <c r="I237" s="21">
        <f>IF(OR($A237="",$B237="",$C237=""),"",'MPTO_working_3-way'!F236)</f>
        <v>3.7334382841992793</v>
      </c>
      <c r="J237" s="22">
        <f>IF(OR($A237="",$B237="",$C237=""),"",'MPTO_working_3-way'!G236)</f>
        <v>3.0748384228166401</v>
      </c>
      <c r="K237" s="17">
        <f>IF(OR($A237="",$B237="",$C237=""),"",'OddsRatio_working_3-way'!H236)</f>
        <v>2.4641537050058941</v>
      </c>
      <c r="L237" s="21">
        <f>IF(OR($A237="",$B237="",$C237=""),"",'OddsRatio_working_3-way'!I236)</f>
        <v>3.7176378121692135</v>
      </c>
      <c r="M237" s="22">
        <f>IF(OR($A237="",$B237="",$C237=""),"",'OddsRatio_working_3-way'!J236)</f>
        <v>3.0750955387493608</v>
      </c>
      <c r="N237" s="29">
        <f t="shared" si="43"/>
        <v>40.447976383853671</v>
      </c>
      <c r="O237" s="30">
        <f t="shared" si="44"/>
        <v>27.002978647321306</v>
      </c>
      <c r="P237" s="30">
        <f t="shared" si="45"/>
        <v>32.549044968825008</v>
      </c>
      <c r="Q237" t="s">
        <v>101</v>
      </c>
      <c r="R237" t="s">
        <v>96</v>
      </c>
      <c r="S237" s="36">
        <v>44041</v>
      </c>
      <c r="T237" s="4">
        <v>22</v>
      </c>
      <c r="U237" s="4">
        <f t="shared" si="30"/>
        <v>12.79497907949791</v>
      </c>
      <c r="V237" s="4">
        <f t="shared" si="31"/>
        <v>15.854748603351956</v>
      </c>
      <c r="W237" s="4">
        <f t="shared" si="32"/>
        <v>14.592592592592592</v>
      </c>
      <c r="X237" s="4">
        <f t="shared" si="33"/>
        <v>13.552658804055451</v>
      </c>
      <c r="Y237" s="4">
        <f t="shared" si="34"/>
        <v>16.612428327909498</v>
      </c>
      <c r="Z237" s="4">
        <f t="shared" si="35"/>
        <v>15.350272317150138</v>
      </c>
      <c r="AA237" s="4">
        <f t="shared" si="36"/>
        <v>-0.75767972455754062</v>
      </c>
      <c r="AB237" s="4">
        <f t="shared" si="37"/>
        <v>-0.7576797245575424</v>
      </c>
      <c r="AC237" s="4">
        <f t="shared" si="38"/>
        <v>-0.75767972455754595</v>
      </c>
    </row>
    <row r="238" spans="1:29" ht="15" x14ac:dyDescent="0.25">
      <c r="A238">
        <v>2.34</v>
      </c>
      <c r="B238">
        <v>3.62</v>
      </c>
      <c r="C238">
        <v>3.04</v>
      </c>
      <c r="D238" s="20">
        <f t="shared" si="42"/>
        <v>3.2540889694131936E-2</v>
      </c>
      <c r="E238" s="17">
        <f>IF(OR($A238="",$B238="",$C238=""),"",A238*'MPTO_working_3-way'!$I237)</f>
        <v>2.4161456818842684</v>
      </c>
      <c r="F238" s="21">
        <f>IF(OR($A238="",$B238="",$C238=""),"",B238*'MPTO_working_3-way'!$I237)</f>
        <v>3.7377980206927579</v>
      </c>
      <c r="G238" s="22">
        <f>IF(OR($A238="",$B238="",$C238=""),"",C238*'MPTO_working_3-way'!$I237)</f>
        <v>3.1389243046701609</v>
      </c>
      <c r="H238" s="17">
        <f>IF(OR($A238="",$B238="",$C238=""),"",'MPTO_working_3-way'!E237)</f>
        <v>2.4009404150217772</v>
      </c>
      <c r="I238" s="21">
        <f>IF(OR($A238="",$B238="",$C238=""),"",'MPTO_working_3-way'!F237)</f>
        <v>3.7679524467644274</v>
      </c>
      <c r="J238" s="22">
        <f>IF(OR($A238="",$B238="",$C238=""),"",'MPTO_working_3-way'!G237)</f>
        <v>3.1436615096536111</v>
      </c>
      <c r="K238" s="17">
        <f>IF(OR($A238="",$B238="",$C238=""),"",'OddsRatio_working_3-way'!H237)</f>
        <v>2.4076853476021189</v>
      </c>
      <c r="L238" s="21">
        <f>IF(OR($A238="",$B238="",$C238=""),"",'OddsRatio_working_3-way'!I237)</f>
        <v>3.7523400079981726</v>
      </c>
      <c r="M238" s="22">
        <f>IF(OR($A238="",$B238="",$C238=""),"",'OddsRatio_working_3-way'!J237)</f>
        <v>3.1430433650062111</v>
      </c>
      <c r="N238" s="29">
        <f t="shared" si="43"/>
        <v>41.388232816331453</v>
      </c>
      <c r="O238" s="30">
        <f t="shared" si="44"/>
        <v>26.753719555308169</v>
      </c>
      <c r="P238" s="30">
        <f t="shared" si="45"/>
        <v>31.858047628360385</v>
      </c>
      <c r="Q238" t="s">
        <v>141</v>
      </c>
      <c r="R238" t="s">
        <v>50</v>
      </c>
      <c r="S238" s="36">
        <v>44041</v>
      </c>
      <c r="T238" s="4">
        <v>22</v>
      </c>
      <c r="U238" s="4">
        <f t="shared" si="30"/>
        <v>12.598290598290598</v>
      </c>
      <c r="V238" s="4">
        <f t="shared" si="31"/>
        <v>15.922651933701658</v>
      </c>
      <c r="W238" s="4">
        <f t="shared" si="32"/>
        <v>14.763157894736842</v>
      </c>
      <c r="X238" s="4">
        <f t="shared" si="33"/>
        <v>13.314190171561499</v>
      </c>
      <c r="Y238" s="4">
        <f t="shared" si="34"/>
        <v>16.638551506972561</v>
      </c>
      <c r="Z238" s="4">
        <f t="shared" si="35"/>
        <v>15.479057468007744</v>
      </c>
      <c r="AA238" s="4">
        <f t="shared" si="36"/>
        <v>-0.71589957327090126</v>
      </c>
      <c r="AB238" s="4">
        <f t="shared" si="37"/>
        <v>-0.71589957327090303</v>
      </c>
      <c r="AC238" s="4">
        <f t="shared" si="38"/>
        <v>-0.71589957327090126</v>
      </c>
    </row>
    <row r="239" spans="1:29" ht="15" x14ac:dyDescent="0.25">
      <c r="A239">
        <v>1.56</v>
      </c>
      <c r="B239">
        <v>4.42</v>
      </c>
      <c r="C239">
        <v>6.01</v>
      </c>
      <c r="D239" s="20">
        <f t="shared" si="42"/>
        <v>3.3659335998574402E-2</v>
      </c>
      <c r="E239" s="17">
        <f>IF(OR($A239="",$B239="",$C239=""),"",A239*'MPTO_working_3-way'!$I238)</f>
        <v>1.6125085641577761</v>
      </c>
      <c r="F239" s="21">
        <f>IF(OR($A239="",$B239="",$C239=""),"",B239*'MPTO_working_3-way'!$I238)</f>
        <v>4.5687742651136984</v>
      </c>
      <c r="G239" s="22">
        <f>IF(OR($A239="",$B239="",$C239=""),"",C239*'MPTO_working_3-way'!$I238)</f>
        <v>6.2122926093514321</v>
      </c>
      <c r="H239" s="17">
        <f>IF(OR($A239="",$B239="",$C239=""),"",'MPTO_working_3-way'!E238)</f>
        <v>1.5877908729742327</v>
      </c>
      <c r="I239" s="21">
        <f>IF(OR($A239="",$B239="",$C239=""),"",'MPTO_working_3-way'!F238)</f>
        <v>4.6506314241474014</v>
      </c>
      <c r="J239" s="22">
        <f>IF(OR($A239="",$B239="",$C239=""),"",'MPTO_working_3-way'!G238)</f>
        <v>6.4445624514793405</v>
      </c>
      <c r="K239" s="17">
        <f>IF(OR($A239="",$B239="",$C239=""),"",'OddsRatio_working_3-way'!H238)</f>
        <v>1.596018341941968</v>
      </c>
      <c r="L239" s="21">
        <f>IF(OR($A239="",$B239="",$C239=""),"",'OddsRatio_working_3-way'!I238)</f>
        <v>4.639969159717019</v>
      </c>
      <c r="M239" s="22">
        <f>IF(OR($A239="",$B239="",$C239=""),"",'OddsRatio_working_3-way'!J238)</f>
        <v>6.3322355234451058</v>
      </c>
      <c r="N239" s="29">
        <f t="shared" si="43"/>
        <v>62.015174506828529</v>
      </c>
      <c r="O239" s="30">
        <f t="shared" si="44"/>
        <v>21.887708649468895</v>
      </c>
      <c r="P239" s="30">
        <f t="shared" si="45"/>
        <v>16.097116843702583</v>
      </c>
      <c r="Q239" t="s">
        <v>142</v>
      </c>
      <c r="R239" t="s">
        <v>140</v>
      </c>
      <c r="S239" s="36">
        <v>44041</v>
      </c>
      <c r="T239" s="4">
        <v>22</v>
      </c>
      <c r="U239" s="4">
        <f t="shared" si="30"/>
        <v>7.8974358974358969</v>
      </c>
      <c r="V239" s="4">
        <f t="shared" si="31"/>
        <v>17.02262443438914</v>
      </c>
      <c r="W239" s="4">
        <f t="shared" si="32"/>
        <v>18.339434276206326</v>
      </c>
      <c r="X239" s="4">
        <f t="shared" si="33"/>
        <v>8.6379412894045373</v>
      </c>
      <c r="Y239" s="4">
        <f t="shared" si="34"/>
        <v>17.76312982635778</v>
      </c>
      <c r="Z239" s="4">
        <f t="shared" si="35"/>
        <v>19.079939668174962</v>
      </c>
      <c r="AA239" s="4">
        <f t="shared" si="36"/>
        <v>-0.7405053919686404</v>
      </c>
      <c r="AB239" s="4">
        <f t="shared" si="37"/>
        <v>-0.74050539196863951</v>
      </c>
      <c r="AC239" s="4">
        <f t="shared" si="38"/>
        <v>-0.74050539196863596</v>
      </c>
    </row>
    <row r="240" spans="1:29" ht="15" x14ac:dyDescent="0.25">
      <c r="A240">
        <v>6.35</v>
      </c>
      <c r="B240">
        <v>4.22</v>
      </c>
      <c r="C240">
        <v>1.56</v>
      </c>
      <c r="D240" s="20">
        <f t="shared" si="42"/>
        <v>3.54727806308206E-2</v>
      </c>
      <c r="E240" s="17">
        <f>IF(OR($A240="",$B240="",$C240=""),"",A240*'MPTO_working_3-way'!$I239)</f>
        <v>6.5752521570057105</v>
      </c>
      <c r="F240" s="21">
        <f>IF(OR($A240="",$B240="",$C240=""),"",B240*'MPTO_working_3-way'!$I239)</f>
        <v>4.3696951342620629</v>
      </c>
      <c r="G240" s="22">
        <f>IF(OR($A240="",$B240="",$C240=""),"",C240*'MPTO_working_3-way'!$I239)</f>
        <v>1.6153375377840802</v>
      </c>
      <c r="H240" s="17">
        <f>IF(OR($A240="",$B240="",$C240=""),"",'MPTO_working_3-way'!E239)</f>
        <v>6.8654887139015628</v>
      </c>
      <c r="I240" s="21">
        <f>IF(OR($A240="",$B240="",$C240=""),"",'MPTO_working_3-way'!F239)</f>
        <v>4.4416301400525304</v>
      </c>
      <c r="J240" s="22">
        <f>IF(OR($A240="",$B240="",$C240=""),"",'MPTO_working_3-way'!G239)</f>
        <v>1.5893162832925178</v>
      </c>
      <c r="K240" s="17">
        <f>IF(OR($A240="",$B240="",$C240=""),"",'OddsRatio_working_3-way'!H239)</f>
        <v>6.7135421995973008</v>
      </c>
      <c r="L240" s="21">
        <f>IF(OR($A240="",$B240="",$C240=""),"",'OddsRatio_working_3-way'!I239)</f>
        <v>4.438804837888469</v>
      </c>
      <c r="M240" s="22">
        <f>IF(OR($A240="",$B240="",$C240=""),"",'OddsRatio_working_3-way'!J239)</f>
        <v>1.5980530152849513</v>
      </c>
      <c r="N240" s="29">
        <f t="shared" si="43"/>
        <v>15.208542214377797</v>
      </c>
      <c r="O240" s="30">
        <f t="shared" si="44"/>
        <v>22.884891720686966</v>
      </c>
      <c r="P240" s="30">
        <f t="shared" si="45"/>
        <v>61.906566064935255</v>
      </c>
      <c r="Q240" t="s">
        <v>95</v>
      </c>
      <c r="R240" t="s">
        <v>53</v>
      </c>
      <c r="S240" s="36">
        <v>44041</v>
      </c>
      <c r="T240" s="4">
        <v>22</v>
      </c>
      <c r="U240" s="4">
        <f t="shared" si="30"/>
        <v>18.535433070866141</v>
      </c>
      <c r="V240" s="4">
        <f t="shared" si="31"/>
        <v>16.786729857819903</v>
      </c>
      <c r="W240" s="4">
        <f t="shared" si="32"/>
        <v>7.8974358974358969</v>
      </c>
      <c r="X240" s="4">
        <f t="shared" si="33"/>
        <v>19.315834244744195</v>
      </c>
      <c r="Y240" s="4">
        <f t="shared" si="34"/>
        <v>17.567131031697958</v>
      </c>
      <c r="Z240" s="4">
        <f t="shared" si="35"/>
        <v>8.6778370713139523</v>
      </c>
      <c r="AA240" s="4">
        <f t="shared" si="36"/>
        <v>-0.78040117387805452</v>
      </c>
      <c r="AB240" s="4">
        <f t="shared" si="37"/>
        <v>-0.78040117387805452</v>
      </c>
      <c r="AC240" s="4">
        <f t="shared" si="38"/>
        <v>-0.78040117387805541</v>
      </c>
    </row>
    <row r="241" spans="1:29" ht="15" x14ac:dyDescent="0.25">
      <c r="A241">
        <v>2.0499999999999998</v>
      </c>
      <c r="B241">
        <v>3.58</v>
      </c>
      <c r="C241">
        <v>3.77</v>
      </c>
      <c r="D241" s="20">
        <f t="shared" si="42"/>
        <v>3.2386476377248563E-2</v>
      </c>
      <c r="E241" s="17">
        <f>IF(OR($A241="",$B241="",$C241=""),"",A241*'MPTO_working_3-way'!$I240)</f>
        <v>2.1163922765733592</v>
      </c>
      <c r="F241" s="21">
        <f>IF(OR($A241="",$B241="",$C241=""),"",B241*'MPTO_working_3-way'!$I240)</f>
        <v>3.69594358543055</v>
      </c>
      <c r="G241" s="22">
        <f>IF(OR($A241="",$B241="",$C241=""),"",C241*'MPTO_working_3-way'!$I240)</f>
        <v>3.8920970159422272</v>
      </c>
      <c r="H241" s="17">
        <f>IF(OR($A241="",$B241="",$C241=""),"",'MPTO_working_3-way'!E240)</f>
        <v>2.0963948079658068</v>
      </c>
      <c r="I241" s="21">
        <f>IF(OR($A241="",$B241="",$C241=""),"",'MPTO_working_3-way'!F240)</f>
        <v>3.7239216076857966</v>
      </c>
      <c r="J241" s="22">
        <f>IF(OR($A241="",$B241="",$C241=""),"",'MPTO_working_3-way'!G240)</f>
        <v>3.9299448461786497</v>
      </c>
      <c r="K241" s="17">
        <f>IF(OR($A241="",$B241="",$C241=""),"",'OddsRatio_working_3-way'!H240)</f>
        <v>2.104391802025551</v>
      </c>
      <c r="L241" s="21">
        <f>IF(OR($A241="",$B241="",$C241=""),"",'OddsRatio_working_3-way'!I240)</f>
        <v>3.7136484278342121</v>
      </c>
      <c r="M241" s="22">
        <f>IF(OR($A241="",$B241="",$C241=""),"",'OddsRatio_working_3-way'!J240)</f>
        <v>3.913490753915025</v>
      </c>
      <c r="N241" s="29">
        <f t="shared" si="43"/>
        <v>47.250219681348263</v>
      </c>
      <c r="O241" s="30">
        <f t="shared" si="44"/>
        <v>27.056690040995512</v>
      </c>
      <c r="P241" s="30">
        <f t="shared" si="45"/>
        <v>25.693090277656218</v>
      </c>
      <c r="Q241" t="s">
        <v>94</v>
      </c>
      <c r="R241" t="s">
        <v>100</v>
      </c>
      <c r="S241" s="36">
        <v>44041</v>
      </c>
      <c r="T241" s="4">
        <v>22</v>
      </c>
      <c r="U241" s="4">
        <f t="shared" si="30"/>
        <v>11.268292682926827</v>
      </c>
      <c r="V241" s="4">
        <f t="shared" si="31"/>
        <v>15.854748603351956</v>
      </c>
      <c r="W241" s="4">
        <f t="shared" si="32"/>
        <v>16.164456233421753</v>
      </c>
      <c r="X241" s="4">
        <f t="shared" si="33"/>
        <v>11.980795163226293</v>
      </c>
      <c r="Y241" s="4">
        <f t="shared" si="34"/>
        <v>16.567251083651424</v>
      </c>
      <c r="Z241" s="4">
        <f t="shared" si="35"/>
        <v>16.876958713721216</v>
      </c>
      <c r="AA241" s="4">
        <f t="shared" si="36"/>
        <v>-0.71250248029946661</v>
      </c>
      <c r="AB241" s="4">
        <f t="shared" si="37"/>
        <v>-0.71250248029946839</v>
      </c>
      <c r="AC241" s="4">
        <f t="shared" si="38"/>
        <v>-0.71250248029946306</v>
      </c>
    </row>
    <row r="242" spans="1:29" ht="15" x14ac:dyDescent="0.25">
      <c r="A242">
        <v>4.8600000000000003</v>
      </c>
      <c r="B242">
        <v>4.0599999999999996</v>
      </c>
      <c r="C242">
        <v>1.72</v>
      </c>
      <c r="D242" s="20">
        <f t="shared" si="42"/>
        <v>3.3462084428849126E-2</v>
      </c>
      <c r="E242" s="17">
        <f>IF(OR($A242="",$B242="",$C242=""),"",A242*'MPTO_working_3-way'!$I241)</f>
        <v>5.022625730324207</v>
      </c>
      <c r="F242" s="21">
        <f>IF(OR($A242="",$B242="",$C242=""),"",B242*'MPTO_working_3-way'!$I241)</f>
        <v>4.195856062781127</v>
      </c>
      <c r="G242" s="22">
        <f>IF(OR($A242="",$B242="",$C242=""),"",C242*'MPTO_working_3-way'!$I241)</f>
        <v>1.7775547852176206</v>
      </c>
      <c r="H242" s="17">
        <f>IF(OR($A242="",$B242="",$C242=""),"",'MPTO_working_3-way'!E241)</f>
        <v>5.1385536817692916</v>
      </c>
      <c r="I242" s="21">
        <f>IF(OR($A242="",$B242="",$C242=""),"",'MPTO_working_3-way'!F241)</f>
        <v>4.252579572459255</v>
      </c>
      <c r="J242" s="22">
        <f>IF(OR($A242="",$B242="",$C242=""),"",'MPTO_working_3-way'!G241)</f>
        <v>1.75364352548587</v>
      </c>
      <c r="K242" s="17">
        <f>IF(OR($A242="",$B242="",$C242=""),"",'OddsRatio_working_3-way'!H241)</f>
        <v>5.0860052564550884</v>
      </c>
      <c r="L242" s="21">
        <f>IF(OR($A242="",$B242="",$C242=""),"",'OddsRatio_working_3-way'!I241)</f>
        <v>4.2391647887960024</v>
      </c>
      <c r="M242" s="22">
        <f>IF(OR($A242="",$B242="",$C242=""),"",'OddsRatio_working_3-way'!J241)</f>
        <v>1.7621564208931773</v>
      </c>
      <c r="N242" s="29">
        <f t="shared" si="43"/>
        <v>19.909904772766151</v>
      </c>
      <c r="O242" s="30">
        <f t="shared" si="44"/>
        <v>23.833038718138795</v>
      </c>
      <c r="P242" s="30">
        <f t="shared" si="45"/>
        <v>56.257056509095051</v>
      </c>
      <c r="Q242" t="s">
        <v>104</v>
      </c>
      <c r="R242" t="s">
        <v>102</v>
      </c>
      <c r="S242" s="36">
        <v>44041</v>
      </c>
      <c r="T242" s="4">
        <v>22</v>
      </c>
      <c r="U242" s="4">
        <f t="shared" si="30"/>
        <v>17.473251028806583</v>
      </c>
      <c r="V242" s="4">
        <f t="shared" si="31"/>
        <v>16.581280788177342</v>
      </c>
      <c r="W242" s="4">
        <f t="shared" si="32"/>
        <v>9.2093023255813939</v>
      </c>
      <c r="X242" s="4">
        <f t="shared" si="33"/>
        <v>18.209416886241264</v>
      </c>
      <c r="Y242" s="4">
        <f t="shared" si="34"/>
        <v>17.317446645612019</v>
      </c>
      <c r="Z242" s="4">
        <f t="shared" si="35"/>
        <v>9.9454681830160752</v>
      </c>
      <c r="AA242" s="4">
        <f t="shared" si="36"/>
        <v>-0.73616585743468121</v>
      </c>
      <c r="AB242" s="4">
        <f t="shared" si="37"/>
        <v>-0.73616585743467766</v>
      </c>
      <c r="AC242" s="4">
        <f t="shared" si="38"/>
        <v>-0.73616585743468121</v>
      </c>
    </row>
    <row r="243" spans="1:29" ht="15" x14ac:dyDescent="0.25">
      <c r="A243">
        <v>2.86</v>
      </c>
      <c r="B243">
        <v>3.26</v>
      </c>
      <c r="C243">
        <v>2.61</v>
      </c>
      <c r="D243" s="20">
        <f t="shared" si="42"/>
        <v>3.95405783601257E-2</v>
      </c>
      <c r="E243" s="17">
        <f>IF(OR($A243="",$B243="",$C243=""),"",A243*'MPTO_working_3-way'!$I242)</f>
        <v>2.9730860541099595</v>
      </c>
      <c r="F243" s="21">
        <f>IF(OR($A243="",$B243="",$C243=""),"",B243*'MPTO_working_3-way'!$I242)</f>
        <v>3.3889022854540096</v>
      </c>
      <c r="G243" s="22">
        <f>IF(OR($A243="",$B243="",$C243=""),"",C243*'MPTO_working_3-way'!$I242)</f>
        <v>2.7132009095199279</v>
      </c>
      <c r="H243" s="17">
        <f>IF(OR($A243="",$B243="",$C243=""),"",'MPTO_working_3-way'!E242)</f>
        <v>2.9720317823172149</v>
      </c>
      <c r="I243" s="21">
        <f>IF(OR($A243="",$B243="",$C243=""),"",'MPTO_working_3-way'!F242)</f>
        <v>3.4063626432674452</v>
      </c>
      <c r="J243" s="22">
        <f>IF(OR($A243="",$B243="",$C243=""),"",'MPTO_working_3-way'!G242)</f>
        <v>2.7029834501578685</v>
      </c>
      <c r="K243" s="17">
        <f>IF(OR($A243="",$B243="",$C243=""),"",'OddsRatio_working_3-way'!H242)</f>
        <v>2.9730409036776235</v>
      </c>
      <c r="L243" s="21">
        <f>IF(OR($A243="",$B243="",$C243=""),"",'OddsRatio_working_3-way'!I242)</f>
        <v>3.3973507754362533</v>
      </c>
      <c r="M243" s="22">
        <f>IF(OR($A243="",$B243="",$C243=""),"",'OddsRatio_working_3-way'!J242)</f>
        <v>2.707847233828482</v>
      </c>
      <c r="N243" s="29">
        <f t="shared" si="43"/>
        <v>33.635084279434551</v>
      </c>
      <c r="O243" s="30">
        <f t="shared" si="44"/>
        <v>29.508080073368966</v>
      </c>
      <c r="P243" s="30">
        <f t="shared" si="45"/>
        <v>36.856835647196483</v>
      </c>
      <c r="Q243" t="s">
        <v>200</v>
      </c>
      <c r="R243" t="s">
        <v>193</v>
      </c>
      <c r="S243" s="36">
        <v>44039</v>
      </c>
      <c r="T243" s="4">
        <v>22</v>
      </c>
      <c r="U243" s="4">
        <f t="shared" si="30"/>
        <v>14.307692307692307</v>
      </c>
      <c r="V243" s="4">
        <f t="shared" si="31"/>
        <v>15.251533742331288</v>
      </c>
      <c r="W243" s="4">
        <f t="shared" si="32"/>
        <v>13.570881226053638</v>
      </c>
      <c r="X243" s="4">
        <f t="shared" si="33"/>
        <v>15.177585031615072</v>
      </c>
      <c r="Y243" s="4">
        <f t="shared" si="34"/>
        <v>16.121426466254054</v>
      </c>
      <c r="Z243" s="4">
        <f t="shared" si="35"/>
        <v>14.440773949976405</v>
      </c>
      <c r="AA243" s="4">
        <f t="shared" si="36"/>
        <v>-0.8698927239227654</v>
      </c>
      <c r="AB243" s="4">
        <f t="shared" si="37"/>
        <v>-0.8698927239227654</v>
      </c>
      <c r="AC243" s="4">
        <f t="shared" si="38"/>
        <v>-0.86989272392276717</v>
      </c>
    </row>
    <row r="244" spans="1:29" ht="15" x14ac:dyDescent="0.25">
      <c r="A244">
        <v>2.34</v>
      </c>
      <c r="B244">
        <v>3.03</v>
      </c>
      <c r="C244">
        <v>3.54</v>
      </c>
      <c r="D244" s="20">
        <f t="shared" si="42"/>
        <v>3.9869306356972167E-2</v>
      </c>
      <c r="E244" s="17">
        <f>IF(OR($A244="",$B244="",$C244=""),"",A244*'MPTO_working_3-way'!$I243)</f>
        <v>2.4332941768753149</v>
      </c>
      <c r="F244" s="21">
        <f>IF(OR($A244="",$B244="",$C244=""),"",B244*'MPTO_working_3-way'!$I243)</f>
        <v>3.1508039982616256</v>
      </c>
      <c r="G244" s="22">
        <f>IF(OR($A244="",$B244="",$C244=""),"",C244*'MPTO_working_3-way'!$I243)</f>
        <v>3.6811373445036817</v>
      </c>
      <c r="H244" s="17">
        <f>IF(OR($A244="",$B244="",$C244=""),"",'MPTO_working_3-way'!E243)</f>
        <v>2.4151050801740772</v>
      </c>
      <c r="I244" s="21">
        <f>IF(OR($A244="",$B244="",$C244=""),"",'MPTO_working_3-way'!F243)</f>
        <v>3.1571313639334466</v>
      </c>
      <c r="J244" s="22">
        <f>IF(OR($A244="",$B244="",$C244=""),"",'MPTO_working_3-way'!G243)</f>
        <v>3.7147639742617491</v>
      </c>
      <c r="K244" s="17">
        <f>IF(OR($A244="",$B244="",$C244=""),"",'OddsRatio_working_3-way'!H243)</f>
        <v>2.4231303124918964</v>
      </c>
      <c r="L244" s="21">
        <f>IF(OR($A244="",$B244="",$C244=""),"",'OddsRatio_working_3-way'!I243)</f>
        <v>3.1559362196705605</v>
      </c>
      <c r="M244" s="22">
        <f>IF(OR($A244="",$B244="",$C244=""),"",'OddsRatio_working_3-way'!J243)</f>
        <v>3.6975753684547894</v>
      </c>
      <c r="N244" s="29">
        <f t="shared" si="43"/>
        <v>41.096551724137925</v>
      </c>
      <c r="O244" s="30">
        <f t="shared" si="44"/>
        <v>31.737931034482759</v>
      </c>
      <c r="P244" s="30">
        <f t="shared" si="45"/>
        <v>27.165517241379305</v>
      </c>
      <c r="Q244" t="s">
        <v>194</v>
      </c>
      <c r="R244" t="s">
        <v>205</v>
      </c>
      <c r="S244" s="36">
        <v>44039</v>
      </c>
      <c r="T244" s="4">
        <v>22</v>
      </c>
      <c r="U244" s="4">
        <f t="shared" ref="U244:U252" si="46">(1/A244)*((T244*A244)-T244)</f>
        <v>12.598290598290598</v>
      </c>
      <c r="V244" s="4">
        <f t="shared" ref="V244:V252" si="47">(1/B244)*((T244*B244)-T244)</f>
        <v>14.739273927392738</v>
      </c>
      <c r="W244" s="4">
        <f t="shared" ref="W244:W252" si="48">(1/C244)*((T244*C244)-T244)</f>
        <v>15.785310734463275</v>
      </c>
      <c r="X244" s="4">
        <f t="shared" ref="X244:X252" si="49">((1/B244)+(1/C244))*T244</f>
        <v>13.475415338143986</v>
      </c>
      <c r="Y244" s="4">
        <f t="shared" ref="Y244:Y252" si="50">((1/A244)+(1/C244))*T244</f>
        <v>15.616398667246127</v>
      </c>
      <c r="Z244" s="4">
        <f t="shared" ref="Z244:Z252" si="51">((1/A244)+(1/B244))*T244</f>
        <v>16.662435474316663</v>
      </c>
      <c r="AA244" s="4">
        <f t="shared" ref="AA244:AA252" si="52">U244-X244</f>
        <v>-0.87712473985338768</v>
      </c>
      <c r="AB244" s="4">
        <f t="shared" ref="AB244:AB252" si="53">V244-Y244</f>
        <v>-0.87712473985338946</v>
      </c>
      <c r="AC244" s="4">
        <f t="shared" ref="AC244:AC252" si="54">W244-Z244</f>
        <v>-0.87712473985338768</v>
      </c>
    </row>
    <row r="245" spans="1:29" ht="15" x14ac:dyDescent="0.25">
      <c r="A245">
        <v>3.19</v>
      </c>
      <c r="B245">
        <v>3.28</v>
      </c>
      <c r="C245">
        <v>2.38</v>
      </c>
      <c r="D245" s="20">
        <f t="shared" si="42"/>
        <v>3.8525739831829942E-2</v>
      </c>
      <c r="E245" s="17">
        <f>IF(OR($A245="",$B245="",$C245=""),"",A245*'MPTO_working_3-way'!$I244)</f>
        <v>3.3128971100635374</v>
      </c>
      <c r="F245" s="21">
        <f>IF(OR($A245="",$B245="",$C245=""),"",B245*'MPTO_working_3-way'!$I244)</f>
        <v>3.4063644266484019</v>
      </c>
      <c r="G245" s="22">
        <f>IF(OR($A245="",$B245="",$C245=""),"",C245*'MPTO_working_3-way'!$I244)</f>
        <v>2.471691260799755</v>
      </c>
      <c r="H245" s="17">
        <f>IF(OR($A245="",$B245="",$C245=""),"",'MPTO_working_3-way'!E244)</f>
        <v>3.3262626906649633</v>
      </c>
      <c r="I245" s="21">
        <f>IF(OR($A245="",$B245="",$C245=""),"",'MPTO_working_3-way'!F244)</f>
        <v>3.4242337794153017</v>
      </c>
      <c r="J245" s="22">
        <f>IF(OR($A245="",$B245="",$C245=""),"",'MPTO_working_3-way'!G244)</f>
        <v>2.4550350874932989</v>
      </c>
      <c r="K245" s="17">
        <f>IF(OR($A245="",$B245="",$C245=""),"",'OddsRatio_working_3-way'!H244)</f>
        <v>3.3206644444521518</v>
      </c>
      <c r="L245" s="21">
        <f>IF(OR($A245="",$B245="",$C245=""),"",'OddsRatio_working_3-way'!I244)</f>
        <v>3.4160342161419659</v>
      </c>
      <c r="M245" s="22">
        <f>IF(OR($A245="",$B245="",$C245=""),"",'OddsRatio_working_3-way'!J244)</f>
        <v>2.4623364992438215</v>
      </c>
      <c r="N245" s="29">
        <f t="shared" si="43"/>
        <v>30.185060591296818</v>
      </c>
      <c r="O245" s="30">
        <f t="shared" si="44"/>
        <v>29.356811977511239</v>
      </c>
      <c r="P245" s="30">
        <f t="shared" si="45"/>
        <v>40.458127431191961</v>
      </c>
      <c r="Q245" t="s">
        <v>214</v>
      </c>
      <c r="R245" t="s">
        <v>199</v>
      </c>
      <c r="S245" s="36">
        <v>44039</v>
      </c>
      <c r="T245" s="4">
        <v>22</v>
      </c>
      <c r="U245" s="4">
        <f t="shared" si="46"/>
        <v>15.103448275862068</v>
      </c>
      <c r="V245" s="4">
        <f t="shared" si="47"/>
        <v>15.292682926829267</v>
      </c>
      <c r="W245" s="4">
        <f t="shared" si="48"/>
        <v>12.756302521008402</v>
      </c>
      <c r="X245" s="4">
        <f t="shared" si="49"/>
        <v>15.951014552162329</v>
      </c>
      <c r="Y245" s="4">
        <f t="shared" si="50"/>
        <v>16.140249203129528</v>
      </c>
      <c r="Z245" s="4">
        <f t="shared" si="51"/>
        <v>13.603868797308664</v>
      </c>
      <c r="AA245" s="4">
        <f t="shared" si="52"/>
        <v>-0.84756627630026138</v>
      </c>
      <c r="AB245" s="4">
        <f t="shared" si="53"/>
        <v>-0.84756627630026138</v>
      </c>
      <c r="AC245" s="4">
        <f t="shared" si="54"/>
        <v>-0.84756627630026138</v>
      </c>
    </row>
    <row r="246" spans="1:29" ht="15" x14ac:dyDescent="0.25">
      <c r="A246">
        <v>1.93</v>
      </c>
      <c r="B246">
        <v>3.48</v>
      </c>
      <c r="C246">
        <v>4.33</v>
      </c>
      <c r="D246" s="20">
        <f t="shared" si="42"/>
        <v>3.6437919082077386E-2</v>
      </c>
      <c r="E246" s="17">
        <f>IF(OR($A246="",$B246="",$C246=""),"",A246*'MPTO_working_3-way'!$I245)</f>
        <v>2.0003251838284091</v>
      </c>
      <c r="F246" s="21">
        <f>IF(OR($A246="",$B246="",$C246=""),"",B246*'MPTO_working_3-way'!$I245)</f>
        <v>3.6068039584056293</v>
      </c>
      <c r="G246" s="22">
        <f>IF(OR($A246="",$B246="",$C246=""),"",C246*'MPTO_working_3-way'!$I245)</f>
        <v>4.4877761896253956</v>
      </c>
      <c r="H246" s="17">
        <f>IF(OR($A246="",$B246="",$C246=""),"",'MPTO_working_3-way'!E245)</f>
        <v>1.9763285563433948</v>
      </c>
      <c r="I246" s="21">
        <f>IF(OR($A246="",$B246="",$C246=""),"",'MPTO_working_3-way'!F245)</f>
        <v>3.6335842904080846</v>
      </c>
      <c r="J246" s="22">
        <f>IF(OR($A246="",$B246="",$C246=""),"",'MPTO_working_3-way'!G245)</f>
        <v>4.5703649208004906</v>
      </c>
      <c r="K246" s="17">
        <f>IF(OR($A246="",$B246="",$C246=""),"",'OddsRatio_working_3-way'!H245)</f>
        <v>1.985655509876612</v>
      </c>
      <c r="L246" s="21">
        <f>IF(OR($A246="",$B246="",$C246=""),"",'OddsRatio_working_3-way'!I245)</f>
        <v>3.6284146930042986</v>
      </c>
      <c r="M246" s="22">
        <f>IF(OR($A246="",$B246="",$C246=""),"",'OddsRatio_working_3-way'!J245)</f>
        <v>4.5292826321388366</v>
      </c>
      <c r="N246" s="29">
        <f t="shared" si="43"/>
        <v>49.991871725881424</v>
      </c>
      <c r="O246" s="30">
        <f t="shared" si="44"/>
        <v>27.725377135330788</v>
      </c>
      <c r="P246" s="30">
        <f t="shared" si="45"/>
        <v>22.282751138787788</v>
      </c>
      <c r="Q246" t="s">
        <v>202</v>
      </c>
      <c r="R246" t="s">
        <v>195</v>
      </c>
      <c r="S246" s="36">
        <v>44039</v>
      </c>
      <c r="T246" s="4">
        <v>22</v>
      </c>
      <c r="U246" s="4">
        <f t="shared" si="46"/>
        <v>10.601036269430054</v>
      </c>
      <c r="V246" s="4">
        <f t="shared" si="47"/>
        <v>15.678160919540229</v>
      </c>
      <c r="W246" s="4">
        <f t="shared" si="48"/>
        <v>16.919168591224018</v>
      </c>
      <c r="X246" s="4">
        <f t="shared" si="49"/>
        <v>11.402670489235751</v>
      </c>
      <c r="Y246" s="4">
        <f t="shared" si="50"/>
        <v>16.479795139345931</v>
      </c>
      <c r="Z246" s="4">
        <f t="shared" si="51"/>
        <v>17.720802811029721</v>
      </c>
      <c r="AA246" s="4">
        <f t="shared" si="52"/>
        <v>-0.80163421980569716</v>
      </c>
      <c r="AB246" s="4">
        <f t="shared" si="53"/>
        <v>-0.80163421980570249</v>
      </c>
      <c r="AC246" s="4">
        <f t="shared" si="54"/>
        <v>-0.80163421980570249</v>
      </c>
    </row>
    <row r="247" spans="1:29" ht="15" x14ac:dyDescent="0.25">
      <c r="A247">
        <v>2.7</v>
      </c>
      <c r="B247">
        <v>3.04</v>
      </c>
      <c r="C247">
        <v>2.93</v>
      </c>
      <c r="D247" s="20">
        <f t="shared" si="42"/>
        <v>4.0614667119068137E-2</v>
      </c>
      <c r="E247" s="17">
        <f>IF(OR($A247="",$B247="",$C247=""),"",A247*'MPTO_working_3-way'!$I246)</f>
        <v>2.8096596012214841</v>
      </c>
      <c r="F247" s="21">
        <f>IF(OR($A247="",$B247="",$C247=""),"",B247*'MPTO_working_3-way'!$I246)</f>
        <v>3.1634685880419671</v>
      </c>
      <c r="G247" s="22">
        <f>IF(OR($A247="",$B247="",$C247=""),"",C247*'MPTO_working_3-way'!$I246)</f>
        <v>3.04900097465887</v>
      </c>
      <c r="H247" s="17">
        <f>IF(OR($A247="",$B247="",$C247=""),"",'MPTO_working_3-way'!E246)</f>
        <v>2.802438080795997</v>
      </c>
      <c r="I247" s="21">
        <f>IF(OR($A247="",$B247="",$C247=""),"",'MPTO_working_3-way'!F246)</f>
        <v>3.1704851065026567</v>
      </c>
      <c r="J247" s="22">
        <f>IF(OR($A247="",$B247="",$C247=""),"",'MPTO_working_3-way'!G246)</f>
        <v>3.0510249821966546</v>
      </c>
      <c r="K247" s="17">
        <f>IF(OR($A247="",$B247="",$C247=""),"",'OddsRatio_working_3-way'!H246)</f>
        <v>2.8058580434767144</v>
      </c>
      <c r="L247" s="21">
        <f>IF(OR($A247="",$B247="",$C247=""),"",'OddsRatio_working_3-way'!I246)</f>
        <v>3.1670296521720567</v>
      </c>
      <c r="M247" s="22">
        <f>IF(OR($A247="",$B247="",$C247=""),"",'OddsRatio_working_3-way'!J246)</f>
        <v>3.0501800140647402</v>
      </c>
      <c r="N247" s="29">
        <f t="shared" si="43"/>
        <v>35.59150010788693</v>
      </c>
      <c r="O247" s="30">
        <f t="shared" si="44"/>
        <v>31.610871806346946</v>
      </c>
      <c r="P247" s="30">
        <f t="shared" si="45"/>
        <v>32.797628085766114</v>
      </c>
      <c r="Q247" t="s">
        <v>206</v>
      </c>
      <c r="R247" t="s">
        <v>197</v>
      </c>
      <c r="S247" s="36">
        <v>44039</v>
      </c>
      <c r="T247" s="4">
        <v>22</v>
      </c>
      <c r="U247" s="4">
        <f t="shared" si="46"/>
        <v>13.851851851851853</v>
      </c>
      <c r="V247" s="4">
        <f t="shared" si="47"/>
        <v>14.763157894736842</v>
      </c>
      <c r="W247" s="4">
        <f t="shared" si="48"/>
        <v>14.491467576791811</v>
      </c>
      <c r="X247" s="4">
        <f t="shared" si="49"/>
        <v>14.745374528471348</v>
      </c>
      <c r="Y247" s="4">
        <f t="shared" si="50"/>
        <v>15.656680571356338</v>
      </c>
      <c r="Z247" s="4">
        <f t="shared" si="51"/>
        <v>15.384990253411306</v>
      </c>
      <c r="AA247" s="4">
        <f t="shared" si="52"/>
        <v>-0.89352267661949547</v>
      </c>
      <c r="AB247" s="4">
        <f t="shared" si="53"/>
        <v>-0.89352267661949547</v>
      </c>
      <c r="AC247" s="4">
        <f t="shared" si="54"/>
        <v>-0.89352267661949547</v>
      </c>
    </row>
    <row r="248" spans="1:29" ht="15" x14ac:dyDescent="0.25">
      <c r="A248">
        <v>2.29</v>
      </c>
      <c r="B248">
        <v>3.17</v>
      </c>
      <c r="C248">
        <v>3.48</v>
      </c>
      <c r="D248" s="20">
        <f t="shared" si="42"/>
        <v>3.9494957795715324E-2</v>
      </c>
      <c r="E248" s="17">
        <f>IF(OR($A248="",$B248="",$C248=""),"",A248*'MPTO_working_3-way'!$I247)</f>
        <v>2.3804434533521883</v>
      </c>
      <c r="F248" s="21">
        <f>IF(OR($A248="",$B248="",$C248=""),"",B248*'MPTO_working_3-way'!$I247)</f>
        <v>3.2951990162124174</v>
      </c>
      <c r="G248" s="22">
        <f>IF(OR($A248="",$B248="",$C248=""),"",C248*'MPTO_working_3-way'!$I247)</f>
        <v>3.6174424531290894</v>
      </c>
      <c r="H248" s="17">
        <f>IF(OR($A248="",$B248="",$C248=""),"",'MPTO_working_3-way'!E247)</f>
        <v>2.3611845619275336</v>
      </c>
      <c r="I248" s="21">
        <f>IF(OR($A248="",$B248="",$C248=""),"",'MPTO_working_3-way'!F247)</f>
        <v>3.3080550805539479</v>
      </c>
      <c r="J248" s="22">
        <f>IF(OR($A248="",$B248="",$C248=""),"",'MPTO_working_3-way'!G247)</f>
        <v>3.6470882520465184</v>
      </c>
      <c r="K248" s="17">
        <f>IF(OR($A248="",$B248="",$C248=""),"",'OddsRatio_working_3-way'!H247)</f>
        <v>2.3694682958050675</v>
      </c>
      <c r="L248" s="21">
        <f>IF(OR($A248="",$B248="",$C248=""),"",'OddsRatio_working_3-way'!I247)</f>
        <v>3.3036792262767425</v>
      </c>
      <c r="M248" s="22">
        <f>IF(OR($A248="",$B248="",$C248=""),"",'OddsRatio_working_3-way'!J247)</f>
        <v>3.632776258601992</v>
      </c>
      <c r="N248" s="29">
        <f t="shared" si="43"/>
        <v>42.008979402210954</v>
      </c>
      <c r="O248" s="30">
        <f t="shared" si="44"/>
        <v>30.3471807038054</v>
      </c>
      <c r="P248" s="30">
        <f t="shared" si="45"/>
        <v>27.643839893983653</v>
      </c>
      <c r="Q248" t="s">
        <v>208</v>
      </c>
      <c r="R248" t="s">
        <v>203</v>
      </c>
      <c r="S248" s="36">
        <v>44039</v>
      </c>
      <c r="T248" s="4">
        <v>22</v>
      </c>
      <c r="U248" s="4">
        <f t="shared" si="46"/>
        <v>12.393013100436683</v>
      </c>
      <c r="V248" s="4">
        <f t="shared" si="47"/>
        <v>15.059936908517347</v>
      </c>
      <c r="W248" s="4">
        <f t="shared" si="48"/>
        <v>15.678160919540229</v>
      </c>
      <c r="X248" s="4">
        <f t="shared" si="49"/>
        <v>13.26190217194242</v>
      </c>
      <c r="Y248" s="4">
        <f t="shared" si="50"/>
        <v>15.928825980023088</v>
      </c>
      <c r="Z248" s="4">
        <f t="shared" si="51"/>
        <v>16.547049991045967</v>
      </c>
      <c r="AA248" s="4">
        <f t="shared" si="52"/>
        <v>-0.86888907150573758</v>
      </c>
      <c r="AB248" s="4">
        <f t="shared" si="53"/>
        <v>-0.86888907150574113</v>
      </c>
      <c r="AC248" s="4">
        <f t="shared" si="54"/>
        <v>-0.86888907150573758</v>
      </c>
    </row>
    <row r="249" spans="1:29" ht="15" x14ac:dyDescent="0.25">
      <c r="A249"/>
      <c r="B249"/>
      <c r="C249"/>
      <c r="D249" s="20" t="str">
        <f t="shared" si="42"/>
        <v/>
      </c>
      <c r="E249" s="17" t="str">
        <f>IF(OR($A249="",$B249="",$C249=""),"",A249*'MPTO_working_3-way'!$I248)</f>
        <v/>
      </c>
      <c r="F249" s="21" t="str">
        <f>IF(OR($A249="",$B249="",$C249=""),"",B249*'MPTO_working_3-way'!$I248)</f>
        <v/>
      </c>
      <c r="G249" s="22" t="str">
        <f>IF(OR($A249="",$B249="",$C249=""),"",C249*'MPTO_working_3-way'!$I248)</f>
        <v/>
      </c>
      <c r="H249" s="17" t="str">
        <f>IF(OR($A249="",$B249="",$C249=""),"",'MPTO_working_3-way'!E248)</f>
        <v/>
      </c>
      <c r="I249" s="21" t="str">
        <f>IF(OR($A249="",$B249="",$C249=""),"",'MPTO_working_3-way'!F248)</f>
        <v/>
      </c>
      <c r="J249" s="22" t="str">
        <f>IF(OR($A249="",$B249="",$C249=""),"",'MPTO_working_3-way'!G248)</f>
        <v/>
      </c>
      <c r="K249" s="17" t="str">
        <f>IF(OR($A249="",$B249="",$C249=""),"",'OddsRatio_working_3-way'!H248)</f>
        <v/>
      </c>
      <c r="L249" s="21" t="str">
        <f>IF(OR($A249="",$B249="",$C249=""),"",'OddsRatio_working_3-way'!I248)</f>
        <v/>
      </c>
      <c r="M249" s="22" t="str">
        <f>IF(OR($A249="",$B249="",$C249=""),"",'OddsRatio_working_3-way'!J248)</f>
        <v/>
      </c>
      <c r="N249" s="29" t="e">
        <f t="shared" si="43"/>
        <v>#VALUE!</v>
      </c>
      <c r="O249" s="30" t="e">
        <f t="shared" si="44"/>
        <v>#VALUE!</v>
      </c>
      <c r="P249" s="30" t="e">
        <f t="shared" si="45"/>
        <v>#VALUE!</v>
      </c>
      <c r="Q249" t="s">
        <v>204</v>
      </c>
      <c r="R249" t="s">
        <v>215</v>
      </c>
      <c r="S249" s="36">
        <v>44039</v>
      </c>
      <c r="T249" s="4">
        <v>22</v>
      </c>
      <c r="U249" s="4" t="e">
        <f t="shared" si="46"/>
        <v>#DIV/0!</v>
      </c>
      <c r="V249" s="4" t="e">
        <f t="shared" si="47"/>
        <v>#DIV/0!</v>
      </c>
      <c r="W249" s="4" t="e">
        <f t="shared" si="48"/>
        <v>#DIV/0!</v>
      </c>
      <c r="X249" s="4" t="e">
        <f t="shared" si="49"/>
        <v>#DIV/0!</v>
      </c>
      <c r="Y249" s="4" t="e">
        <f t="shared" si="50"/>
        <v>#DIV/0!</v>
      </c>
      <c r="Z249" s="4" t="e">
        <f t="shared" si="51"/>
        <v>#DIV/0!</v>
      </c>
      <c r="AA249" s="4" t="e">
        <f t="shared" si="52"/>
        <v>#DIV/0!</v>
      </c>
      <c r="AB249" s="4" t="e">
        <f t="shared" si="53"/>
        <v>#DIV/0!</v>
      </c>
      <c r="AC249" s="4" t="e">
        <f t="shared" si="54"/>
        <v>#DIV/0!</v>
      </c>
    </row>
    <row r="250" spans="1:29" ht="15" x14ac:dyDescent="0.25">
      <c r="A250">
        <v>2.2200000000000002</v>
      </c>
      <c r="B250">
        <v>3.35</v>
      </c>
      <c r="C250">
        <v>3.44</v>
      </c>
      <c r="D250" s="20">
        <f t="shared" si="42"/>
        <v>3.9655587555622152E-2</v>
      </c>
      <c r="E250" s="17">
        <f>IF(OR($A250="",$B250="",$C250=""),"",A250*'MPTO_working_3-way'!$I249)</f>
        <v>2.3080354043734812</v>
      </c>
      <c r="F250" s="21">
        <f>IF(OR($A250="",$B250="",$C250=""),"",B250*'MPTO_working_3-way'!$I249)</f>
        <v>3.4828462183113342</v>
      </c>
      <c r="G250" s="22">
        <f>IF(OR($A250="",$B250="",$C250=""),"",C250*'MPTO_working_3-way'!$I249)</f>
        <v>3.5764152211913403</v>
      </c>
      <c r="H250" s="17">
        <f>IF(OR($A250="",$B250="",$C250=""),"",'MPTO_working_3-way'!E249)</f>
        <v>2.287115719058761</v>
      </c>
      <c r="I250" s="21">
        <f>IF(OR($A250="",$B250="",$C250=""),"",'MPTO_working_3-way'!F249)</f>
        <v>3.5052183333120199</v>
      </c>
      <c r="J250" s="22">
        <f>IF(OR($A250="",$B250="",$C250=""),"",'MPTO_working_3-way'!G249)</f>
        <v>3.6038744431004557</v>
      </c>
      <c r="K250" s="17">
        <f>IF(OR($A250="",$B250="",$C250=""),"",'OddsRatio_working_3-way'!H249)</f>
        <v>2.2958915159164781</v>
      </c>
      <c r="L250" s="21">
        <f>IF(OR($A250="",$B250="",$C250=""),"",'OddsRatio_working_3-way'!I249)</f>
        <v>3.4961844773801016</v>
      </c>
      <c r="M250" s="22">
        <f>IF(OR($A250="",$B250="",$C250=""),"",'OddsRatio_working_3-way'!J249)</f>
        <v>3.5917830318329553</v>
      </c>
      <c r="N250" s="29">
        <f t="shared" si="43"/>
        <v>43.3268916978096</v>
      </c>
      <c r="O250" s="30">
        <f t="shared" si="44"/>
        <v>28.712149125115616</v>
      </c>
      <c r="P250" s="30">
        <f t="shared" si="45"/>
        <v>27.960959177074795</v>
      </c>
      <c r="Q250" t="s">
        <v>196</v>
      </c>
      <c r="R250" t="s">
        <v>191</v>
      </c>
      <c r="S250" s="36">
        <v>44039</v>
      </c>
      <c r="T250" s="4">
        <v>22</v>
      </c>
      <c r="U250" s="4">
        <f t="shared" si="46"/>
        <v>12.09009009009009</v>
      </c>
      <c r="V250" s="4">
        <f t="shared" si="47"/>
        <v>15.432835820895521</v>
      </c>
      <c r="W250" s="4">
        <f t="shared" si="48"/>
        <v>15.604651162790697</v>
      </c>
      <c r="X250" s="4">
        <f t="shared" si="49"/>
        <v>12.962513016313782</v>
      </c>
      <c r="Y250" s="4">
        <f t="shared" si="50"/>
        <v>16.305258747119211</v>
      </c>
      <c r="Z250" s="4">
        <f t="shared" si="51"/>
        <v>16.477074089014387</v>
      </c>
      <c r="AA250" s="4">
        <f t="shared" si="52"/>
        <v>-0.87242292622369177</v>
      </c>
      <c r="AB250" s="4">
        <f t="shared" si="53"/>
        <v>-0.87242292622369</v>
      </c>
      <c r="AC250" s="4">
        <f t="shared" si="54"/>
        <v>-0.87242292622369</v>
      </c>
    </row>
    <row r="251" spans="1:29" ht="15" x14ac:dyDescent="0.25">
      <c r="A251">
        <v>2.54</v>
      </c>
      <c r="B251">
        <v>3.11</v>
      </c>
      <c r="C251">
        <v>3.09</v>
      </c>
      <c r="D251" s="20">
        <f t="shared" si="42"/>
        <v>3.8868791230959099E-2</v>
      </c>
      <c r="E251" s="17">
        <f>IF(OR($A251="",$B251="",$C251=""),"",A251*'MPTO_working_3-way'!$I250)</f>
        <v>2.6387267297266361</v>
      </c>
      <c r="F251" s="21">
        <f>IF(OR($A251="",$B251="",$C251=""),"",B251*'MPTO_working_3-way'!$I250)</f>
        <v>3.2308819407282825</v>
      </c>
      <c r="G251" s="22">
        <f>IF(OR($A251="",$B251="",$C251=""),"",C251*'MPTO_working_3-way'!$I250)</f>
        <v>3.2101045649036632</v>
      </c>
      <c r="H251" s="17">
        <f>IF(OR($A251="",$B251="",$C251=""),"",'MPTO_working_3-way'!E250)</f>
        <v>2.6264330485773333</v>
      </c>
      <c r="I251" s="21">
        <f>IF(OR($A251="",$B251="",$C251=""),"",'MPTO_working_3-way'!F250)</f>
        <v>3.2405756929467682</v>
      </c>
      <c r="J251" s="22">
        <f>IF(OR($A251="",$B251="",$C251=""),"",'MPTO_working_3-way'!G250)</f>
        <v>3.2188668682305495</v>
      </c>
      <c r="K251" s="17">
        <f>IF(OR($A251="",$B251="",$C251=""),"",'OddsRatio_working_3-way'!H250)</f>
        <v>2.6320333264355127</v>
      </c>
      <c r="L251" s="21">
        <f>IF(OR($A251="",$B251="",$C251=""),"",'OddsRatio_working_3-way'!I250)</f>
        <v>3.2360976095967087</v>
      </c>
      <c r="M251" s="22">
        <f>IF(OR($A251="",$B251="",$C251=""),"",'OddsRatio_working_3-way'!J250)</f>
        <v>3.2149023715910525</v>
      </c>
      <c r="N251" s="29">
        <f t="shared" si="43"/>
        <v>37.897065608745201</v>
      </c>
      <c r="O251" s="30">
        <f t="shared" si="44"/>
        <v>30.9513011724157</v>
      </c>
      <c r="P251" s="30">
        <f t="shared" si="45"/>
        <v>31.151633218839102</v>
      </c>
      <c r="Q251" t="s">
        <v>192</v>
      </c>
      <c r="R251" t="s">
        <v>201</v>
      </c>
      <c r="S251" s="36">
        <v>44039</v>
      </c>
      <c r="T251" s="4">
        <v>22</v>
      </c>
      <c r="U251" s="4">
        <f t="shared" si="46"/>
        <v>13.338582677165354</v>
      </c>
      <c r="V251" s="4">
        <f t="shared" si="47"/>
        <v>14.926045016077172</v>
      </c>
      <c r="W251" s="4">
        <f t="shared" si="48"/>
        <v>14.880258899676374</v>
      </c>
      <c r="X251" s="4">
        <f t="shared" si="49"/>
        <v>14.193696084246454</v>
      </c>
      <c r="Y251" s="4">
        <f t="shared" si="50"/>
        <v>15.781158423158271</v>
      </c>
      <c r="Z251" s="4">
        <f t="shared" si="51"/>
        <v>15.735372306757474</v>
      </c>
      <c r="AA251" s="4">
        <f t="shared" si="52"/>
        <v>-0.85511340708110062</v>
      </c>
      <c r="AB251" s="4">
        <f t="shared" si="53"/>
        <v>-0.85511340708109884</v>
      </c>
      <c r="AC251" s="4">
        <f t="shared" si="54"/>
        <v>-0.85511340708110062</v>
      </c>
    </row>
    <row r="252" spans="1:29" ht="15" x14ac:dyDescent="0.25">
      <c r="A252">
        <v>1.89</v>
      </c>
      <c r="B252">
        <v>3.45</v>
      </c>
      <c r="C252">
        <v>4.57</v>
      </c>
      <c r="D252" s="20">
        <f t="shared" si="42"/>
        <v>3.7773982308279885E-2</v>
      </c>
      <c r="E252" s="17">
        <f>IF(OR($A252="",$B252="",$C252=""),"",A252*'MPTO_working_3-way'!$I251)</f>
        <v>1.9613928265626488</v>
      </c>
      <c r="F252" s="21">
        <f>IF(OR($A252="",$B252="",$C252=""),"",B252*'MPTO_working_3-way'!$I251)</f>
        <v>3.5803202389635658</v>
      </c>
      <c r="G252" s="22">
        <f>IF(OR($A252="",$B252="",$C252=""),"",C252*'MPTO_working_3-way'!$I251)</f>
        <v>4.7426270991488391</v>
      </c>
      <c r="H252" s="17">
        <f>IF(OR($A252="",$B252="",$C252=""),"",'MPTO_working_3-way'!E251)</f>
        <v>1.9360739301013983</v>
      </c>
      <c r="I252" s="21">
        <f>IF(OR($A252="",$B252="",$C252=""),"",'MPTO_working_3-way'!F251)</f>
        <v>3.6066742151960258</v>
      </c>
      <c r="J252" s="22">
        <f>IF(OR($A252="",$B252="",$C252=""),"",'MPTO_working_3-way'!G251)</f>
        <v>4.8490243348773348</v>
      </c>
      <c r="K252" s="17">
        <f>IF(OR($A252="",$B252="",$C252=""),"",'OddsRatio_working_3-way'!H251)</f>
        <v>1.9458442599539378</v>
      </c>
      <c r="L252" s="21">
        <f>IF(OR($A252="",$B252="",$C252=""),"",'OddsRatio_working_3-way'!I251)</f>
        <v>3.6037285807720751</v>
      </c>
      <c r="M252" s="22">
        <f>IF(OR($A252="",$B252="",$C252=""),"",'OddsRatio_working_3-way'!J251)</f>
        <v>4.794004503410739</v>
      </c>
      <c r="N252" s="29">
        <f t="shared" si="43"/>
        <v>50.984177491487273</v>
      </c>
      <c r="O252" s="30">
        <f t="shared" si="44"/>
        <v>27.93046245185824</v>
      </c>
      <c r="P252" s="30">
        <f t="shared" si="45"/>
        <v>21.085360056654473</v>
      </c>
      <c r="Q252" t="s">
        <v>198</v>
      </c>
      <c r="R252" t="s">
        <v>207</v>
      </c>
      <c r="S252" s="36">
        <v>44039</v>
      </c>
      <c r="T252" s="4">
        <v>22</v>
      </c>
      <c r="U252" s="4">
        <f t="shared" si="46"/>
        <v>10.359788359788361</v>
      </c>
      <c r="V252" s="4">
        <f t="shared" si="47"/>
        <v>15.623188405797103</v>
      </c>
      <c r="W252" s="4">
        <f t="shared" si="48"/>
        <v>17.185995623632387</v>
      </c>
      <c r="X252" s="4">
        <f t="shared" si="49"/>
        <v>11.190815970570513</v>
      </c>
      <c r="Y252" s="4">
        <f t="shared" si="50"/>
        <v>16.454216016579256</v>
      </c>
      <c r="Z252" s="4">
        <f t="shared" si="51"/>
        <v>18.017023234414541</v>
      </c>
      <c r="AA252" s="4">
        <f t="shared" si="52"/>
        <v>-0.83102761078215259</v>
      </c>
      <c r="AB252" s="4">
        <f t="shared" si="53"/>
        <v>-0.83102761078215259</v>
      </c>
      <c r="AC252" s="4">
        <f t="shared" si="54"/>
        <v>-0.83102761078215437</v>
      </c>
    </row>
    <row r="253" spans="1:29" ht="15" x14ac:dyDescent="0.25">
      <c r="A253">
        <v>6.53</v>
      </c>
      <c r="B253">
        <v>4.6500000000000004</v>
      </c>
      <c r="C253">
        <v>1.5</v>
      </c>
      <c r="D253" s="20">
        <f t="shared" si="42"/>
        <v>3.4859786922228242E-2</v>
      </c>
      <c r="E253" s="17">
        <f>IF(OR($A253="",$B253="",$C253=""),"",A253*'MPTO_working_3-way'!$I252)</f>
        <v>6.7576344086021507</v>
      </c>
      <c r="F253" s="21">
        <f>IF(OR($A253="",$B253="",$C253=""),"",B253*'MPTO_working_3-way'!$I252)</f>
        <v>4.8120980091883618</v>
      </c>
      <c r="G253" s="22">
        <f>IF(OR($A253="",$B253="",$C253=""),"",C253*'MPTO_working_3-way'!$I252)</f>
        <v>1.5522896803833424</v>
      </c>
      <c r="H253" s="17">
        <f>IF(OR($A253="",$B253="",$C253=""),"",'MPTO_working_3-way'!E252)</f>
        <v>7.0661676298336111</v>
      </c>
      <c r="I253" s="21">
        <f>IF(OR($A253="",$B253="",$C253=""),"",'MPTO_working_3-way'!F252)</f>
        <v>4.9156031621833103</v>
      </c>
      <c r="J253" s="22">
        <f>IF(OR($A253="",$B253="",$C253=""),"",'MPTO_working_3-way'!G252)</f>
        <v>1.526608625702818</v>
      </c>
      <c r="K253" s="17">
        <f>IF(OR($A253="",$B253="",$C253=""),"",'OddsRatio_working_3-way'!H252)</f>
        <v>6.915806916992743</v>
      </c>
      <c r="L253" s="21">
        <f>IF(OR($A253="",$B253="",$C253=""),"",'OddsRatio_working_3-way'!I252)</f>
        <v>4.9046465184490984</v>
      </c>
      <c r="M253" s="22">
        <f>IF(OR($A253="",$B253="",$C253=""),"",'OddsRatio_working_3-way'!J252)</f>
        <v>1.5348830847190542</v>
      </c>
      <c r="N253" s="29">
        <f t="shared" ref="N253:N278" si="55">(1/E253)* 100</f>
        <v>14.798077841071827</v>
      </c>
      <c r="O253" s="30">
        <f t="shared" ref="O253:O278" si="56">(1/F253)* 100</f>
        <v>20.780956624128819</v>
      </c>
      <c r="P253" s="30">
        <f t="shared" ref="P253:P278" si="57">(1/G253)* 100</f>
        <v>64.42096553479935</v>
      </c>
      <c r="Q253" t="s">
        <v>105</v>
      </c>
      <c r="R253" t="s">
        <v>99</v>
      </c>
      <c r="S253" s="36">
        <v>43838</v>
      </c>
      <c r="T253" s="4">
        <v>22</v>
      </c>
      <c r="U253" s="4">
        <f t="shared" ref="U253:U279" si="58">(1/A253)*((T253*A253)-T253)</f>
        <v>18.630934150076566</v>
      </c>
      <c r="V253" s="4">
        <f t="shared" ref="V253:V279" si="59">(1/B253)*((T253*B253)-T253)</f>
        <v>17.268817204301076</v>
      </c>
      <c r="W253" s="4">
        <f t="shared" ref="W253:W279" si="60">(1/C253)*((T253*C253)-T253)</f>
        <v>7.333333333333333</v>
      </c>
      <c r="X253" s="4">
        <f t="shared" ref="X253:X279" si="61">((1/B253)+(1/C253))*T253</f>
        <v>19.397849462365588</v>
      </c>
      <c r="Y253" s="4">
        <f t="shared" ref="Y253:Y279" si="62">((1/A253)+(1/C253))*T253</f>
        <v>18.035732516590095</v>
      </c>
      <c r="Z253" s="4">
        <f t="shared" ref="Z253:Z279" si="63">((1/A253)+(1/B253))*T253</f>
        <v>8.1002486456223544</v>
      </c>
      <c r="AA253" s="4">
        <f t="shared" ref="AA253:AA279" si="64">U253-X253</f>
        <v>-0.76691531228902221</v>
      </c>
      <c r="AB253" s="4">
        <f t="shared" ref="AB253:AB279" si="65">V253-Y253</f>
        <v>-0.76691531228901866</v>
      </c>
      <c r="AC253" s="4">
        <f t="shared" ref="AC253:AC279" si="66">W253-Z253</f>
        <v>-0.76691531228902132</v>
      </c>
    </row>
    <row r="254" spans="1:29" ht="15" x14ac:dyDescent="0.25">
      <c r="A254">
        <v>2.37</v>
      </c>
      <c r="B254">
        <v>3.76</v>
      </c>
      <c r="C254">
        <v>2.89</v>
      </c>
      <c r="D254" s="20">
        <f t="shared" si="42"/>
        <v>3.3919136324227495E-2</v>
      </c>
      <c r="E254" s="17">
        <f>IF(OR($A254="",$B254="",$C254=""),"",A254*'MPTO_working_3-way'!$I253)</f>
        <v>2.4503883530884192</v>
      </c>
      <c r="F254" s="21">
        <f>IF(OR($A254="",$B254="",$C254=""),"",B254*'MPTO_working_3-way'!$I253)</f>
        <v>3.8875359525790953</v>
      </c>
      <c r="G254" s="22">
        <f>IF(OR($A254="",$B254="",$C254=""),"",C254*'MPTO_working_3-way'!$I253)</f>
        <v>2.9880263039770174</v>
      </c>
      <c r="H254" s="17">
        <f>IF(OR($A254="",$B254="",$C254=""),"",'MPTO_working_3-way'!E253)</f>
        <v>2.4352553900519918</v>
      </c>
      <c r="I254" s="21">
        <f>IF(OR($A254="",$B254="",$C254=""),"",'MPTO_working_3-way'!F253)</f>
        <v>3.9269421005035583</v>
      </c>
      <c r="J254" s="22">
        <f>IF(OR($A254="",$B254="",$C254=""),"",'MPTO_working_3-way'!G253)</f>
        <v>2.9876218422936858</v>
      </c>
      <c r="K254" s="17">
        <f>IF(OR($A254="",$B254="",$C254=""),"",'OddsRatio_working_3-way'!H253)</f>
        <v>2.4422252573891932</v>
      </c>
      <c r="L254" s="21">
        <f>IF(OR($A254="",$B254="",$C254=""),"",'OddsRatio_working_3-way'!I253)</f>
        <v>3.9055048980979357</v>
      </c>
      <c r="M254" s="22">
        <f>IF(OR($A254="",$B254="",$C254=""),"",'OddsRatio_working_3-way'!J253)</f>
        <v>2.9896392236974996</v>
      </c>
      <c r="N254" s="29">
        <f t="shared" si="55"/>
        <v>40.809857700295574</v>
      </c>
      <c r="O254" s="30">
        <f t="shared" si="56"/>
        <v>25.723234773856518</v>
      </c>
      <c r="P254" s="30">
        <f t="shared" si="57"/>
        <v>33.466907525847922</v>
      </c>
      <c r="Q254" t="s">
        <v>98</v>
      </c>
      <c r="R254" t="s">
        <v>143</v>
      </c>
      <c r="S254" s="36">
        <v>43838</v>
      </c>
      <c r="T254" s="4">
        <v>22</v>
      </c>
      <c r="U254" s="4">
        <f t="shared" si="58"/>
        <v>12.717299578059071</v>
      </c>
      <c r="V254" s="4">
        <f t="shared" si="59"/>
        <v>16.148936170212764</v>
      </c>
      <c r="W254" s="4">
        <f t="shared" si="60"/>
        <v>14.387543252595156</v>
      </c>
      <c r="X254" s="4">
        <f t="shared" si="61"/>
        <v>13.463520577192078</v>
      </c>
      <c r="Y254" s="4">
        <f t="shared" si="62"/>
        <v>16.895157169345772</v>
      </c>
      <c r="Z254" s="4">
        <f t="shared" si="63"/>
        <v>15.133764251728161</v>
      </c>
      <c r="AA254" s="4">
        <f t="shared" si="64"/>
        <v>-0.74622099913300666</v>
      </c>
      <c r="AB254" s="4">
        <f t="shared" si="65"/>
        <v>-0.74622099913300843</v>
      </c>
      <c r="AC254" s="4">
        <f t="shared" si="66"/>
        <v>-0.74622099913300488</v>
      </c>
    </row>
    <row r="255" spans="1:29" ht="15" x14ac:dyDescent="0.25">
      <c r="A255">
        <v>2.86</v>
      </c>
      <c r="B255">
        <v>4.07</v>
      </c>
      <c r="C255">
        <v>2.29</v>
      </c>
      <c r="D255" s="20">
        <f t="shared" si="42"/>
        <v>3.2031818058019024E-2</v>
      </c>
      <c r="E255" s="17">
        <f>IF(OR($A255="",$B255="",$C255=""),"",A255*'MPTO_working_3-way'!$I254)</f>
        <v>2.9516109996459341</v>
      </c>
      <c r="F255" s="21">
        <f>IF(OR($A255="",$B255="",$C255=""),"",B255*'MPTO_working_3-way'!$I254)</f>
        <v>4.200369499496138</v>
      </c>
      <c r="G255" s="22">
        <f>IF(OR($A255="",$B255="",$C255=""),"",C255*'MPTO_working_3-way'!$I254)</f>
        <v>2.3633528633528638</v>
      </c>
      <c r="H255" s="17">
        <f>IF(OR($A255="",$B255="",$C255=""),"",'MPTO_working_3-way'!E254)</f>
        <v>2.9500868002717229</v>
      </c>
      <c r="I255" s="21">
        <f>IF(OR($A255="",$B255="",$C255=""),"",'MPTO_working_3-way'!F254)</f>
        <v>4.2549032002050833</v>
      </c>
      <c r="J255" s="22">
        <f>IF(OR($A255="",$B255="",$C255=""),"",'MPTO_working_3-way'!G254)</f>
        <v>2.3473960744958475</v>
      </c>
      <c r="K255" s="17">
        <f>IF(OR($A255="",$B255="",$C255=""),"",'OddsRatio_working_3-way'!H254)</f>
        <v>2.9533844700332383</v>
      </c>
      <c r="L255" s="21">
        <f>IF(OR($A255="",$B255="",$C255=""),"",'OddsRatio_working_3-way'!I254)</f>
        <v>4.2241345822591638</v>
      </c>
      <c r="M255" s="22">
        <f>IF(OR($A255="",$B255="",$C255=""),"",'OddsRatio_working_3-way'!J254)</f>
        <v>2.3547666485714402</v>
      </c>
      <c r="N255" s="29">
        <f t="shared" si="55"/>
        <v>33.879803270822507</v>
      </c>
      <c r="O255" s="30">
        <f t="shared" si="56"/>
        <v>23.807429325442836</v>
      </c>
      <c r="P255" s="30">
        <f t="shared" si="57"/>
        <v>42.312767403734647</v>
      </c>
      <c r="Q255" t="s">
        <v>53</v>
      </c>
      <c r="R255" t="s">
        <v>102</v>
      </c>
      <c r="S255" s="36">
        <v>43838</v>
      </c>
      <c r="T255" s="4">
        <v>22</v>
      </c>
      <c r="U255" s="4">
        <f t="shared" si="58"/>
        <v>14.307692307692307</v>
      </c>
      <c r="V255" s="4">
        <f t="shared" si="59"/>
        <v>16.594594594594593</v>
      </c>
      <c r="W255" s="4">
        <f t="shared" si="60"/>
        <v>12.393013100436683</v>
      </c>
      <c r="X255" s="4">
        <f t="shared" si="61"/>
        <v>15.012392304968722</v>
      </c>
      <c r="Y255" s="4">
        <f t="shared" si="62"/>
        <v>17.299294591871011</v>
      </c>
      <c r="Z255" s="4">
        <f t="shared" si="63"/>
        <v>13.097713097713097</v>
      </c>
      <c r="AA255" s="4">
        <f t="shared" si="64"/>
        <v>-0.70469999727641586</v>
      </c>
      <c r="AB255" s="4">
        <f t="shared" si="65"/>
        <v>-0.70469999727641763</v>
      </c>
      <c r="AC255" s="4">
        <f t="shared" si="66"/>
        <v>-0.70469999727641408</v>
      </c>
    </row>
    <row r="256" spans="1:29" ht="15" x14ac:dyDescent="0.25">
      <c r="A256">
        <v>1.34</v>
      </c>
      <c r="B256">
        <v>5.77</v>
      </c>
      <c r="C256">
        <v>8.41</v>
      </c>
      <c r="D256" s="20">
        <f t="shared" si="42"/>
        <v>3.8484946228985351E-2</v>
      </c>
      <c r="E256" s="17">
        <f>IF(OR($A256="",$B256="",$C256=""),"",A256*'MPTO_working_3-way'!$I255)</f>
        <v>1.3915698279468405</v>
      </c>
      <c r="F256" s="21">
        <f>IF(OR($A256="",$B256="",$C256=""),"",B256*'MPTO_working_3-way'!$I255)</f>
        <v>5.9920581397412453</v>
      </c>
      <c r="G256" s="22">
        <f>IF(OR($A256="",$B256="",$C256=""),"",C256*'MPTO_working_3-way'!$I255)</f>
        <v>8.7336583977857671</v>
      </c>
      <c r="H256" s="17">
        <f>IF(OR($A256="",$B256="",$C256=""),"",'MPTO_working_3-way'!E255)</f>
        <v>1.3634374108987786</v>
      </c>
      <c r="I256" s="21">
        <f>IF(OR($A256="",$B256="",$C256=""),"",'MPTO_working_3-way'!F255)</f>
        <v>6.2312319230423485</v>
      </c>
      <c r="J256" s="22">
        <f>IF(OR($A256="",$B256="",$C256=""),"",'MPTO_working_3-way'!G255)</f>
        <v>9.4270477203382104</v>
      </c>
      <c r="K256" s="17">
        <f>IF(OR($A256="",$B256="",$C256=""),"",'OddsRatio_working_3-way'!H255)</f>
        <v>1.3715358746593538</v>
      </c>
      <c r="L256" s="21">
        <f>IF(OR($A256="",$B256="",$C256=""),"",'OddsRatio_working_3-way'!I255)</f>
        <v>6.2124297709562217</v>
      </c>
      <c r="M256" s="22">
        <f>IF(OR($A256="",$B256="",$C256=""),"",'OddsRatio_working_3-way'!J255)</f>
        <v>9.0972965624288484</v>
      </c>
      <c r="N256" s="29">
        <f t="shared" si="55"/>
        <v>71.86128787194437</v>
      </c>
      <c r="O256" s="30">
        <f t="shared" si="56"/>
        <v>16.688756628839769</v>
      </c>
      <c r="P256" s="30">
        <f t="shared" si="57"/>
        <v>11.44995549921587</v>
      </c>
      <c r="Q256" t="s">
        <v>52</v>
      </c>
      <c r="R256" t="s">
        <v>95</v>
      </c>
      <c r="S256" s="36">
        <v>43838</v>
      </c>
      <c r="T256" s="4">
        <v>22</v>
      </c>
      <c r="U256" s="4">
        <f t="shared" si="58"/>
        <v>5.5820895522388057</v>
      </c>
      <c r="V256" s="4">
        <f t="shared" si="59"/>
        <v>18.187175043327557</v>
      </c>
      <c r="W256" s="4">
        <f t="shared" si="60"/>
        <v>19.38406658739596</v>
      </c>
      <c r="X256" s="4">
        <f t="shared" si="61"/>
        <v>6.428758369276486</v>
      </c>
      <c r="Y256" s="4">
        <f t="shared" si="62"/>
        <v>19.033843860365234</v>
      </c>
      <c r="Z256" s="4">
        <f t="shared" si="63"/>
        <v>20.230735404433634</v>
      </c>
      <c r="AA256" s="4">
        <f t="shared" si="64"/>
        <v>-0.84666881703768038</v>
      </c>
      <c r="AB256" s="4">
        <f t="shared" si="65"/>
        <v>-0.84666881703767771</v>
      </c>
      <c r="AC256" s="4">
        <f t="shared" si="66"/>
        <v>-0.84666881703767416</v>
      </c>
    </row>
    <row r="257" spans="1:29" ht="15" x14ac:dyDescent="0.25">
      <c r="A257">
        <v>2.85</v>
      </c>
      <c r="B257">
        <v>3.87</v>
      </c>
      <c r="C257">
        <v>2.36</v>
      </c>
      <c r="D257" s="20">
        <f t="shared" si="42"/>
        <v>3.3003939358315693E-2</v>
      </c>
      <c r="E257" s="17">
        <f>IF(OR($A257="",$B257="",$C257=""),"",A257*'MPTO_working_3-way'!$I256)</f>
        <v>2.9440612271711997</v>
      </c>
      <c r="F257" s="21">
        <f>IF(OR($A257="",$B257="",$C257=""),"",B257*'MPTO_working_3-way'!$I256)</f>
        <v>3.9977252453166821</v>
      </c>
      <c r="G257" s="22">
        <f>IF(OR($A257="",$B257="",$C257=""),"",C257*'MPTO_working_3-way'!$I256)</f>
        <v>2.4378892968856247</v>
      </c>
      <c r="H257" s="17">
        <f>IF(OR($A257="",$B257="",$C257=""),"",'MPTO_working_3-way'!E256)</f>
        <v>2.9422505663039007</v>
      </c>
      <c r="I257" s="21">
        <f>IF(OR($A257="",$B257="",$C257=""),"",'MPTO_working_3-way'!F256)</f>
        <v>4.0420924151039497</v>
      </c>
      <c r="J257" s="22">
        <f>IF(OR($A257="",$B257="",$C257=""),"",'MPTO_working_3-way'!G256)</f>
        <v>2.422906152205035</v>
      </c>
      <c r="K257" s="17">
        <f>IF(OR($A257="",$B257="",$C257=""),"",'OddsRatio_working_3-way'!H256)</f>
        <v>2.9450810344593084</v>
      </c>
      <c r="L257" s="21">
        <f>IF(OR($A257="",$B257="",$C257=""),"",'OddsRatio_working_3-way'!I256)</f>
        <v>4.017504091296332</v>
      </c>
      <c r="M257" s="22">
        <f>IF(OR($A257="",$B257="",$C257=""),"",'OddsRatio_working_3-way'!J256)</f>
        <v>2.4298974091160312</v>
      </c>
      <c r="N257" s="29">
        <f t="shared" si="55"/>
        <v>33.966684889935181</v>
      </c>
      <c r="O257" s="30">
        <f t="shared" si="56"/>
        <v>25.014225306541405</v>
      </c>
      <c r="P257" s="30">
        <f t="shared" si="57"/>
        <v>41.019089803523414</v>
      </c>
      <c r="Q257" t="s">
        <v>97</v>
      </c>
      <c r="R257" t="s">
        <v>51</v>
      </c>
      <c r="S257" s="36">
        <v>43838</v>
      </c>
      <c r="T257" s="4">
        <v>22</v>
      </c>
      <c r="U257" s="4">
        <f t="shared" si="58"/>
        <v>14.280701754385966</v>
      </c>
      <c r="V257" s="4">
        <f t="shared" si="59"/>
        <v>16.315245478036175</v>
      </c>
      <c r="W257" s="4">
        <f t="shared" si="60"/>
        <v>12.677966101694913</v>
      </c>
      <c r="X257" s="4">
        <f t="shared" si="61"/>
        <v>15.006788420268911</v>
      </c>
      <c r="Y257" s="4">
        <f t="shared" si="62"/>
        <v>17.041332143919121</v>
      </c>
      <c r="Z257" s="4">
        <f t="shared" si="63"/>
        <v>13.404052767577859</v>
      </c>
      <c r="AA257" s="4">
        <f t="shared" si="64"/>
        <v>-0.72608666588294568</v>
      </c>
      <c r="AB257" s="4">
        <f t="shared" si="65"/>
        <v>-0.72608666588294568</v>
      </c>
      <c r="AC257" s="4">
        <f t="shared" si="66"/>
        <v>-0.72608666588294568</v>
      </c>
    </row>
    <row r="258" spans="1:29" ht="15" x14ac:dyDescent="0.25">
      <c r="A258">
        <v>7.45</v>
      </c>
      <c r="B258">
        <v>4.6100000000000003</v>
      </c>
      <c r="C258">
        <v>1.45</v>
      </c>
      <c r="D258" s="20">
        <f t="shared" si="42"/>
        <v>4.0803100029568551E-2</v>
      </c>
      <c r="E258" s="17">
        <f>IF(OR($A258="",$B258="",$C258=""),"",A258*'MPTO_working_3-way'!$I257)</f>
        <v>7.7539830952202857</v>
      </c>
      <c r="F258" s="21">
        <f>IF(OR($A258="",$B258="",$C258=""),"",B258*'MPTO_working_3-way'!$I257)</f>
        <v>4.7981022911363116</v>
      </c>
      <c r="G258" s="22">
        <f>IF(OR($A258="",$B258="",$C258=""),"",C258*'MPTO_working_3-way'!$I257)</f>
        <v>1.5091644950428744</v>
      </c>
      <c r="H258" s="17">
        <f>IF(OR($A258="",$B258="",$C258=""),"",'MPTO_working_3-way'!E257)</f>
        <v>8.2900073661912632</v>
      </c>
      <c r="I258" s="21">
        <f>IF(OR($A258="",$B258="",$C258=""),"",'MPTO_working_3-way'!F257)</f>
        <v>4.9183865957872337</v>
      </c>
      <c r="J258" s="22">
        <f>IF(OR($A258="",$B258="",$C258=""),"",'MPTO_working_3-way'!G257)</f>
        <v>1.4791714778563985</v>
      </c>
      <c r="K258" s="17">
        <f>IF(OR($A258="",$B258="",$C258=""),"",'OddsRatio_working_3-way'!H257)</f>
        <v>8.0030856030568369</v>
      </c>
      <c r="L258" s="21">
        <f>IF(OR($A258="",$B258="",$C258=""),"",'OddsRatio_working_3-way'!I257)</f>
        <v>4.9195564383000292</v>
      </c>
      <c r="M258" s="22">
        <f>IF(OR($A258="",$B258="",$C258=""),"",'OddsRatio_working_3-way'!J257)</f>
        <v>1.488587367655128</v>
      </c>
      <c r="N258" s="29">
        <f t="shared" si="55"/>
        <v>12.896597628855039</v>
      </c>
      <c r="O258" s="30">
        <f t="shared" si="56"/>
        <v>20.841573174613888</v>
      </c>
      <c r="P258" s="30">
        <f t="shared" si="57"/>
        <v>66.261829196531068</v>
      </c>
      <c r="Q258" t="s">
        <v>226</v>
      </c>
      <c r="R258" t="s">
        <v>227</v>
      </c>
      <c r="S258" s="36">
        <v>43838</v>
      </c>
      <c r="T258" s="4">
        <v>22</v>
      </c>
      <c r="U258" s="4">
        <f t="shared" si="58"/>
        <v>19.046979865771814</v>
      </c>
      <c r="V258" s="4">
        <f t="shared" si="59"/>
        <v>17.227765726681127</v>
      </c>
      <c r="W258" s="4">
        <f t="shared" si="60"/>
        <v>6.8275862068965516</v>
      </c>
      <c r="X258" s="4">
        <f t="shared" si="61"/>
        <v>19.944648066422321</v>
      </c>
      <c r="Y258" s="4">
        <f t="shared" si="62"/>
        <v>18.125433927331638</v>
      </c>
      <c r="Z258" s="4">
        <f t="shared" si="63"/>
        <v>7.7252544075470588</v>
      </c>
      <c r="AA258" s="4">
        <f t="shared" si="64"/>
        <v>-0.89766820065050723</v>
      </c>
      <c r="AB258" s="4">
        <f t="shared" si="65"/>
        <v>-0.89766820065051078</v>
      </c>
      <c r="AC258" s="4">
        <f t="shared" si="66"/>
        <v>-0.89766820065050723</v>
      </c>
    </row>
    <row r="259" spans="1:29" ht="15" x14ac:dyDescent="0.25">
      <c r="A259">
        <v>2.68</v>
      </c>
      <c r="B259">
        <v>3.34</v>
      </c>
      <c r="C259">
        <v>2.73</v>
      </c>
      <c r="D259" s="20">
        <f t="shared" si="42"/>
        <v>3.883589226336559E-2</v>
      </c>
      <c r="E259" s="17">
        <f>IF(OR($A259="",$B259="",$C259=""),"",A259*'MPTO_working_3-way'!$I258)</f>
        <v>2.78408019126582</v>
      </c>
      <c r="F259" s="21">
        <f>IF(OR($A259="",$B259="",$C259=""),"",B259*'MPTO_working_3-way'!$I258)</f>
        <v>3.4697118801596409</v>
      </c>
      <c r="G259" s="22">
        <f>IF(OR($A259="",$B259="",$C259=""),"",C259*'MPTO_working_3-way'!$I258)</f>
        <v>2.8360219858789879</v>
      </c>
      <c r="H259" s="17">
        <f>IF(OR($A259="",$B259="",$C259=""),"",'MPTO_working_3-way'!E258)</f>
        <v>2.7763199712060818</v>
      </c>
      <c r="I259" s="21">
        <f>IF(OR($A259="",$B259="",$C259=""),"",'MPTO_working_3-way'!F258)</f>
        <v>3.4909387426086327</v>
      </c>
      <c r="J259" s="22">
        <f>IF(OR($A259="",$B259="",$C259=""),"",'MPTO_working_3-way'!G258)</f>
        <v>2.830014588928226</v>
      </c>
      <c r="K259" s="17">
        <f>IF(OR($A259="",$B259="",$C259=""),"",'OddsRatio_working_3-way'!H258)</f>
        <v>2.780303757031112</v>
      </c>
      <c r="L259" s="21">
        <f>IF(OR($A259="",$B259="",$C259=""),"",'OddsRatio_working_3-way'!I258)</f>
        <v>3.4797088044361906</v>
      </c>
      <c r="M259" s="22">
        <f>IF(OR($A259="",$B259="",$C259=""),"",'OddsRatio_working_3-way'!J258)</f>
        <v>2.8332889878951333</v>
      </c>
      <c r="N259" s="29">
        <f t="shared" si="55"/>
        <v>35.918505621252827</v>
      </c>
      <c r="O259" s="30">
        <f t="shared" si="56"/>
        <v>28.820836845795682</v>
      </c>
      <c r="P259" s="30">
        <f t="shared" si="57"/>
        <v>35.260657532951498</v>
      </c>
      <c r="Q259" t="s">
        <v>228</v>
      </c>
      <c r="R259" t="s">
        <v>229</v>
      </c>
      <c r="S259" s="36">
        <v>43838</v>
      </c>
      <c r="T259" s="4">
        <v>22</v>
      </c>
      <c r="U259" s="4">
        <f t="shared" si="58"/>
        <v>13.791044776119403</v>
      </c>
      <c r="V259" s="4">
        <f t="shared" si="59"/>
        <v>15.41317365269461</v>
      </c>
      <c r="W259" s="4">
        <f t="shared" si="60"/>
        <v>13.941391941391942</v>
      </c>
      <c r="X259" s="4">
        <f t="shared" si="61"/>
        <v>14.645434405913447</v>
      </c>
      <c r="Y259" s="4">
        <f t="shared" si="62"/>
        <v>16.267563282488656</v>
      </c>
      <c r="Z259" s="4">
        <f t="shared" si="63"/>
        <v>14.795781571185985</v>
      </c>
      <c r="AA259" s="4">
        <f t="shared" si="64"/>
        <v>-0.85438962979404387</v>
      </c>
      <c r="AB259" s="4">
        <f t="shared" si="65"/>
        <v>-0.85438962979404565</v>
      </c>
      <c r="AC259" s="4">
        <f t="shared" si="66"/>
        <v>-0.85438962979404387</v>
      </c>
    </row>
    <row r="260" spans="1:29" ht="15" x14ac:dyDescent="0.25">
      <c r="A260">
        <v>2.12</v>
      </c>
      <c r="B260">
        <v>3.47</v>
      </c>
      <c r="C260">
        <v>3.57</v>
      </c>
      <c r="D260" s="20">
        <f t="shared" si="42"/>
        <v>3.9994596065820121E-2</v>
      </c>
      <c r="E260" s="17">
        <f>IF(OR($A260="",$B260="",$C260=""),"",A260*'MPTO_working_3-way'!$I259)</f>
        <v>2.2047885436595389</v>
      </c>
      <c r="F260" s="21">
        <f>IF(OR($A260="",$B260="",$C260=""),"",B260*'MPTO_working_3-way'!$I259)</f>
        <v>3.6087812483483961</v>
      </c>
      <c r="G260" s="22">
        <f>IF(OR($A260="",$B260="",$C260=""),"",C260*'MPTO_working_3-way'!$I259)</f>
        <v>3.7127807079549777</v>
      </c>
      <c r="H260" s="17">
        <f>IF(OR($A260="",$B260="",$C260=""),"",'MPTO_working_3-way'!E259)</f>
        <v>2.1816599225305837</v>
      </c>
      <c r="I260" s="21">
        <f>IF(OR($A260="",$B260="",$C260=""),"",'MPTO_working_3-way'!F259)</f>
        <v>3.6383097216844931</v>
      </c>
      <c r="J260" s="22">
        <f>IF(OR($A260="",$B260="",$C260=""),"",'MPTO_working_3-way'!G259)</f>
        <v>3.7483997220018903</v>
      </c>
      <c r="K260" s="17">
        <f>IF(OR($A260="",$B260="",$C260=""),"",'OddsRatio_working_3-way'!H259)</f>
        <v>2.1910763550435832</v>
      </c>
      <c r="L260" s="21">
        <f>IF(OR($A260="",$B260="",$C260=""),"",'OddsRatio_working_3-way'!I259)</f>
        <v>3.626748747283616</v>
      </c>
      <c r="M260" s="22">
        <f>IF(OR($A260="",$B260="",$C260=""),"",'OddsRatio_working_3-way'!J259)</f>
        <v>3.7330948504125079</v>
      </c>
      <c r="N260" s="29">
        <f t="shared" si="55"/>
        <v>45.355823481384114</v>
      </c>
      <c r="O260" s="30">
        <f t="shared" si="56"/>
        <v>27.71018610390038</v>
      </c>
      <c r="P260" s="30">
        <f t="shared" si="57"/>
        <v>26.933990414715502</v>
      </c>
      <c r="Q260" t="s">
        <v>230</v>
      </c>
      <c r="R260" t="s">
        <v>231</v>
      </c>
      <c r="S260" s="36">
        <v>43838</v>
      </c>
      <c r="T260" s="4">
        <v>22</v>
      </c>
      <c r="U260" s="4">
        <f t="shared" si="58"/>
        <v>11.622641509433961</v>
      </c>
      <c r="V260" s="4">
        <f t="shared" si="59"/>
        <v>15.659942363112393</v>
      </c>
      <c r="W260" s="4">
        <f t="shared" si="60"/>
        <v>15.837535014005601</v>
      </c>
      <c r="X260" s="4">
        <f t="shared" si="61"/>
        <v>12.502522622882008</v>
      </c>
      <c r="Y260" s="4">
        <f t="shared" si="62"/>
        <v>16.539823476560436</v>
      </c>
      <c r="Z260" s="4">
        <f t="shared" si="63"/>
        <v>16.717416127453646</v>
      </c>
      <c r="AA260" s="4">
        <f t="shared" si="64"/>
        <v>-0.87988111344804665</v>
      </c>
      <c r="AB260" s="4">
        <f t="shared" si="65"/>
        <v>-0.8798811134480431</v>
      </c>
      <c r="AC260" s="4">
        <f t="shared" si="66"/>
        <v>-0.87988111344804487</v>
      </c>
    </row>
    <row r="261" spans="1:29" ht="15" x14ac:dyDescent="0.25">
      <c r="A261">
        <v>2.97</v>
      </c>
      <c r="B261">
        <v>3.29</v>
      </c>
      <c r="C261">
        <v>2.5</v>
      </c>
      <c r="D261" s="20">
        <f t="shared" ref="D261:D324" si="67">IF(OR($A261="",$B261="",$C261=""),"",(1/A261)+(1/B261)+(1/C261)-1)</f>
        <v>4.0651704481491802E-2</v>
      </c>
      <c r="E261" s="17">
        <f>IF(OR($A261="",$B261="",$C261=""),"",A261*'MPTO_working_3-way'!$I260)</f>
        <v>3.090735562310031</v>
      </c>
      <c r="F261" s="21">
        <f>IF(OR($A261="",$B261="",$C261=""),"",B261*'MPTO_working_3-way'!$I260)</f>
        <v>3.423744107744108</v>
      </c>
      <c r="G261" s="22">
        <f>IF(OR($A261="",$B261="",$C261=""),"",C261*'MPTO_working_3-way'!$I260)</f>
        <v>2.6016292612037297</v>
      </c>
      <c r="H261" s="17">
        <f>IF(OR($A261="",$B261="",$C261=""),"",'MPTO_working_3-way'!E260)</f>
        <v>3.094540356685155</v>
      </c>
      <c r="I261" s="21">
        <f>IF(OR($A261="",$B261="",$C261=""),"",'MPTO_working_3-way'!F260)</f>
        <v>3.4435166890252074</v>
      </c>
      <c r="J261" s="22">
        <f>IF(OR($A261="",$B261="",$C261=""),"",'MPTO_working_3-way'!G260)</f>
        <v>2.5876606810883152</v>
      </c>
      <c r="K261" s="17">
        <f>IF(OR($A261="",$B261="",$C261=""),"",'OddsRatio_working_3-way'!H260)</f>
        <v>3.0935031835208369</v>
      </c>
      <c r="L261" s="21">
        <f>IF(OR($A261="",$B261="",$C261=""),"",'OddsRatio_working_3-way'!I260)</f>
        <v>3.4335646143465559</v>
      </c>
      <c r="M261" s="22">
        <f>IF(OR($A261="",$B261="",$C261=""),"",'OddsRatio_working_3-way'!J260)</f>
        <v>2.5940379569955603</v>
      </c>
      <c r="N261" s="29">
        <f t="shared" si="55"/>
        <v>32.35475762451172</v>
      </c>
      <c r="O261" s="30">
        <f t="shared" si="56"/>
        <v>29.207790317568339</v>
      </c>
      <c r="P261" s="30">
        <f t="shared" si="57"/>
        <v>38.437452057919927</v>
      </c>
      <c r="Q261" t="s">
        <v>232</v>
      </c>
      <c r="R261" t="s">
        <v>233</v>
      </c>
      <c r="S261" s="36">
        <v>43838</v>
      </c>
      <c r="T261" s="4">
        <v>22</v>
      </c>
      <c r="U261" s="4">
        <f t="shared" si="58"/>
        <v>14.592592592592592</v>
      </c>
      <c r="V261" s="4">
        <f t="shared" si="59"/>
        <v>15.313069908814587</v>
      </c>
      <c r="W261" s="4">
        <f t="shared" si="60"/>
        <v>13.200000000000001</v>
      </c>
      <c r="X261" s="4">
        <f t="shared" si="61"/>
        <v>15.486930091185412</v>
      </c>
      <c r="Y261" s="4">
        <f t="shared" si="62"/>
        <v>16.207407407407405</v>
      </c>
      <c r="Z261" s="4">
        <f t="shared" si="63"/>
        <v>14.094337498592816</v>
      </c>
      <c r="AA261" s="4">
        <f t="shared" si="64"/>
        <v>-0.89433749859282052</v>
      </c>
      <c r="AB261" s="4">
        <f t="shared" si="65"/>
        <v>-0.89433749859281875</v>
      </c>
      <c r="AC261" s="4">
        <f t="shared" si="66"/>
        <v>-0.89433749859281519</v>
      </c>
    </row>
    <row r="262" spans="1:29" ht="15" x14ac:dyDescent="0.25">
      <c r="A262">
        <v>6.48</v>
      </c>
      <c r="B262">
        <v>4.93</v>
      </c>
      <c r="C262">
        <v>1.47</v>
      </c>
      <c r="D262" s="20">
        <f t="shared" si="67"/>
        <v>3.7432853090150431E-2</v>
      </c>
      <c r="E262" s="17">
        <f>IF(OR($A262="",$B262="",$C262=""),"",A262*'MPTO_working_3-way'!$I261)</f>
        <v>6.7225648880241753</v>
      </c>
      <c r="F262" s="21">
        <f>IF(OR($A262="",$B262="",$C262=""),"",B262*'MPTO_working_3-way'!$I261)</f>
        <v>5.1145439657344411</v>
      </c>
      <c r="G262" s="22">
        <f>IF(OR($A262="",$B262="",$C262=""),"",C262*'MPTO_working_3-way'!$I261)</f>
        <v>1.5250262940425212</v>
      </c>
      <c r="H262" s="17">
        <f>IF(OR($A262="",$B262="",$C262=""),"",'MPTO_working_3-way'!E261)</f>
        <v>7.0500299048090289</v>
      </c>
      <c r="I262" s="21">
        <f>IF(OR($A262="",$B262="",$C262=""),"",'MPTO_working_3-way'!F261)</f>
        <v>5.2531454300823865</v>
      </c>
      <c r="J262" s="22">
        <f>IF(OR($A262="",$B262="",$C262=""),"",'MPTO_working_3-way'!G261)</f>
        <v>1.4974666806290577</v>
      </c>
      <c r="K262" s="17">
        <f>IF(OR($A262="",$B262="",$C262=""),"",'OddsRatio_working_3-way'!H261)</f>
        <v>6.901047732926199</v>
      </c>
      <c r="L262" s="21">
        <f>IF(OR($A262="",$B262="",$C262=""),"",'OddsRatio_working_3-way'!I261)</f>
        <v>5.2319557646715236</v>
      </c>
      <c r="M262" s="22">
        <f>IF(OR($A262="",$B262="",$C262=""),"",'OddsRatio_working_3-way'!J261)</f>
        <v>1.5061117581159331</v>
      </c>
      <c r="N262" s="29">
        <f t="shared" si="55"/>
        <v>14.875274789558921</v>
      </c>
      <c r="O262" s="30">
        <f t="shared" si="56"/>
        <v>19.552085321773188</v>
      </c>
      <c r="P262" s="30">
        <f t="shared" si="57"/>
        <v>65.572639888667894</v>
      </c>
      <c r="Q262" t="s">
        <v>140</v>
      </c>
      <c r="R262" t="s">
        <v>94</v>
      </c>
      <c r="S262" s="36">
        <v>43869</v>
      </c>
      <c r="T262" s="4">
        <v>22</v>
      </c>
      <c r="U262" s="4">
        <f t="shared" si="58"/>
        <v>18.604938271604937</v>
      </c>
      <c r="V262" s="4">
        <f t="shared" si="59"/>
        <v>17.537525354969574</v>
      </c>
      <c r="W262" s="4">
        <f t="shared" si="60"/>
        <v>7.0340136054421745</v>
      </c>
      <c r="X262" s="4">
        <f t="shared" si="61"/>
        <v>19.42846103958825</v>
      </c>
      <c r="Y262" s="4">
        <f t="shared" si="62"/>
        <v>18.361048122952884</v>
      </c>
      <c r="Z262" s="4">
        <f t="shared" si="63"/>
        <v>7.8575363734254884</v>
      </c>
      <c r="AA262" s="4">
        <f t="shared" si="64"/>
        <v>-0.82352276798331303</v>
      </c>
      <c r="AB262" s="4">
        <f t="shared" si="65"/>
        <v>-0.82352276798330948</v>
      </c>
      <c r="AC262" s="4">
        <f t="shared" si="66"/>
        <v>-0.82352276798331392</v>
      </c>
    </row>
    <row r="263" spans="1:29" ht="15" x14ac:dyDescent="0.25">
      <c r="A263">
        <v>2.17</v>
      </c>
      <c r="B263">
        <v>4.16</v>
      </c>
      <c r="C263">
        <v>3.01</v>
      </c>
      <c r="D263" s="20">
        <f t="shared" si="67"/>
        <v>3.344002209343544E-2</v>
      </c>
      <c r="E263" s="17">
        <f>IF(OR($A263="",$B263="",$C263=""),"",A263*'MPTO_working_3-way'!$I262)</f>
        <v>2.2425648479427549</v>
      </c>
      <c r="F263" s="21">
        <f>IF(OR($A263="",$B263="",$C263=""),"",B263*'MPTO_working_3-way'!$I262)</f>
        <v>4.2991104919086913</v>
      </c>
      <c r="G263" s="22">
        <f>IF(OR($A263="",$B263="",$C263=""),"",C263*'MPTO_working_3-way'!$I262)</f>
        <v>3.1106544665012406</v>
      </c>
      <c r="H263" s="17">
        <f>IF(OR($A263="",$B263="",$C263=""),"",'MPTO_working_3-way'!E262)</f>
        <v>2.2237896526674961</v>
      </c>
      <c r="I263" s="21">
        <f>IF(OR($A263="",$B263="",$C263=""),"",'MPTO_working_3-way'!F262)</f>
        <v>4.362279621321778</v>
      </c>
      <c r="J263" s="22">
        <f>IF(OR($A263="",$B263="",$C263=""),"",'MPTO_working_3-way'!G262)</f>
        <v>3.1144959769948937</v>
      </c>
      <c r="K263" s="17">
        <f>IF(OR($A263="",$B263="",$C263=""),"",'OddsRatio_working_3-way'!H262)</f>
        <v>2.2319673048971231</v>
      </c>
      <c r="L263" s="21">
        <f>IF(OR($A263="",$B263="",$C263=""),"",'OddsRatio_working_3-way'!I262)</f>
        <v>4.327364686730693</v>
      </c>
      <c r="M263" s="22">
        <f>IF(OR($A263="",$B263="",$C263=""),"",'OddsRatio_working_3-way'!J262)</f>
        <v>3.1164566520027503</v>
      </c>
      <c r="N263" s="29">
        <f t="shared" si="55"/>
        <v>44.591798579085129</v>
      </c>
      <c r="O263" s="30">
        <f t="shared" si="56"/>
        <v>23.260625701109312</v>
      </c>
      <c r="P263" s="30">
        <f t="shared" si="57"/>
        <v>32.147575719805559</v>
      </c>
      <c r="Q263" t="s">
        <v>100</v>
      </c>
      <c r="R263" t="s">
        <v>104</v>
      </c>
      <c r="S263" s="36">
        <v>43869</v>
      </c>
      <c r="T263" s="4">
        <v>22</v>
      </c>
      <c r="U263" s="4">
        <f t="shared" si="58"/>
        <v>11.861751152073731</v>
      </c>
      <c r="V263" s="4">
        <f t="shared" si="59"/>
        <v>16.711538461538463</v>
      </c>
      <c r="W263" s="4">
        <f t="shared" si="60"/>
        <v>14.691029900332227</v>
      </c>
      <c r="X263" s="4">
        <f t="shared" si="61"/>
        <v>12.597431638129311</v>
      </c>
      <c r="Y263" s="4">
        <f t="shared" si="62"/>
        <v>17.447218947594042</v>
      </c>
      <c r="Z263" s="4">
        <f t="shared" si="63"/>
        <v>15.426710386387807</v>
      </c>
      <c r="AA263" s="4">
        <f t="shared" si="64"/>
        <v>-0.73568048605558012</v>
      </c>
      <c r="AB263" s="4">
        <f t="shared" si="65"/>
        <v>-0.73568048605557834</v>
      </c>
      <c r="AC263" s="4">
        <f t="shared" si="66"/>
        <v>-0.73568048605558012</v>
      </c>
    </row>
    <row r="264" spans="1:29" ht="15" x14ac:dyDescent="0.25">
      <c r="A264">
        <v>1.56</v>
      </c>
      <c r="B264">
        <v>4.55</v>
      </c>
      <c r="C264">
        <v>5.68</v>
      </c>
      <c r="D264" s="20">
        <f t="shared" si="67"/>
        <v>3.6862198834029858E-2</v>
      </c>
      <c r="E264" s="17">
        <f>IF(OR($A264="",$B264="",$C264=""),"",A264*'MPTO_working_3-way'!$I263)</f>
        <v>1.6175050301810867</v>
      </c>
      <c r="F264" s="21">
        <f>IF(OR($A264="",$B264="",$C264=""),"",B264*'MPTO_working_3-way'!$I263)</f>
        <v>4.717723004694836</v>
      </c>
      <c r="G264" s="22">
        <f>IF(OR($A264="",$B264="",$C264=""),"",C264*'MPTO_working_3-way'!$I263)</f>
        <v>5.8893772893772889</v>
      </c>
      <c r="H264" s="17">
        <f>IF(OR($A264="",$B264="",$C264=""),"",'MPTO_working_3-way'!E263)</f>
        <v>1.5904870009983452</v>
      </c>
      <c r="I264" s="21">
        <f>IF(OR($A264="",$B264="",$C264=""),"",'MPTO_working_3-way'!F263)</f>
        <v>4.8194438688823498</v>
      </c>
      <c r="J264" s="22">
        <f>IF(OR($A264="",$B264="",$C264=""),"",'MPTO_working_3-way'!G263)</f>
        <v>6.1061640239420356</v>
      </c>
      <c r="K264" s="17">
        <f>IF(OR($A264="",$B264="",$C264=""),"",'OddsRatio_working_3-way'!H263)</f>
        <v>1.5993859577776917</v>
      </c>
      <c r="L264" s="21">
        <f>IF(OR($A264="",$B264="",$C264=""),"",'OddsRatio_working_3-way'!I263)</f>
        <v>4.7996788394835797</v>
      </c>
      <c r="M264" s="22">
        <f>IF(OR($A264="",$B264="",$C264=""),"",'OddsRatio_working_3-way'!J263)</f>
        <v>6.009154075713564</v>
      </c>
      <c r="N264" s="29">
        <f t="shared" si="55"/>
        <v>61.823609901729057</v>
      </c>
      <c r="O264" s="30">
        <f t="shared" si="56"/>
        <v>21.196666252021394</v>
      </c>
      <c r="P264" s="30">
        <f t="shared" si="57"/>
        <v>16.979723846249534</v>
      </c>
      <c r="Q264" t="s">
        <v>96</v>
      </c>
      <c r="R264" t="s">
        <v>142</v>
      </c>
      <c r="S264" s="36">
        <v>43869</v>
      </c>
      <c r="T264" s="4">
        <v>22</v>
      </c>
      <c r="U264" s="4">
        <f t="shared" si="58"/>
        <v>7.8974358974358969</v>
      </c>
      <c r="V264" s="4">
        <f t="shared" si="59"/>
        <v>17.164835164835164</v>
      </c>
      <c r="W264" s="4">
        <f t="shared" si="60"/>
        <v>18.126760563380284</v>
      </c>
      <c r="X264" s="4">
        <f t="shared" si="61"/>
        <v>8.7084042717845538</v>
      </c>
      <c r="Y264" s="4">
        <f t="shared" si="62"/>
        <v>17.975803539183818</v>
      </c>
      <c r="Z264" s="4">
        <f t="shared" si="63"/>
        <v>18.937728937728938</v>
      </c>
      <c r="AA264" s="4">
        <f t="shared" si="64"/>
        <v>-0.81096837434865687</v>
      </c>
      <c r="AB264" s="4">
        <f t="shared" si="65"/>
        <v>-0.81096837434865421</v>
      </c>
      <c r="AC264" s="4">
        <f t="shared" si="66"/>
        <v>-0.81096837434865421</v>
      </c>
    </row>
    <row r="265" spans="1:29" ht="15" x14ac:dyDescent="0.25">
      <c r="A265">
        <v>1.56</v>
      </c>
      <c r="B265">
        <v>4.6900000000000004</v>
      </c>
      <c r="C265">
        <v>5.52</v>
      </c>
      <c r="D265" s="20">
        <f t="shared" si="67"/>
        <v>3.5404677520186834E-2</v>
      </c>
      <c r="E265" s="17">
        <f>IF(OR($A265="",$B265="",$C265=""),"",A265*'MPTO_working_3-way'!$I264)</f>
        <v>1.6152312969314915</v>
      </c>
      <c r="F265" s="21">
        <f>IF(OR($A265="",$B265="",$C265=""),"",B265*'MPTO_working_3-way'!$I264)</f>
        <v>4.8560479375696763</v>
      </c>
      <c r="G265" s="22">
        <f>IF(OR($A265="",$B265="",$C265=""),"",C265*'MPTO_working_3-way'!$I264)</f>
        <v>5.7154338199114312</v>
      </c>
      <c r="H265" s="17">
        <f>IF(OR($A265="",$B265="",$C265=""),"",'MPTO_working_3-way'!E264)</f>
        <v>1.5892589442163472</v>
      </c>
      <c r="I265" s="21">
        <f>IF(OR($A265="",$B265="",$C265=""),"",'MPTO_working_3-way'!F264)</f>
        <v>4.9647981652639297</v>
      </c>
      <c r="J265" s="22">
        <f>IF(OR($A265="",$B265="",$C265=""),"",'MPTO_working_3-way'!G264)</f>
        <v>5.9046565267634472</v>
      </c>
      <c r="K265" s="17">
        <f>IF(OR($A265="",$B265="",$C265=""),"",'OddsRatio_working_3-way'!H264)</f>
        <v>1.5977983238774225</v>
      </c>
      <c r="L265" s="21">
        <f>IF(OR($A265="",$B265="",$C265=""),"",'OddsRatio_working_3-way'!I264)</f>
        <v>4.939063955549444</v>
      </c>
      <c r="M265" s="22">
        <f>IF(OR($A265="",$B265="",$C265=""),"",'OddsRatio_working_3-way'!J264)</f>
        <v>5.8250864712963359</v>
      </c>
      <c r="N265" s="29">
        <f t="shared" si="55"/>
        <v>61.910637931529266</v>
      </c>
      <c r="O265" s="30">
        <f t="shared" si="56"/>
        <v>20.592877435647257</v>
      </c>
      <c r="P265" s="30">
        <f t="shared" si="57"/>
        <v>17.496484632823485</v>
      </c>
      <c r="Q265" t="s">
        <v>50</v>
      </c>
      <c r="R265" t="s">
        <v>103</v>
      </c>
      <c r="S265" s="36">
        <v>43869</v>
      </c>
      <c r="T265" s="4">
        <v>22</v>
      </c>
      <c r="U265" s="4">
        <f t="shared" si="58"/>
        <v>7.8974358974358969</v>
      </c>
      <c r="V265" s="4">
        <f t="shared" si="59"/>
        <v>17.309168443496802</v>
      </c>
      <c r="W265" s="4">
        <f t="shared" si="60"/>
        <v>18.014492753623191</v>
      </c>
      <c r="X265" s="4">
        <f t="shared" si="61"/>
        <v>8.6763388028800108</v>
      </c>
      <c r="Y265" s="4">
        <f t="shared" si="62"/>
        <v>18.088071348940915</v>
      </c>
      <c r="Z265" s="4">
        <f t="shared" si="63"/>
        <v>18.793395659067301</v>
      </c>
      <c r="AA265" s="4">
        <f t="shared" si="64"/>
        <v>-0.77890290544411389</v>
      </c>
      <c r="AB265" s="4">
        <f t="shared" si="65"/>
        <v>-0.778902905444113</v>
      </c>
      <c r="AC265" s="4">
        <f t="shared" si="66"/>
        <v>-0.77890290544410945</v>
      </c>
    </row>
    <row r="266" spans="1:29" ht="15" x14ac:dyDescent="0.25">
      <c r="A266">
        <v>1.92</v>
      </c>
      <c r="B266">
        <v>4.22</v>
      </c>
      <c r="C266">
        <v>3.65</v>
      </c>
      <c r="D266" s="20">
        <f t="shared" si="67"/>
        <v>3.1772760717609039E-2</v>
      </c>
      <c r="E266" s="17">
        <f>IF(OR($A266="",$B266="",$C266=""),"",A266*'MPTO_working_3-way'!$I265)</f>
        <v>1.9810037005778094</v>
      </c>
      <c r="F266" s="21">
        <f>IF(OR($A266="",$B266="",$C266=""),"",B266*'MPTO_working_3-way'!$I265)</f>
        <v>4.3540810502283103</v>
      </c>
      <c r="G266" s="22">
        <f>IF(OR($A266="",$B266="",$C266=""),"",C266*'MPTO_working_3-way'!$I265)</f>
        <v>3.765970576619273</v>
      </c>
      <c r="H266" s="17">
        <f>IF(OR($A266="",$B266="",$C266=""),"",'MPTO_working_3-way'!E265)</f>
        <v>1.9598527569199122</v>
      </c>
      <c r="I266" s="21">
        <f>IF(OR($A266="",$B266="",$C266=""),"",'MPTO_working_3-way'!F265)</f>
        <v>4.4174312748825448</v>
      </c>
      <c r="J266" s="22">
        <f>IF(OR($A266="",$B266="",$C266=""),"",'MPTO_working_3-way'!G265)</f>
        <v>3.796771250400127</v>
      </c>
      <c r="K266" s="17">
        <f>IF(OR($A266="",$B266="",$C266=""),"",'OddsRatio_working_3-way'!H265)</f>
        <v>1.967996428032933</v>
      </c>
      <c r="L266" s="21">
        <f>IF(OR($A266="",$B266="",$C266=""),"",'OddsRatio_working_3-way'!I265)</f>
        <v>4.3879874981152636</v>
      </c>
      <c r="M266" s="22">
        <f>IF(OR($A266="",$B266="",$C266=""),"",'OddsRatio_working_3-way'!J265)</f>
        <v>3.7882505807470337</v>
      </c>
      <c r="N266" s="29">
        <f t="shared" si="55"/>
        <v>50.479461482496212</v>
      </c>
      <c r="O266" s="30">
        <f t="shared" si="56"/>
        <v>22.966958778766053</v>
      </c>
      <c r="P266" s="30">
        <f t="shared" si="57"/>
        <v>26.553579738737739</v>
      </c>
      <c r="Q266" t="s">
        <v>101</v>
      </c>
      <c r="R266" t="s">
        <v>141</v>
      </c>
      <c r="S266" s="36">
        <v>43869</v>
      </c>
      <c r="T266" s="4">
        <v>22</v>
      </c>
      <c r="U266" s="4">
        <f t="shared" si="58"/>
        <v>10.541666666666664</v>
      </c>
      <c r="V266" s="4">
        <f t="shared" si="59"/>
        <v>16.786729857819903</v>
      </c>
      <c r="W266" s="4">
        <f t="shared" si="60"/>
        <v>15.972602739726026</v>
      </c>
      <c r="X266" s="4">
        <f t="shared" si="61"/>
        <v>11.240667402454067</v>
      </c>
      <c r="Y266" s="4">
        <f t="shared" si="62"/>
        <v>17.485730593607308</v>
      </c>
      <c r="Z266" s="4">
        <f t="shared" si="63"/>
        <v>16.671603475513429</v>
      </c>
      <c r="AA266" s="4">
        <f t="shared" si="64"/>
        <v>-0.69900073578740241</v>
      </c>
      <c r="AB266" s="4">
        <f t="shared" si="65"/>
        <v>-0.69900073578740418</v>
      </c>
      <c r="AC266" s="4">
        <f t="shared" si="66"/>
        <v>-0.69900073578740241</v>
      </c>
    </row>
    <row r="267" spans="1:29" ht="15" x14ac:dyDescent="0.25">
      <c r="A267">
        <v>1.0900000000000001</v>
      </c>
      <c r="B267">
        <v>11.24</v>
      </c>
      <c r="C267">
        <v>29.14</v>
      </c>
      <c r="D267" s="20">
        <f t="shared" si="67"/>
        <v>4.0716254101575089E-2</v>
      </c>
      <c r="E267" s="17">
        <f>IF(OR($A267="",$B267="",$C267=""),"",A267*'MPTO_working_3-way'!$I266)</f>
        <v>1.134380716970717</v>
      </c>
      <c r="F267" s="21">
        <f>IF(OR($A267="",$B267="",$C267=""),"",B267*'MPTO_working_3-way'!$I266)</f>
        <v>11.697650696101704</v>
      </c>
      <c r="G267" s="22">
        <f>IF(OR($A267="",$B267="",$C267=""),"",C267*'MPTO_working_3-way'!$I266)</f>
        <v>30.326471644519899</v>
      </c>
      <c r="H267" s="17">
        <f>IF(OR($A267="",$B267="",$C267=""),"",'MPTO_working_3-way'!E266)</f>
        <v>1.1063671220362661</v>
      </c>
      <c r="I267" s="21">
        <f>IF(OR($A267="",$B267="",$C267=""),"",'MPTO_working_3-way'!F266)</f>
        <v>13.263323001404897</v>
      </c>
      <c r="J267" s="22">
        <f>IF(OR($A267="",$B267="",$C267=""),"",'MPTO_working_3-way'!G266)</f>
        <v>48.204374492317761</v>
      </c>
      <c r="K267" s="17">
        <f>IF(OR($A267="",$B267="",$C267=""),"",'OddsRatio_working_3-way'!H266)</f>
        <v>1.1118836589586343</v>
      </c>
      <c r="L267" s="21">
        <f>IF(OR($A267="",$B267="",$C267=""),"",'OddsRatio_working_3-way'!I266)</f>
        <v>13.729874085960173</v>
      </c>
      <c r="M267" s="22">
        <f>IF(OR($A267="",$B267="",$C267=""),"",'OddsRatio_working_3-way'!J266)</f>
        <v>35.982290701066333</v>
      </c>
      <c r="N267" s="29">
        <f t="shared" si="55"/>
        <v>88.153825698873732</v>
      </c>
      <c r="O267" s="30">
        <f t="shared" si="56"/>
        <v>8.5487250900153366</v>
      </c>
      <c r="P267" s="30">
        <f t="shared" si="57"/>
        <v>3.2974492111109255</v>
      </c>
      <c r="Q267" t="s">
        <v>234</v>
      </c>
      <c r="R267" t="s">
        <v>235</v>
      </c>
      <c r="S267" s="36">
        <v>43869</v>
      </c>
      <c r="T267" s="4">
        <v>22</v>
      </c>
      <c r="U267" s="4">
        <f t="shared" si="58"/>
        <v>1.8165137614678901</v>
      </c>
      <c r="V267" s="4">
        <f t="shared" si="59"/>
        <v>20.042704626334523</v>
      </c>
      <c r="W267" s="4">
        <f t="shared" si="60"/>
        <v>21.245024021962941</v>
      </c>
      <c r="X267" s="4">
        <f t="shared" si="61"/>
        <v>2.712271351702543</v>
      </c>
      <c r="Y267" s="4">
        <f t="shared" si="62"/>
        <v>20.938462216569171</v>
      </c>
      <c r="Z267" s="4">
        <f t="shared" si="63"/>
        <v>22.140781612197589</v>
      </c>
      <c r="AA267" s="4">
        <f t="shared" si="64"/>
        <v>-0.89575759023465285</v>
      </c>
      <c r="AB267" s="4">
        <f t="shared" si="65"/>
        <v>-0.8957575902346484</v>
      </c>
      <c r="AC267" s="4">
        <f t="shared" si="66"/>
        <v>-0.8957575902346484</v>
      </c>
    </row>
    <row r="268" spans="1:29" ht="15" x14ac:dyDescent="0.25">
      <c r="A268">
        <v>3.32</v>
      </c>
      <c r="B268">
        <v>3.54</v>
      </c>
      <c r="C268">
        <v>2.19</v>
      </c>
      <c r="D268" s="20">
        <f t="shared" si="67"/>
        <v>4.0311699549533175E-2</v>
      </c>
      <c r="E268" s="17">
        <f>IF(OR($A268="",$B268="",$C268=""),"",A268*'MPTO_working_3-way'!$I267)</f>
        <v>3.4538348425044498</v>
      </c>
      <c r="F268" s="21">
        <f>IF(OR($A268="",$B268="",$C268=""),"",B268*'MPTO_working_3-way'!$I267)</f>
        <v>3.6827034164053476</v>
      </c>
      <c r="G268" s="22">
        <f>IF(OR($A268="",$B268="",$C268=""),"",C268*'MPTO_working_3-way'!$I267)</f>
        <v>2.2782826220134775</v>
      </c>
      <c r="H268" s="17">
        <f>IF(OR($A268="",$B268="",$C268=""),"",'MPTO_working_3-way'!E267)</f>
        <v>3.4750265433772243</v>
      </c>
      <c r="I268" s="21">
        <f>IF(OR($A268="",$B268="",$C268=""),"",'MPTO_working_3-way'!F267)</f>
        <v>3.7168000203322951</v>
      </c>
      <c r="J268" s="22">
        <f>IF(OR($A268="",$B268="",$C268=""),"",'MPTO_working_3-way'!G267)</f>
        <v>2.2564003119503351</v>
      </c>
      <c r="K268" s="17">
        <f>IF(OR($A268="",$B268="",$C268=""),"",'OddsRatio_working_3-way'!H267)</f>
        <v>3.4672221352225994</v>
      </c>
      <c r="L268" s="21">
        <f>IF(OR($A268="",$B268="",$C268=""),"",'OddsRatio_working_3-way'!I267)</f>
        <v>3.7011828549419845</v>
      </c>
      <c r="M268" s="22">
        <f>IF(OR($A268="",$B268="",$C268=""),"",'OddsRatio_working_3-way'!J267)</f>
        <v>2.2655148021184881</v>
      </c>
      <c r="N268" s="29">
        <f t="shared" si="55"/>
        <v>28.953324220763214</v>
      </c>
      <c r="O268" s="30">
        <f t="shared" si="56"/>
        <v>27.153965088399396</v>
      </c>
      <c r="P268" s="30">
        <f t="shared" si="57"/>
        <v>43.89271069083739</v>
      </c>
      <c r="Q268" t="s">
        <v>236</v>
      </c>
      <c r="R268" t="s">
        <v>237</v>
      </c>
      <c r="S268" s="36">
        <v>43898</v>
      </c>
      <c r="T268" s="4">
        <v>22</v>
      </c>
      <c r="U268" s="4">
        <f t="shared" si="58"/>
        <v>15.373493975903614</v>
      </c>
      <c r="V268" s="4">
        <f t="shared" si="59"/>
        <v>15.785310734463275</v>
      </c>
      <c r="W268" s="4">
        <f t="shared" si="60"/>
        <v>11.954337899543379</v>
      </c>
      <c r="X268" s="4">
        <f t="shared" si="61"/>
        <v>16.260351365993344</v>
      </c>
      <c r="Y268" s="4">
        <f t="shared" si="62"/>
        <v>16.672168124553007</v>
      </c>
      <c r="Z268" s="4">
        <f t="shared" si="63"/>
        <v>12.841195289633109</v>
      </c>
      <c r="AA268" s="4">
        <f t="shared" si="64"/>
        <v>-0.8868573900897303</v>
      </c>
      <c r="AB268" s="4">
        <f t="shared" si="65"/>
        <v>-0.88685739008973208</v>
      </c>
      <c r="AC268" s="4">
        <f t="shared" si="66"/>
        <v>-0.8868573900897303</v>
      </c>
    </row>
    <row r="269" spans="1:29" ht="15" x14ac:dyDescent="0.25">
      <c r="A269">
        <v>1.78</v>
      </c>
      <c r="B269">
        <v>3.48</v>
      </c>
      <c r="C269">
        <v>5.09</v>
      </c>
      <c r="D269" s="20">
        <f t="shared" si="67"/>
        <v>4.5617728872037855E-2</v>
      </c>
      <c r="E269" s="17">
        <f>IF(OR($A269="",$B269="",$C269=""),"",A269*'MPTO_working_3-way'!$I268)</f>
        <v>1.8611995573922273</v>
      </c>
      <c r="F269" s="21">
        <f>IF(OR($A269="",$B269="",$C269=""),"",B269*'MPTO_working_3-way'!$I268)</f>
        <v>3.6387496964746919</v>
      </c>
      <c r="G269" s="22">
        <f>IF(OR($A269="",$B269="",$C269=""),"",C269*'MPTO_working_3-way'!$I268)</f>
        <v>5.3221942399586721</v>
      </c>
      <c r="H269" s="17">
        <f>IF(OR($A269="",$B269="",$C269=""),"",'MPTO_working_3-way'!E268)</f>
        <v>1.8295187029740996</v>
      </c>
      <c r="I269" s="21">
        <f>IF(OR($A269="",$B269="",$C269=""),"",'MPTO_working_3-way'!F268)</f>
        <v>3.6744386747786599</v>
      </c>
      <c r="J269" s="22">
        <f>IF(OR($A269="",$B269="",$C269=""),"",'MPTO_working_3-way'!G268)</f>
        <v>5.5170056441287256</v>
      </c>
      <c r="K269" s="17">
        <f>IF(OR($A269="",$B269="",$C269=""),"",'OddsRatio_working_3-way'!H268)</f>
        <v>1.8413064539610118</v>
      </c>
      <c r="L269" s="21">
        <f>IF(OR($A269="",$B269="",$C269=""),"",'OddsRatio_working_3-way'!I268)</f>
        <v>3.6749230843888574</v>
      </c>
      <c r="M269" s="22">
        <f>IF(OR($A269="",$B269="",$C269=""),"",'OddsRatio_working_3-way'!J268)</f>
        <v>5.4114658932058166</v>
      </c>
      <c r="N269" s="29">
        <f t="shared" si="55"/>
        <v>53.728789910154752</v>
      </c>
      <c r="O269" s="30">
        <f t="shared" si="56"/>
        <v>27.481967252895245</v>
      </c>
      <c r="P269" s="30">
        <f t="shared" si="57"/>
        <v>18.789242836949992</v>
      </c>
      <c r="Q269" t="s">
        <v>191</v>
      </c>
      <c r="R269" t="s">
        <v>200</v>
      </c>
      <c r="S269" s="38" t="s">
        <v>238</v>
      </c>
      <c r="T269" s="4">
        <v>22</v>
      </c>
      <c r="U269" s="4">
        <f t="shared" si="58"/>
        <v>9.6404494382022499</v>
      </c>
      <c r="V269" s="4">
        <f t="shared" si="59"/>
        <v>15.678160919540229</v>
      </c>
      <c r="W269" s="4">
        <f t="shared" si="60"/>
        <v>17.677799607072689</v>
      </c>
      <c r="X269" s="4">
        <f t="shared" si="61"/>
        <v>10.644039473387078</v>
      </c>
      <c r="Y269" s="4">
        <f t="shared" si="62"/>
        <v>16.681750954725064</v>
      </c>
      <c r="Z269" s="4">
        <f t="shared" si="63"/>
        <v>18.681389642257525</v>
      </c>
      <c r="AA269" s="4">
        <f t="shared" si="64"/>
        <v>-1.0035900351848284</v>
      </c>
      <c r="AB269" s="4">
        <f t="shared" si="65"/>
        <v>-1.0035900351848355</v>
      </c>
      <c r="AC269" s="4">
        <f t="shared" si="66"/>
        <v>-1.0035900351848355</v>
      </c>
    </row>
    <row r="270" spans="1:29" ht="15" x14ac:dyDescent="0.25">
      <c r="A270">
        <v>2.35</v>
      </c>
      <c r="B270">
        <v>2.66</v>
      </c>
      <c r="C270">
        <v>4.1900000000000004</v>
      </c>
      <c r="D270" s="20">
        <f t="shared" si="67"/>
        <v>4.0135249004550788E-2</v>
      </c>
      <c r="E270" s="17">
        <f>IF(OR($A270="",$B270="",$C270=""),"",A270*'MPTO_working_3-way'!$I269)</f>
        <v>2.4443178351606942</v>
      </c>
      <c r="F270" s="21">
        <f>IF(OR($A270="",$B270="",$C270=""),"",B270*'MPTO_working_3-way'!$I269)</f>
        <v>2.7667597623521054</v>
      </c>
      <c r="G270" s="22">
        <f>IF(OR($A270="",$B270="",$C270=""),"",C270*'MPTO_working_3-way'!$I269)</f>
        <v>4.3581666933290686</v>
      </c>
      <c r="H270" s="17">
        <f>IF(OR($A270="",$B270="",$C270=""),"",'MPTO_working_3-way'!E269)</f>
        <v>2.4262805083466139</v>
      </c>
      <c r="I270" s="21">
        <f>IF(OR($A270="",$B270="",$C270=""),"",'MPTO_working_3-way'!F269)</f>
        <v>2.7581532622702176</v>
      </c>
      <c r="J270" s="22">
        <f>IF(OR($A270="",$B270="",$C270=""),"",'MPTO_working_3-way'!G269)</f>
        <v>4.4388205938495489</v>
      </c>
      <c r="K270" s="17">
        <f>IF(OR($A270="",$B270="",$C270=""),"",'OddsRatio_working_3-way'!H269)</f>
        <v>2.4353329332051561</v>
      </c>
      <c r="L270" s="21">
        <f>IF(OR($A270="",$B270="",$C270=""),"",'OddsRatio_working_3-way'!I269)</f>
        <v>2.7649279030522664</v>
      </c>
      <c r="M270" s="22">
        <f>IF(OR($A270="",$B270="",$C270=""),"",'OddsRatio_working_3-way'!J269)</f>
        <v>4.3916385606847763</v>
      </c>
      <c r="N270" s="29">
        <f t="shared" si="55"/>
        <v>40.911209893219883</v>
      </c>
      <c r="O270" s="30">
        <f t="shared" si="56"/>
        <v>36.143362123709288</v>
      </c>
      <c r="P270" s="30">
        <f t="shared" si="57"/>
        <v>22.945427983070811</v>
      </c>
      <c r="Q270" t="s">
        <v>193</v>
      </c>
      <c r="R270" t="s">
        <v>204</v>
      </c>
      <c r="S270" s="38" t="s">
        <v>238</v>
      </c>
      <c r="T270" s="4">
        <v>22</v>
      </c>
      <c r="U270" s="4">
        <f t="shared" si="58"/>
        <v>12.638297872340427</v>
      </c>
      <c r="V270" s="4">
        <f t="shared" si="59"/>
        <v>13.729323308270677</v>
      </c>
      <c r="W270" s="4">
        <f t="shared" si="60"/>
        <v>16.749403341288783</v>
      </c>
      <c r="X270" s="4">
        <f t="shared" si="61"/>
        <v>13.52127335044054</v>
      </c>
      <c r="Y270" s="4">
        <f t="shared" si="62"/>
        <v>14.612298786370792</v>
      </c>
      <c r="Z270" s="4">
        <f t="shared" si="63"/>
        <v>17.632378819388897</v>
      </c>
      <c r="AA270" s="4">
        <f t="shared" si="64"/>
        <v>-0.88297547810011245</v>
      </c>
      <c r="AB270" s="4">
        <f t="shared" si="65"/>
        <v>-0.88297547810011423</v>
      </c>
      <c r="AC270" s="4">
        <f t="shared" si="66"/>
        <v>-0.88297547810011423</v>
      </c>
    </row>
    <row r="271" spans="1:29" ht="15" x14ac:dyDescent="0.25">
      <c r="A271">
        <v>1.8</v>
      </c>
      <c r="B271">
        <v>3.69</v>
      </c>
      <c r="C271">
        <v>4.6900000000000004</v>
      </c>
      <c r="D271" s="20">
        <f t="shared" si="67"/>
        <v>3.9777881787346647E-2</v>
      </c>
      <c r="E271" s="17">
        <f>IF(OR($A271="",$B271="",$C271=""),"",A271*'MPTO_working_3-way'!$I270)</f>
        <v>1.8716001872172241</v>
      </c>
      <c r="F271" s="21">
        <f>IF(OR($A271="",$B271="",$C271=""),"",B271*'MPTO_working_3-way'!$I270)</f>
        <v>3.8367803837953089</v>
      </c>
      <c r="G271" s="22">
        <f>IF(OR($A271="",$B271="",$C271=""),"",C271*'MPTO_working_3-way'!$I270)</f>
        <v>4.8765582655826565</v>
      </c>
      <c r="H271" s="17">
        <f>IF(OR($A271="",$B271="",$C271=""),"",'MPTO_working_3-way'!E270)</f>
        <v>1.8440104989859742</v>
      </c>
      <c r="I271" s="21">
        <f>IF(OR($A271="",$B271="",$C271=""),"",'MPTO_working_3-way'!F270)</f>
        <v>3.8798275243618101</v>
      </c>
      <c r="J271" s="22">
        <f>IF(OR($A271="",$B271="",$C271=""),"",'MPTO_working_3-way'!G270)</f>
        <v>5.0009921399398936</v>
      </c>
      <c r="K271" s="17">
        <f>IF(OR($A271="",$B271="",$C271=""),"",'OddsRatio_working_3-way'!H270)</f>
        <v>1.8541905625819952</v>
      </c>
      <c r="L271" s="21">
        <f>IF(OR($A271="",$B271="",$C271=""),"",'OddsRatio_working_3-way'!I270)</f>
        <v>3.8722157666819585</v>
      </c>
      <c r="M271" s="22">
        <f>IF(OR($A271="",$B271="",$C271=""),"",'OddsRatio_working_3-way'!J270)</f>
        <v>4.9399539699094532</v>
      </c>
      <c r="N271" s="29">
        <f t="shared" si="55"/>
        <v>53.430214787851838</v>
      </c>
      <c r="O271" s="30">
        <f t="shared" si="56"/>
        <v>26.06351940870822</v>
      </c>
      <c r="P271" s="30">
        <f t="shared" si="57"/>
        <v>20.506265803439938</v>
      </c>
      <c r="Q271" t="s">
        <v>195</v>
      </c>
      <c r="R271" t="s">
        <v>206</v>
      </c>
      <c r="S271" s="38" t="s">
        <v>238</v>
      </c>
      <c r="T271" s="4">
        <v>22</v>
      </c>
      <c r="U271" s="4">
        <f t="shared" si="58"/>
        <v>9.7777777777777786</v>
      </c>
      <c r="V271" s="4">
        <f t="shared" si="59"/>
        <v>16.037940379403793</v>
      </c>
      <c r="W271" s="4">
        <f t="shared" si="60"/>
        <v>17.309168443496802</v>
      </c>
      <c r="X271" s="4">
        <f t="shared" si="61"/>
        <v>10.652891177099404</v>
      </c>
      <c r="Y271" s="4">
        <f t="shared" si="62"/>
        <v>16.913053778725423</v>
      </c>
      <c r="Z271" s="4">
        <f t="shared" si="63"/>
        <v>18.184281842818429</v>
      </c>
      <c r="AA271" s="4">
        <f t="shared" si="64"/>
        <v>-0.87511339932162535</v>
      </c>
      <c r="AB271" s="4">
        <f t="shared" si="65"/>
        <v>-0.87511339932163068</v>
      </c>
      <c r="AC271" s="4">
        <f t="shared" si="66"/>
        <v>-0.87511339932162713</v>
      </c>
    </row>
    <row r="272" spans="1:29" ht="15" x14ac:dyDescent="0.25">
      <c r="A272">
        <v>3.84</v>
      </c>
      <c r="B272">
        <v>3.07</v>
      </c>
      <c r="C272">
        <v>2.2000000000000002</v>
      </c>
      <c r="D272" s="20">
        <f t="shared" si="67"/>
        <v>4.0695020234922552E-2</v>
      </c>
      <c r="E272" s="17">
        <f>IF(OR($A272="",$B272="",$C272=""),"",A272*'MPTO_working_3-way'!$I271)</f>
        <v>3.9962688777021023</v>
      </c>
      <c r="F272" s="21">
        <f>IF(OR($A272="",$B272="",$C272=""),"",B272*'MPTO_working_3-way'!$I271)</f>
        <v>3.194933712121212</v>
      </c>
      <c r="G272" s="22">
        <f>IF(OR($A272="",$B272="",$C272=""),"",C272*'MPTO_working_3-way'!$I271)</f>
        <v>2.2895290445168297</v>
      </c>
      <c r="H272" s="17">
        <f>IF(OR($A272="",$B272="",$C272=""),"",'MPTO_working_3-way'!E271)</f>
        <v>4.0510159028998425</v>
      </c>
      <c r="I272" s="21">
        <f>IF(OR($A272="",$B272="",$C272=""),"",'MPTO_working_3-way'!F271)</f>
        <v>3.2034044010842964</v>
      </c>
      <c r="J272" s="22">
        <f>IF(OR($A272="",$B272="",$C272=""),"",'MPTO_working_3-way'!G271)</f>
        <v>2.2676742358709872</v>
      </c>
      <c r="K272" s="17">
        <f>IF(OR($A272="",$B272="",$C272=""),"",'OddsRatio_working_3-way'!H271)</f>
        <v>4.0223117744033212</v>
      </c>
      <c r="L272" s="21">
        <f>IF(OR($A272="",$B272="",$C272=""),"",'OddsRatio_working_3-way'!I271)</f>
        <v>3.2028821735967861</v>
      </c>
      <c r="M272" s="22">
        <f>IF(OR($A272="",$B272="",$C272=""),"",'OddsRatio_working_3-way'!J271)</f>
        <v>2.2770331441140792</v>
      </c>
      <c r="N272" s="29">
        <f t="shared" si="55"/>
        <v>25.023341286660639</v>
      </c>
      <c r="O272" s="30">
        <f t="shared" si="56"/>
        <v>31.299553922077155</v>
      </c>
      <c r="P272" s="30">
        <f t="shared" si="57"/>
        <v>43.677104791262202</v>
      </c>
      <c r="Q272" t="s">
        <v>197</v>
      </c>
      <c r="R272" t="s">
        <v>192</v>
      </c>
      <c r="S272" s="38" t="s">
        <v>238</v>
      </c>
      <c r="T272" s="4">
        <v>22</v>
      </c>
      <c r="U272" s="4">
        <f t="shared" si="58"/>
        <v>16.270833333333332</v>
      </c>
      <c r="V272" s="4">
        <f t="shared" si="59"/>
        <v>14.83387622149837</v>
      </c>
      <c r="W272" s="4">
        <f t="shared" si="60"/>
        <v>12.000000000000002</v>
      </c>
      <c r="X272" s="4">
        <f t="shared" si="61"/>
        <v>17.166123778501628</v>
      </c>
      <c r="Y272" s="4">
        <f t="shared" si="62"/>
        <v>15.729166666666666</v>
      </c>
      <c r="Z272" s="4">
        <f t="shared" si="63"/>
        <v>12.895290445168296</v>
      </c>
      <c r="AA272" s="4">
        <f t="shared" si="64"/>
        <v>-0.89529044516829615</v>
      </c>
      <c r="AB272" s="4">
        <f t="shared" si="65"/>
        <v>-0.89529044516829615</v>
      </c>
      <c r="AC272" s="4">
        <f t="shared" si="66"/>
        <v>-0.89529044516829437</v>
      </c>
    </row>
    <row r="273" spans="1:29" ht="15" x14ac:dyDescent="0.25">
      <c r="A273">
        <v>2.08</v>
      </c>
      <c r="B273">
        <v>3.36</v>
      </c>
      <c r="C273">
        <v>3.84</v>
      </c>
      <c r="D273" s="20">
        <f t="shared" si="67"/>
        <v>3.8804945054945028E-2</v>
      </c>
      <c r="E273" s="17">
        <f>IF(OR($A273="",$B273="",$C273=""),"",A273*'MPTO_working_3-way'!$I272)</f>
        <v>2.1607142857142856</v>
      </c>
      <c r="F273" s="21">
        <f>IF(OR($A273="",$B273="",$C273=""),"",B273*'MPTO_working_3-way'!$I272)</f>
        <v>3.490384615384615</v>
      </c>
      <c r="G273" s="22">
        <f>IF(OR($A273="",$B273="",$C273=""),"",C273*'MPTO_working_3-way'!$I272)</f>
        <v>3.9890109890109886</v>
      </c>
      <c r="H273" s="17">
        <f>IF(OR($A273="",$B273="",$C273=""),"",'MPTO_working_3-way'!E272)</f>
        <v>2.1375091754343036</v>
      </c>
      <c r="I273" s="21">
        <f>IF(OR($A273="",$B273="",$C273=""),"",'MPTO_working_3-way'!F272)</f>
        <v>3.5126658624849214</v>
      </c>
      <c r="J273" s="22">
        <f>IF(OR($A273="",$B273="",$C273=""),"",'MPTO_working_3-way'!G272)</f>
        <v>4.0407030527289542</v>
      </c>
      <c r="K273" s="17">
        <f>IF(OR($A273="",$B273="",$C273=""),"",'OddsRatio_working_3-way'!H272)</f>
        <v>2.1469119206996119</v>
      </c>
      <c r="L273" s="21">
        <f>IF(OR($A273="",$B273="",$C273=""),"",'OddsRatio_working_3-way'!I272)</f>
        <v>3.5062149378250771</v>
      </c>
      <c r="M273" s="22">
        <f>IF(OR($A273="",$B273="",$C273=""),"",'OddsRatio_working_3-way'!J272)</f>
        <v>4.0159535692471264</v>
      </c>
      <c r="N273" s="29">
        <f t="shared" si="55"/>
        <v>46.280991735537192</v>
      </c>
      <c r="O273" s="30">
        <f t="shared" si="56"/>
        <v>28.650137741046834</v>
      </c>
      <c r="P273" s="30">
        <f t="shared" si="57"/>
        <v>25.068870523415981</v>
      </c>
      <c r="Q273" t="s">
        <v>199</v>
      </c>
      <c r="R273" t="s">
        <v>196</v>
      </c>
      <c r="S273" s="38" t="s">
        <v>238</v>
      </c>
      <c r="T273" s="4">
        <v>22</v>
      </c>
      <c r="U273" s="4">
        <f t="shared" si="58"/>
        <v>11.423076923076925</v>
      </c>
      <c r="V273" s="4">
        <f t="shared" si="59"/>
        <v>15.452380952380953</v>
      </c>
      <c r="W273" s="4">
        <f t="shared" si="60"/>
        <v>16.270833333333332</v>
      </c>
      <c r="X273" s="4">
        <f t="shared" si="61"/>
        <v>12.276785714285715</v>
      </c>
      <c r="Y273" s="4">
        <f t="shared" si="62"/>
        <v>16.306089743589741</v>
      </c>
      <c r="Z273" s="4">
        <f t="shared" si="63"/>
        <v>17.124542124542124</v>
      </c>
      <c r="AA273" s="4">
        <f t="shared" si="64"/>
        <v>-0.85370879120879017</v>
      </c>
      <c r="AB273" s="4">
        <f t="shared" si="65"/>
        <v>-0.8537087912087884</v>
      </c>
      <c r="AC273" s="4">
        <f t="shared" si="66"/>
        <v>-0.85370879120879195</v>
      </c>
    </row>
    <row r="274" spans="1:29" ht="15" x14ac:dyDescent="0.25">
      <c r="A274">
        <v>1.43</v>
      </c>
      <c r="B274">
        <v>4.3</v>
      </c>
      <c r="C274">
        <v>7.6</v>
      </c>
      <c r="D274" s="20">
        <f t="shared" si="67"/>
        <v>6.3437786204004087E-2</v>
      </c>
      <c r="E274" s="17">
        <f>IF(OR($A274="",$B274="",$C274=""),"",A274*'MPTO_working_3-way'!$I273)</f>
        <v>1.5207160342717259</v>
      </c>
      <c r="F274" s="21">
        <f>IF(OR($A274="",$B274="",$C274=""),"",B274*'MPTO_working_3-way'!$I273)</f>
        <v>4.5727824806772173</v>
      </c>
      <c r="G274" s="22">
        <f>IF(OR($A274="",$B274="",$C274=""),"",C274*'MPTO_working_3-way'!$I273)</f>
        <v>8.0821271751504309</v>
      </c>
      <c r="H274" s="17">
        <f>IF(OR($A274="",$B274="",$C274=""),"",'MPTO_working_3-way'!E273)</f>
        <v>1.4745896414845481</v>
      </c>
      <c r="I274" s="21">
        <f>IF(OR($A274="",$B274="",$C274=""),"",'MPTO_working_3-way'!F273)</f>
        <v>4.7300957509261314</v>
      </c>
      <c r="J274" s="22">
        <f>IF(OR($A274="",$B274="",$C274=""),"",'MPTO_working_3-way'!G273)</f>
        <v>9.0552627499612459</v>
      </c>
      <c r="K274" s="17">
        <f>IF(OR($A274="",$B274="",$C274=""),"",'OddsRatio_working_3-way'!H273)</f>
        <v>1.4885657405767299</v>
      </c>
      <c r="L274" s="21">
        <f>IF(OR($A274="",$B274="",$C274=""),"",'OddsRatio_working_3-way'!I273)</f>
        <v>4.7494580090772285</v>
      </c>
      <c r="M274" s="22">
        <f>IF(OR($A274="",$B274="",$C274=""),"",'OddsRatio_working_3-way'!J273)</f>
        <v>8.498916018154457</v>
      </c>
      <c r="N274" s="29">
        <f t="shared" si="55"/>
        <v>65.758496488721647</v>
      </c>
      <c r="O274" s="30">
        <f t="shared" si="56"/>
        <v>21.868523250900456</v>
      </c>
      <c r="P274" s="30">
        <f t="shared" si="57"/>
        <v>12.37298026037789</v>
      </c>
      <c r="Q274" t="s">
        <v>53</v>
      </c>
      <c r="R274" t="s">
        <v>178</v>
      </c>
      <c r="S274" s="38" t="s">
        <v>238</v>
      </c>
      <c r="T274" s="4">
        <v>22</v>
      </c>
      <c r="U274" s="4">
        <f t="shared" si="58"/>
        <v>6.6153846153846141</v>
      </c>
      <c r="V274" s="4">
        <f t="shared" si="59"/>
        <v>16.883720930232556</v>
      </c>
      <c r="W274" s="4">
        <f t="shared" si="60"/>
        <v>19.105263157894733</v>
      </c>
      <c r="X274" s="4">
        <f t="shared" si="61"/>
        <v>8.011015911872704</v>
      </c>
      <c r="Y274" s="4">
        <f t="shared" si="62"/>
        <v>18.279352226720647</v>
      </c>
      <c r="Z274" s="4">
        <f t="shared" si="63"/>
        <v>20.500894454382827</v>
      </c>
      <c r="AA274" s="4">
        <f t="shared" si="64"/>
        <v>-1.3956312964880899</v>
      </c>
      <c r="AB274" s="4">
        <f t="shared" si="65"/>
        <v>-1.3956312964880908</v>
      </c>
      <c r="AC274" s="4">
        <f t="shared" si="66"/>
        <v>-1.3956312964880944</v>
      </c>
    </row>
    <row r="275" spans="1:29" ht="15" x14ac:dyDescent="0.25">
      <c r="A275">
        <v>1.87</v>
      </c>
      <c r="B275">
        <v>3.62</v>
      </c>
      <c r="C275">
        <v>4.4000000000000004</v>
      </c>
      <c r="D275" s="20">
        <f t="shared" si="67"/>
        <v>3.8275179484149158E-2</v>
      </c>
      <c r="E275" s="17">
        <f>IF(OR($A275="",$B275="",$C275=""),"",A275*'MPTO_working_3-way'!$I274)</f>
        <v>1.941574585635359</v>
      </c>
      <c r="F275" s="21">
        <f>IF(OR($A275="",$B275="",$C275=""),"",B275*'MPTO_working_3-way'!$I274)</f>
        <v>3.7585561497326201</v>
      </c>
      <c r="G275" s="22">
        <f>IF(OR($A275="",$B275="",$C275=""),"",C275*'MPTO_working_3-way'!$I274)</f>
        <v>4.5684107897302564</v>
      </c>
      <c r="H275" s="17">
        <f>IF(OR($A275="",$B275="",$C275=""),"",'MPTO_working_3-way'!E274)</f>
        <v>1.9157052703072381</v>
      </c>
      <c r="I275" s="21">
        <f>IF(OR($A275="",$B275="",$C275=""),"",'MPTO_working_3-way'!F274)</f>
        <v>3.7952867741875194</v>
      </c>
      <c r="J275" s="22">
        <f>IF(OR($A275="",$B275="",$C275=""),"",'MPTO_working_3-way'!G274)</f>
        <v>4.6616931411257001</v>
      </c>
      <c r="K275" s="17">
        <f>IF(OR($A275="",$B275="",$C275=""),"",'OddsRatio_working_3-way'!H274)</f>
        <v>1.925489415779863</v>
      </c>
      <c r="L275" s="21">
        <f>IF(OR($A275="",$B275="",$C275=""),"",'OddsRatio_working_3-way'!I274)</f>
        <v>3.7871060567163668</v>
      </c>
      <c r="M275" s="22">
        <f>IF(OR($A275="",$B275="",$C275=""),"",'OddsRatio_working_3-way'!J274)</f>
        <v>4.6168551881052107</v>
      </c>
      <c r="N275" s="29">
        <f t="shared" si="55"/>
        <v>51.504588461264852</v>
      </c>
      <c r="O275" s="30">
        <f t="shared" si="56"/>
        <v>26.605961442697591</v>
      </c>
      <c r="P275" s="30">
        <f t="shared" si="57"/>
        <v>21.889450096037564</v>
      </c>
      <c r="Q275" t="s">
        <v>201</v>
      </c>
      <c r="R275" t="s">
        <v>198</v>
      </c>
      <c r="S275" s="38" t="s">
        <v>238</v>
      </c>
      <c r="T275" s="4">
        <v>22</v>
      </c>
      <c r="U275" s="4">
        <f t="shared" si="58"/>
        <v>10.235294117647058</v>
      </c>
      <c r="V275" s="4">
        <f t="shared" si="59"/>
        <v>15.922651933701658</v>
      </c>
      <c r="W275" s="4">
        <f t="shared" si="60"/>
        <v>17.000000000000004</v>
      </c>
      <c r="X275" s="4">
        <f t="shared" si="61"/>
        <v>11.077348066298342</v>
      </c>
      <c r="Y275" s="4">
        <f t="shared" si="62"/>
        <v>16.764705882352938</v>
      </c>
      <c r="Z275" s="4">
        <f t="shared" si="63"/>
        <v>17.84205394865128</v>
      </c>
      <c r="AA275" s="4">
        <f t="shared" si="64"/>
        <v>-0.84205394865128369</v>
      </c>
      <c r="AB275" s="4">
        <f t="shared" si="65"/>
        <v>-0.84205394865128014</v>
      </c>
      <c r="AC275" s="4">
        <f t="shared" si="66"/>
        <v>-0.84205394865127658</v>
      </c>
    </row>
    <row r="276" spans="1:29" ht="15" x14ac:dyDescent="0.25">
      <c r="A276">
        <v>1.85</v>
      </c>
      <c r="B276">
        <v>4.09</v>
      </c>
      <c r="C276">
        <v>3.96</v>
      </c>
      <c r="D276" s="20">
        <f t="shared" si="67"/>
        <v>3.7564570571905431E-2</v>
      </c>
      <c r="E276" s="17">
        <f>IF(OR($A276="",$B276="",$C276=""),"",A276*'MPTO_working_3-way'!$I275)</f>
        <v>1.9194944555580251</v>
      </c>
      <c r="F276" s="21">
        <f>IF(OR($A276="",$B276="",$C276=""),"",B276*'MPTO_working_3-way'!$I275)</f>
        <v>4.2436390936390929</v>
      </c>
      <c r="G276" s="22">
        <f>IF(OR($A276="",$B276="",$C276=""),"",C276*'MPTO_working_3-way'!$I275)</f>
        <v>4.1087556994647452</v>
      </c>
      <c r="H276" s="17">
        <f>IF(OR($A276="",$B276="",$C276=""),"",'MPTO_working_3-way'!E275)</f>
        <v>1.8938711822354968</v>
      </c>
      <c r="I276" s="21">
        <f>IF(OR($A276="",$B276="",$C276=""),"",'MPTO_working_3-way'!F275)</f>
        <v>4.3107674689388853</v>
      </c>
      <c r="J276" s="22">
        <f>IF(OR($A276="",$B276="",$C276=""),"",'MPTO_working_3-way'!G275)</f>
        <v>4.1666019280669166</v>
      </c>
      <c r="K276" s="17">
        <f>IF(OR($A276="",$B276="",$C276=""),"",'OddsRatio_working_3-way'!H275)</f>
        <v>1.9033916513110967</v>
      </c>
      <c r="L276" s="21">
        <f>IF(OR($A276="",$B276="",$C276=""),"",'OddsRatio_working_3-way'!I275)</f>
        <v>4.2840943559426909</v>
      </c>
      <c r="M276" s="22">
        <f>IF(OR($A276="",$B276="",$C276=""),"",'OddsRatio_working_3-way'!J275)</f>
        <v>4.1459285739774661</v>
      </c>
      <c r="N276" s="29">
        <f t="shared" si="55"/>
        <v>52.097050715850358</v>
      </c>
      <c r="O276" s="30">
        <f t="shared" si="56"/>
        <v>23.564680641643807</v>
      </c>
      <c r="P276" s="30">
        <f t="shared" si="57"/>
        <v>24.338268642505849</v>
      </c>
      <c r="Q276" t="s">
        <v>203</v>
      </c>
      <c r="R276" t="s">
        <v>214</v>
      </c>
      <c r="S276" s="38" t="s">
        <v>238</v>
      </c>
      <c r="T276" s="4">
        <v>22</v>
      </c>
      <c r="U276" s="4">
        <f t="shared" si="58"/>
        <v>10.108108108108109</v>
      </c>
      <c r="V276" s="4">
        <f t="shared" si="59"/>
        <v>16.621026894865523</v>
      </c>
      <c r="W276" s="4">
        <f t="shared" si="60"/>
        <v>16.444444444444446</v>
      </c>
      <c r="X276" s="4">
        <f t="shared" si="61"/>
        <v>10.934528660690031</v>
      </c>
      <c r="Y276" s="4">
        <f t="shared" si="62"/>
        <v>17.447447447447445</v>
      </c>
      <c r="Z276" s="4">
        <f t="shared" si="63"/>
        <v>17.270864997026365</v>
      </c>
      <c r="AA276" s="4">
        <f t="shared" si="64"/>
        <v>-0.82642055258192215</v>
      </c>
      <c r="AB276" s="4">
        <f t="shared" si="65"/>
        <v>-0.82642055258192215</v>
      </c>
      <c r="AC276" s="4">
        <f t="shared" si="66"/>
        <v>-0.8264205525819186</v>
      </c>
    </row>
    <row r="277" spans="1:29" ht="15" x14ac:dyDescent="0.25">
      <c r="A277">
        <v>2.89</v>
      </c>
      <c r="B277">
        <v>2.8</v>
      </c>
      <c r="C277">
        <v>2.98</v>
      </c>
      <c r="D277" s="20">
        <f t="shared" si="67"/>
        <v>3.8734088187189597E-2</v>
      </c>
      <c r="E277" s="17">
        <f>IF(OR($A277="",$B277="",$C277=""),"",A277*'MPTO_working_3-way'!$I276)</f>
        <v>3.0019415148609783</v>
      </c>
      <c r="F277" s="21">
        <f>IF(OR($A277="",$B277="",$C277=""),"",B277*'MPTO_working_3-way'!$I276)</f>
        <v>2.9084554469241306</v>
      </c>
      <c r="G277" s="22">
        <f>IF(OR($A277="",$B277="",$C277=""),"",C277*'MPTO_working_3-way'!$I276)</f>
        <v>3.095427582797825</v>
      </c>
      <c r="H277" s="17">
        <f>IF(OR($A277="",$B277="",$C277=""),"",'MPTO_working_3-way'!E276)</f>
        <v>3.0020167682243644</v>
      </c>
      <c r="I277" s="21">
        <f>IF(OR($A277="",$B277="",$C277=""),"",'MPTO_working_3-way'!F276)</f>
        <v>2.9050218130184202</v>
      </c>
      <c r="J277" s="22">
        <f>IF(OR($A277="",$B277="",$C277=""),"",'MPTO_working_3-way'!G276)</f>
        <v>3.0992461644180693</v>
      </c>
      <c r="K277" s="17">
        <f>IF(OR($A277="",$B277="",$C277=""),"",'OddsRatio_working_3-way'!H276)</f>
        <v>3.0020190130519269</v>
      </c>
      <c r="L277" s="21">
        <f>IF(OR($A277="",$B277="",$C277=""),"",'OddsRatio_working_3-way'!I276)</f>
        <v>2.9066847743351683</v>
      </c>
      <c r="M277" s="22">
        <f>IF(OR($A277="",$B277="",$C277=""),"",'OddsRatio_working_3-way'!J276)</f>
        <v>3.097353251768685</v>
      </c>
      <c r="N277" s="29">
        <f t="shared" si="55"/>
        <v>33.311774897996656</v>
      </c>
      <c r="O277" s="30">
        <f t="shared" si="56"/>
        <v>34.382510519717982</v>
      </c>
      <c r="P277" s="30">
        <f t="shared" si="57"/>
        <v>32.305714582285354</v>
      </c>
      <c r="Q277" t="s">
        <v>205</v>
      </c>
      <c r="R277" t="s">
        <v>208</v>
      </c>
      <c r="S277" s="38" t="s">
        <v>238</v>
      </c>
      <c r="T277" s="4">
        <v>22</v>
      </c>
      <c r="U277" s="4">
        <f t="shared" si="58"/>
        <v>14.387543252595156</v>
      </c>
      <c r="V277" s="4">
        <f t="shared" si="59"/>
        <v>14.142857142857141</v>
      </c>
      <c r="W277" s="4">
        <f t="shared" si="60"/>
        <v>14.617449664429532</v>
      </c>
      <c r="X277" s="4">
        <f t="shared" si="61"/>
        <v>15.239693192713327</v>
      </c>
      <c r="Y277" s="4">
        <f t="shared" si="62"/>
        <v>14.995007082975313</v>
      </c>
      <c r="Z277" s="4">
        <f t="shared" si="63"/>
        <v>15.469599604547703</v>
      </c>
      <c r="AA277" s="4">
        <f t="shared" si="64"/>
        <v>-0.85214994011817069</v>
      </c>
      <c r="AB277" s="4">
        <f t="shared" si="65"/>
        <v>-0.85214994011817247</v>
      </c>
      <c r="AC277" s="4">
        <f t="shared" si="66"/>
        <v>-0.85214994011817069</v>
      </c>
    </row>
    <row r="278" spans="1:29" ht="15" x14ac:dyDescent="0.25">
      <c r="A278">
        <v>3.94</v>
      </c>
      <c r="B278">
        <v>3.31</v>
      </c>
      <c r="C278">
        <v>2.0699999999999998</v>
      </c>
      <c r="D278" s="20">
        <f t="shared" si="67"/>
        <v>3.901369766397611E-2</v>
      </c>
      <c r="E278" s="17">
        <f>IF(OR($A278="",$B278="",$C278=""),"",A278*'MPTO_working_3-way'!$I277)</f>
        <v>4.0937139687960657</v>
      </c>
      <c r="F278" s="21">
        <f>IF(OR($A278="",$B278="",$C278=""),"",B278*'MPTO_working_3-way'!$I277)</f>
        <v>3.4391353392677608</v>
      </c>
      <c r="G278" s="22">
        <f>IF(OR($A278="",$B278="",$C278=""),"",C278*'MPTO_working_3-way'!$I277)</f>
        <v>2.1507583541644304</v>
      </c>
      <c r="H278" s="17">
        <f>IF(OR($A278="",$B278="",$C278=""),"",'MPTO_working_3-way'!E277)</f>
        <v>4.1527801037622094</v>
      </c>
      <c r="I278" s="21">
        <f>IF(OR($A278="",$B278="",$C278=""),"",'MPTO_working_3-way'!F277)</f>
        <v>3.458888235249399</v>
      </c>
      <c r="J278" s="22">
        <f>IF(OR($A278="",$B278="",$C278=""),"",'MPTO_working_3-way'!G277)</f>
        <v>2.1272648014112998</v>
      </c>
      <c r="K278" s="17">
        <f>IF(OR($A278="",$B278="",$C278=""),"",'OddsRatio_working_3-way'!H277)</f>
        <v>4.1235483307200598</v>
      </c>
      <c r="L278" s="21">
        <f>IF(OR($A278="",$B278="",$C278=""),"",'OddsRatio_working_3-way'!I277)</f>
        <v>3.4542165455657612</v>
      </c>
      <c r="M278" s="22">
        <f>IF(OR($A278="",$B278="",$C278=""),"",'OddsRatio_working_3-way'!J277)</f>
        <v>2.1368016033573007</v>
      </c>
      <c r="N278" s="29">
        <f t="shared" si="55"/>
        <v>24.427695916773917</v>
      </c>
      <c r="O278" s="30">
        <f t="shared" si="56"/>
        <v>29.077076106371369</v>
      </c>
      <c r="P278" s="30">
        <f t="shared" si="57"/>
        <v>46.4952279768547</v>
      </c>
      <c r="Q278" t="s">
        <v>207</v>
      </c>
      <c r="R278" t="s">
        <v>194</v>
      </c>
      <c r="S278" s="38" t="s">
        <v>238</v>
      </c>
      <c r="T278" s="4">
        <v>22</v>
      </c>
      <c r="U278" s="4">
        <f t="shared" si="58"/>
        <v>16.416243654822331</v>
      </c>
      <c r="V278" s="4">
        <f t="shared" si="59"/>
        <v>15.353474320241693</v>
      </c>
      <c r="W278" s="4">
        <f t="shared" si="60"/>
        <v>11.371980676328503</v>
      </c>
      <c r="X278" s="4">
        <f t="shared" si="61"/>
        <v>17.274545003429807</v>
      </c>
      <c r="Y278" s="4">
        <f t="shared" si="62"/>
        <v>16.211775668849164</v>
      </c>
      <c r="Z278" s="4">
        <f t="shared" si="63"/>
        <v>12.230282024935974</v>
      </c>
      <c r="AA278" s="4">
        <f t="shared" si="64"/>
        <v>-0.8583013486074762</v>
      </c>
      <c r="AB278" s="4">
        <f t="shared" si="65"/>
        <v>-0.85830134860747087</v>
      </c>
      <c r="AC278" s="4">
        <f t="shared" si="66"/>
        <v>-0.85830134860747087</v>
      </c>
    </row>
    <row r="279" spans="1:29" ht="15" x14ac:dyDescent="0.25">
      <c r="A279">
        <v>3.54</v>
      </c>
      <c r="B279">
        <v>3.62</v>
      </c>
      <c r="C279">
        <v>2.08</v>
      </c>
      <c r="D279" s="20">
        <f t="shared" si="67"/>
        <v>3.9498200398097261E-2</v>
      </c>
      <c r="E279" s="17">
        <f>IF(OR($A279="",$B279="",$C279=""),"",A279*'MPTO_working_3-way'!$I278)</f>
        <v>3.6798236294092646</v>
      </c>
      <c r="F279" s="21">
        <f>IF(OR($A279="",$B279="",$C279=""),"",B279*'MPTO_working_3-way'!$I278)</f>
        <v>3.7629834854411124</v>
      </c>
      <c r="G279" s="22">
        <f>IF(OR($A279="",$B279="",$C279=""),"",C279*'MPTO_working_3-way'!$I278)</f>
        <v>2.1621562568280424</v>
      </c>
      <c r="H279" s="17">
        <f>IF(OR($A279="",$B279="",$C279=""),"",'MPTO_working_3-way'!E278)</f>
        <v>3.7130577362984662</v>
      </c>
      <c r="I279" s="21">
        <f>IF(OR($A279="",$B279="",$C279=""),"",'MPTO_working_3-way'!F278)</f>
        <v>3.8011680872893874</v>
      </c>
      <c r="J279" s="22">
        <f>IF(OR($A279="",$B279="",$C279=""),"",'MPTO_working_3-way'!G278)</f>
        <v>2.1385655124960739</v>
      </c>
      <c r="K279" s="17">
        <f>IF(OR($A279="",$B279="",$C279=""),"",'OddsRatio_working_3-way'!H278)</f>
        <v>3.7000456871766372</v>
      </c>
      <c r="L279" s="21">
        <f>IF(OR($A279="",$B279="",$C279=""),"",'OddsRatio_working_3-way'!I278)</f>
        <v>3.7850864962215693</v>
      </c>
      <c r="M279" s="22">
        <f>IF(OR($A279="",$B279="",$C279=""),"",'OddsRatio_working_3-way'!J278)</f>
        <v>2.1480509221066018</v>
      </c>
      <c r="N279" s="29">
        <f t="shared" ref="N279:N292" si="68">(1/E279)* 100</f>
        <v>27.175215464349133</v>
      </c>
      <c r="O279" s="30">
        <f t="shared" ref="O279:O292" si="69">(1/F279)* 100</f>
        <v>26.574658216518216</v>
      </c>
      <c r="P279" s="30">
        <f t="shared" ref="P279:P292" si="70">(1/G279)* 100</f>
        <v>46.250126319132661</v>
      </c>
      <c r="Q279" t="s">
        <v>246</v>
      </c>
      <c r="R279" t="s">
        <v>247</v>
      </c>
      <c r="S279" t="s">
        <v>264</v>
      </c>
      <c r="T279" s="4">
        <v>100</v>
      </c>
      <c r="U279" s="4">
        <f t="shared" si="58"/>
        <v>71.751412429378533</v>
      </c>
      <c r="V279" s="4">
        <f t="shared" si="59"/>
        <v>72.375690607734811</v>
      </c>
      <c r="W279" s="4">
        <f t="shared" si="60"/>
        <v>51.92307692307692</v>
      </c>
      <c r="X279" s="4">
        <f t="shared" si="61"/>
        <v>75.70123246918827</v>
      </c>
      <c r="Y279" s="4">
        <f t="shared" si="62"/>
        <v>76.325510647544533</v>
      </c>
      <c r="Z279" s="4">
        <f t="shared" si="63"/>
        <v>55.872896962886664</v>
      </c>
      <c r="AA279" s="4">
        <f t="shared" si="64"/>
        <v>-3.9498200398097367</v>
      </c>
      <c r="AB279" s="4">
        <f t="shared" si="65"/>
        <v>-3.9498200398097225</v>
      </c>
      <c r="AC279" s="4">
        <f t="shared" si="66"/>
        <v>-3.9498200398097438</v>
      </c>
    </row>
    <row r="280" spans="1:29" ht="15" x14ac:dyDescent="0.25">
      <c r="A280">
        <v>1.27</v>
      </c>
      <c r="B280">
        <v>6</v>
      </c>
      <c r="C280">
        <v>11.37</v>
      </c>
      <c r="D280" s="20">
        <f t="shared" si="67"/>
        <v>4.201898905117063E-2</v>
      </c>
      <c r="E280" s="17">
        <f>IF(OR($A280="",$B280="",$C280=""),"",A280*'MPTO_working_3-way'!$I279)</f>
        <v>1.3233641160949867</v>
      </c>
      <c r="F280" s="21">
        <f>IF(OR($A280="",$B280="",$C280=""),"",B280*'MPTO_working_3-way'!$I279)</f>
        <v>6.2521139343070242</v>
      </c>
      <c r="G280" s="22">
        <f>IF(OR($A280="",$B280="",$C280=""),"",C280*'MPTO_working_3-way'!$I279)</f>
        <v>11.847755905511809</v>
      </c>
      <c r="H280" s="17">
        <f>IF(OR($A280="",$B280="",$C280=""),"",'MPTO_working_3-way'!E279)</f>
        <v>1.2929999328423361</v>
      </c>
      <c r="I280" s="21">
        <f>IF(OR($A280="",$B280="",$C280=""),"",'MPTO_working_3-way'!F279)</f>
        <v>6.5504899292324428</v>
      </c>
      <c r="J280" s="22">
        <f>IF(OR($A280="",$B280="",$C280=""),"",'MPTO_working_3-way'!G279)</f>
        <v>13.523671271365014</v>
      </c>
      <c r="K280" s="17">
        <f>IF(OR($A280="",$B280="",$C280=""),"",'OddsRatio_working_3-way'!H279)</f>
        <v>1.3012900293480076</v>
      </c>
      <c r="L280" s="21">
        <f>IF(OR($A280="",$B280="",$C280=""),"",'OddsRatio_working_3-way'!I279)</f>
        <v>6.5794449879260632</v>
      </c>
      <c r="M280" s="22">
        <f>IF(OR($A280="",$B280="",$C280=""),"",'OddsRatio_working_3-way'!J279)</f>
        <v>12.571768904958653</v>
      </c>
      <c r="N280" s="29">
        <f t="shared" si="68"/>
        <v>75.564992872167565</v>
      </c>
      <c r="O280" s="30">
        <f t="shared" si="69"/>
        <v>15.994590157942135</v>
      </c>
      <c r="P280" s="30">
        <f t="shared" si="70"/>
        <v>8.4404169698903093</v>
      </c>
      <c r="Q280" t="s">
        <v>248</v>
      </c>
      <c r="R280" t="s">
        <v>249</v>
      </c>
      <c r="S280" t="s">
        <v>265</v>
      </c>
      <c r="T280" s="4">
        <v>100</v>
      </c>
      <c r="U280" s="4">
        <f t="shared" ref="U280:U292" si="71">(1/A280)*((T280*A280)-T280)</f>
        <v>21.259842519685037</v>
      </c>
      <c r="V280" s="4">
        <f t="shared" ref="V280:V292" si="72">(1/B280)*((T280*B280)-T280)</f>
        <v>83.333333333333329</v>
      </c>
      <c r="W280" s="4">
        <f t="shared" ref="W280:W292" si="73">(1/C280)*((T280*C280)-T280)</f>
        <v>91.204925241864558</v>
      </c>
      <c r="X280" s="4">
        <f t="shared" ref="X280:X292" si="74">((1/B280)+(1/C280))*T280</f>
        <v>25.46174142480211</v>
      </c>
      <c r="Y280" s="4">
        <f t="shared" ref="Y280:Y292" si="75">((1/A280)+(1/C280))*T280</f>
        <v>87.535232238450405</v>
      </c>
      <c r="Z280" s="4">
        <f t="shared" ref="Z280:Z292" si="76">((1/A280)+(1/B280))*T280</f>
        <v>95.40682414698162</v>
      </c>
      <c r="AA280" s="4">
        <f t="shared" ref="AA280:AA292" si="77">U280-X280</f>
        <v>-4.2018989051170728</v>
      </c>
      <c r="AB280" s="4">
        <f t="shared" ref="AB280:AB292" si="78">V280-Y280</f>
        <v>-4.2018989051170763</v>
      </c>
      <c r="AC280" s="4">
        <f t="shared" ref="AC280:AC292" si="79">W280-Z280</f>
        <v>-4.2018989051170621</v>
      </c>
    </row>
    <row r="281" spans="1:29" ht="15" x14ac:dyDescent="0.25">
      <c r="A281">
        <v>1.39</v>
      </c>
      <c r="B281">
        <v>4.88</v>
      </c>
      <c r="C281">
        <v>8.4499999999999993</v>
      </c>
      <c r="D281" s="20">
        <f t="shared" si="67"/>
        <v>4.2685688484812134E-2</v>
      </c>
      <c r="E281" s="17">
        <f>IF(OR($A281="",$B281="",$C281=""),"",A281*'MPTO_working_3-way'!$I280)</f>
        <v>1.4493331069938888</v>
      </c>
      <c r="F281" s="21">
        <f>IF(OR($A281="",$B281="",$C281=""),"",B281*'MPTO_working_3-way'!$I280)</f>
        <v>5.0883061598058834</v>
      </c>
      <c r="G281" s="22">
        <f>IF(OR($A281="",$B281="",$C281=""),"",C281*'MPTO_working_3-way'!$I280)</f>
        <v>8.8106940676966623</v>
      </c>
      <c r="H281" s="17">
        <f>IF(OR($A281="",$B281="",$C281=""),"",'MPTO_working_3-way'!E280)</f>
        <v>1.418045685459191</v>
      </c>
      <c r="I281" s="21">
        <f>IF(OR($A281="",$B281="",$C281=""),"",'MPTO_working_3-way'!F280)</f>
        <v>5.2441280591793067</v>
      </c>
      <c r="J281" s="22">
        <f>IF(OR($A281="",$B281="",$C281=""),"",'MPTO_working_3-way'!G280)</f>
        <v>9.6047978711876372</v>
      </c>
      <c r="K281" s="17">
        <f>IF(OR($A281="",$B281="",$C281=""),"",'OddsRatio_working_3-way'!H280)</f>
        <v>1.4274858516953972</v>
      </c>
      <c r="L281" s="21">
        <f>IF(OR($A281="",$B281="",$C281=""),"",'OddsRatio_working_3-way'!I280)</f>
        <v>5.2529361655849796</v>
      </c>
      <c r="M281" s="22">
        <f>IF(OR($A281="",$B281="",$C281=""),"",'OddsRatio_working_3-way'!J280)</f>
        <v>9.1660758849505406</v>
      </c>
      <c r="N281" s="29">
        <f t="shared" si="68"/>
        <v>68.997250885556198</v>
      </c>
      <c r="O281" s="30">
        <f t="shared" si="69"/>
        <v>19.652905477648176</v>
      </c>
      <c r="P281" s="30">
        <f t="shared" si="70"/>
        <v>11.349843636795635</v>
      </c>
      <c r="Q281" t="s">
        <v>250</v>
      </c>
      <c r="R281" t="s">
        <v>251</v>
      </c>
      <c r="S281" t="s">
        <v>265</v>
      </c>
      <c r="T281" s="4">
        <v>100</v>
      </c>
      <c r="U281" s="4">
        <f t="shared" si="71"/>
        <v>28.057553956834536</v>
      </c>
      <c r="V281" s="4">
        <f t="shared" si="72"/>
        <v>79.508196721311478</v>
      </c>
      <c r="W281" s="4">
        <f t="shared" si="73"/>
        <v>88.165680473372774</v>
      </c>
      <c r="X281" s="4">
        <f t="shared" si="74"/>
        <v>32.326122805315741</v>
      </c>
      <c r="Y281" s="4">
        <f t="shared" si="75"/>
        <v>83.776765569792701</v>
      </c>
      <c r="Z281" s="4">
        <f t="shared" si="76"/>
        <v>92.434249321853997</v>
      </c>
      <c r="AA281" s="4">
        <f t="shared" si="77"/>
        <v>-4.2685688484812054</v>
      </c>
      <c r="AB281" s="4">
        <f t="shared" si="78"/>
        <v>-4.2685688484812232</v>
      </c>
      <c r="AC281" s="4">
        <f t="shared" si="79"/>
        <v>-4.2685688484812232</v>
      </c>
    </row>
    <row r="282" spans="1:29" ht="15" x14ac:dyDescent="0.25">
      <c r="A282">
        <v>1.4</v>
      </c>
      <c r="B282">
        <v>5.04</v>
      </c>
      <c r="C282">
        <v>7.77</v>
      </c>
      <c r="D282" s="20">
        <f t="shared" si="67"/>
        <v>4.1398541398541377E-2</v>
      </c>
      <c r="E282" s="17">
        <f>IF(OR($A282="",$B282="",$C282=""),"",A282*'MPTO_working_3-way'!$I281)</f>
        <v>1.4579579579579578</v>
      </c>
      <c r="F282" s="21">
        <f>IF(OR($A282="",$B282="",$C282=""),"",B282*'MPTO_working_3-way'!$I281)</f>
        <v>5.2486486486486488</v>
      </c>
      <c r="G282" s="22">
        <f>IF(OR($A282="",$B282="",$C282=""),"",C282*'MPTO_working_3-way'!$I281)</f>
        <v>8.0916666666666668</v>
      </c>
      <c r="H282" s="17">
        <f>IF(OR($A282="",$B282="",$C282=""),"",'MPTO_working_3-way'!E281)</f>
        <v>1.4275798713892005</v>
      </c>
      <c r="I282" s="21">
        <f>IF(OR($A282="",$B282="",$C282=""),"",'MPTO_working_3-way'!F281)</f>
        <v>5.4167312161115424</v>
      </c>
      <c r="J282" s="22">
        <f>IF(OR($A282="",$B282="",$C282=""),"",'MPTO_working_3-way'!G281)</f>
        <v>8.7031736154324815</v>
      </c>
      <c r="K282" s="17">
        <f>IF(OR($A282="",$B282="",$C282=""),"",'OddsRatio_working_3-way'!H281)</f>
        <v>1.4367306053796263</v>
      </c>
      <c r="L282" s="21">
        <f>IF(OR($A282="",$B282="",$C282=""),"",'OddsRatio_working_3-way'!I281)</f>
        <v>5.4109791143342223</v>
      </c>
      <c r="M282" s="22">
        <f>IF(OR($A282="",$B282="",$C282=""),"",'OddsRatio_working_3-way'!J281)</f>
        <v>8.3916654960501678</v>
      </c>
      <c r="N282" s="29">
        <f t="shared" si="68"/>
        <v>68.589083419155514</v>
      </c>
      <c r="O282" s="30">
        <f t="shared" si="69"/>
        <v>19.052523171987641</v>
      </c>
      <c r="P282" s="30">
        <f t="shared" si="70"/>
        <v>12.358393408856848</v>
      </c>
      <c r="Q282" t="s">
        <v>252</v>
      </c>
      <c r="R282" t="s">
        <v>253</v>
      </c>
      <c r="S282" t="s">
        <v>265</v>
      </c>
      <c r="T282" s="4">
        <v>100</v>
      </c>
      <c r="U282" s="4">
        <f t="shared" si="71"/>
        <v>28.571428571428573</v>
      </c>
      <c r="V282" s="4">
        <f t="shared" si="72"/>
        <v>80.158730158730151</v>
      </c>
      <c r="W282" s="4">
        <f t="shared" si="73"/>
        <v>87.129987129987128</v>
      </c>
      <c r="X282" s="4">
        <f t="shared" si="74"/>
        <v>32.711282711282706</v>
      </c>
      <c r="Y282" s="4">
        <f t="shared" si="75"/>
        <v>84.298584298584302</v>
      </c>
      <c r="Z282" s="4">
        <f t="shared" si="76"/>
        <v>91.269841269841265</v>
      </c>
      <c r="AA282" s="4">
        <f t="shared" si="77"/>
        <v>-4.1398541398541333</v>
      </c>
      <c r="AB282" s="4">
        <f t="shared" si="78"/>
        <v>-4.1398541398541511</v>
      </c>
      <c r="AC282" s="4">
        <f t="shared" si="79"/>
        <v>-4.1398541398541369</v>
      </c>
    </row>
    <row r="283" spans="1:29" ht="15" x14ac:dyDescent="0.25">
      <c r="A283">
        <v>4.26</v>
      </c>
      <c r="B283">
        <v>3.9</v>
      </c>
      <c r="C283">
        <v>1.75</v>
      </c>
      <c r="D283" s="20">
        <f t="shared" si="67"/>
        <v>6.2580611876386527E-2</v>
      </c>
      <c r="E283" s="17">
        <f>IF(OR($A283="",$B283="",$C283=""),"",A283*'MPTO_working_3-way'!$I282)</f>
        <v>4.5265934065934061</v>
      </c>
      <c r="F283" s="21">
        <f>IF(OR($A283="",$B283="",$C283=""),"",B283*'MPTO_working_3-way'!$I282)</f>
        <v>4.1440643863179076</v>
      </c>
      <c r="G283" s="22">
        <f>IF(OR($A283="",$B283="",$C283=""),"",C283*'MPTO_working_3-way'!$I282)</f>
        <v>1.8595160707836764</v>
      </c>
      <c r="H283" s="17">
        <f>IF(OR($A283="",$B283="",$C283=""),"",'MPTO_working_3-way'!E282)</f>
        <v>4.6754844415855912</v>
      </c>
      <c r="I283" s="21">
        <f>IF(OR($A283="",$B283="",$C283=""),"",'MPTO_working_3-way'!F282)</f>
        <v>4.2453822004818571</v>
      </c>
      <c r="J283" s="22">
        <f>IF(OR($A283="",$B283="",$C283=""),"",'MPTO_working_3-way'!G282)</f>
        <v>1.8163048570982352</v>
      </c>
      <c r="K283" s="17">
        <f>IF(OR($A283="",$B283="",$C283=""),"",'OddsRatio_working_3-way'!H282)</f>
        <v>4.614016370724606</v>
      </c>
      <c r="L283" s="21">
        <f>IF(OR($A283="",$B283="",$C283=""),"",'OddsRatio_working_3-way'!I282)</f>
        <v>4.2149225383746485</v>
      </c>
      <c r="M283" s="22">
        <f>IF(OR($A283="",$B283="",$C283=""),"",'OddsRatio_working_3-way'!J282)</f>
        <v>1.8314454840624095</v>
      </c>
      <c r="N283" s="29">
        <f t="shared" si="68"/>
        <v>22.091668285103903</v>
      </c>
      <c r="O283" s="30">
        <f t="shared" si="69"/>
        <v>24.130899203728877</v>
      </c>
      <c r="P283" s="30">
        <f t="shared" si="70"/>
        <v>53.777432511167213</v>
      </c>
      <c r="Q283" t="s">
        <v>254</v>
      </c>
      <c r="R283" t="s">
        <v>255</v>
      </c>
      <c r="S283" t="s">
        <v>266</v>
      </c>
      <c r="T283" s="4">
        <v>100</v>
      </c>
      <c r="U283" s="4">
        <f t="shared" si="71"/>
        <v>76.525821596244128</v>
      </c>
      <c r="V283" s="4">
        <f t="shared" si="72"/>
        <v>74.358974358974365</v>
      </c>
      <c r="W283" s="4">
        <f t="shared" si="73"/>
        <v>42.857142857142854</v>
      </c>
      <c r="X283" s="4">
        <f t="shared" si="74"/>
        <v>82.783882783882774</v>
      </c>
      <c r="Y283" s="4">
        <f t="shared" si="75"/>
        <v>80.61703554661301</v>
      </c>
      <c r="Z283" s="4">
        <f t="shared" si="76"/>
        <v>49.115204044781514</v>
      </c>
      <c r="AA283" s="4">
        <f t="shared" si="77"/>
        <v>-6.2580611876386456</v>
      </c>
      <c r="AB283" s="4">
        <f t="shared" si="78"/>
        <v>-6.2580611876386456</v>
      </c>
      <c r="AC283" s="4">
        <f t="shared" si="79"/>
        <v>-6.2580611876386598</v>
      </c>
    </row>
    <row r="284" spans="1:29" ht="15" x14ac:dyDescent="0.25">
      <c r="A284">
        <v>2.2799999999999998</v>
      </c>
      <c r="B284">
        <v>3.74</v>
      </c>
      <c r="C284">
        <v>2.99</v>
      </c>
      <c r="D284" s="20">
        <f t="shared" si="67"/>
        <v>4.0424330907572248E-2</v>
      </c>
      <c r="E284" s="17">
        <f>IF(OR($A284="",$B284="",$C284=""),"",A284*'MPTO_working_3-way'!$I283)</f>
        <v>2.3721674744692645</v>
      </c>
      <c r="F284" s="21">
        <f>IF(OR($A284="",$B284="",$C284=""),"",B284*'MPTO_working_3-way'!$I283)</f>
        <v>3.8911869975943203</v>
      </c>
      <c r="G284" s="22">
        <f>IF(OR($A284="",$B284="",$C284=""),"",C284*'MPTO_working_3-way'!$I283)</f>
        <v>3.1108687494136413</v>
      </c>
      <c r="H284" s="17">
        <f>IF(OR($A284="",$B284="",$C284=""),"",'MPTO_working_3-way'!E283)</f>
        <v>2.352267518828846</v>
      </c>
      <c r="I284" s="21">
        <f>IF(OR($A284="",$B284="",$C284=""),"",'MPTO_working_3-way'!F283)</f>
        <v>3.9384824453290799</v>
      </c>
      <c r="J284" s="22">
        <f>IF(OR($A284="",$B284="",$C284=""),"",'MPTO_working_3-way'!G283)</f>
        <v>3.1155231280870526</v>
      </c>
      <c r="K284" s="17">
        <f>IF(OR($A284="",$B284="",$C284=""),"",'OddsRatio_working_3-way'!H283)</f>
        <v>2.3610286528251443</v>
      </c>
      <c r="L284" s="21">
        <f>IF(OR($A284="",$B284="",$C284=""),"",'OddsRatio_working_3-way'!I283)</f>
        <v>3.913451959953826</v>
      </c>
      <c r="M284" s="22">
        <f>IF(OR($A284="",$B284="",$C284=""),"",'OddsRatio_working_3-way'!J283)</f>
        <v>3.1159742336890925</v>
      </c>
      <c r="N284" s="29">
        <f t="shared" si="68"/>
        <v>42.155539638858528</v>
      </c>
      <c r="O284" s="30">
        <f t="shared" si="69"/>
        <v>25.699099031175781</v>
      </c>
      <c r="P284" s="30">
        <f t="shared" si="70"/>
        <v>32.145361329965695</v>
      </c>
      <c r="Q284" t="s">
        <v>256</v>
      </c>
      <c r="R284" t="s">
        <v>257</v>
      </c>
      <c r="S284" t="s">
        <v>266</v>
      </c>
      <c r="T284" s="4">
        <v>100</v>
      </c>
      <c r="U284" s="4">
        <f t="shared" si="71"/>
        <v>56.140350877192972</v>
      </c>
      <c r="V284" s="4">
        <f t="shared" si="72"/>
        <v>73.262032085561486</v>
      </c>
      <c r="W284" s="4">
        <f t="shared" si="73"/>
        <v>66.555183946488299</v>
      </c>
      <c r="X284" s="4">
        <f t="shared" si="74"/>
        <v>60.182783967950201</v>
      </c>
      <c r="Y284" s="4">
        <f t="shared" si="75"/>
        <v>77.304465176318729</v>
      </c>
      <c r="Z284" s="4">
        <f t="shared" si="76"/>
        <v>70.597617037245513</v>
      </c>
      <c r="AA284" s="4">
        <f t="shared" si="77"/>
        <v>-4.0424330907572283</v>
      </c>
      <c r="AB284" s="4">
        <f t="shared" si="78"/>
        <v>-4.0424330907572426</v>
      </c>
      <c r="AC284" s="4">
        <f t="shared" si="79"/>
        <v>-4.0424330907572141</v>
      </c>
    </row>
    <row r="285" spans="1:29" ht="15" x14ac:dyDescent="0.25">
      <c r="A285">
        <v>8.3000000000000007</v>
      </c>
      <c r="B285">
        <v>4.43</v>
      </c>
      <c r="C285">
        <v>1.44</v>
      </c>
      <c r="D285" s="20">
        <f t="shared" si="67"/>
        <v>4.0660006466800347E-2</v>
      </c>
      <c r="E285" s="17">
        <f>IF(OR($A285="",$B285="",$C285=""),"",A285*'MPTO_working_3-way'!$I284)</f>
        <v>8.6374780536744442</v>
      </c>
      <c r="F285" s="21">
        <f>IF(OR($A285="",$B285="",$C285=""),"",B285*'MPTO_working_3-way'!$I284)</f>
        <v>4.6101238286479251</v>
      </c>
      <c r="G285" s="22">
        <f>IF(OR($A285="",$B285="",$C285=""),"",C285*'MPTO_working_3-way'!$I284)</f>
        <v>1.4985504093121924</v>
      </c>
      <c r="H285" s="17">
        <f>IF(OR($A285="",$B285="",$C285=""),"",'MPTO_working_3-way'!E284)</f>
        <v>9.3520355895520506</v>
      </c>
      <c r="I285" s="21">
        <f>IF(OR($A285="",$B285="",$C285=""),"",'MPTO_working_3-way'!F284)</f>
        <v>4.7129729081783429</v>
      </c>
      <c r="J285" s="22">
        <f>IF(OR($A285="",$B285="",$C285=""),"",'MPTO_working_3-way'!G284)</f>
        <v>1.4686636186717184</v>
      </c>
      <c r="K285" s="17">
        <f>IF(OR($A285="",$B285="",$C285=""),"",'OddsRatio_working_3-way'!H284)</f>
        <v>8.9329339226349251</v>
      </c>
      <c r="L285" s="21">
        <f>IF(OR($A285="",$B285="",$C285=""),"",'OddsRatio_working_3-way'!I284)</f>
        <v>4.7273922403613406</v>
      </c>
      <c r="M285" s="22">
        <f>IF(OR($A285="",$B285="",$C285=""),"",'OddsRatio_working_3-way'!J284)</f>
        <v>1.4781494419122423</v>
      </c>
      <c r="N285" s="29">
        <f t="shared" si="68"/>
        <v>11.577453439370453</v>
      </c>
      <c r="O285" s="30">
        <f t="shared" si="69"/>
        <v>21.691391319813722</v>
      </c>
      <c r="P285" s="30">
        <f t="shared" si="70"/>
        <v>66.731155240815824</v>
      </c>
      <c r="Q285" t="s">
        <v>258</v>
      </c>
      <c r="R285" t="s">
        <v>259</v>
      </c>
      <c r="S285" t="s">
        <v>266</v>
      </c>
      <c r="T285" s="4">
        <v>100</v>
      </c>
      <c r="U285" s="4">
        <f t="shared" si="71"/>
        <v>87.951807228915669</v>
      </c>
      <c r="V285" s="4">
        <f t="shared" si="72"/>
        <v>77.426636568848764</v>
      </c>
      <c r="W285" s="4">
        <f t="shared" si="73"/>
        <v>30.555555555555554</v>
      </c>
      <c r="X285" s="4">
        <f t="shared" si="74"/>
        <v>92.017807875595679</v>
      </c>
      <c r="Y285" s="4">
        <f t="shared" si="75"/>
        <v>81.492637215528774</v>
      </c>
      <c r="Z285" s="4">
        <f t="shared" si="76"/>
        <v>34.621556202235581</v>
      </c>
      <c r="AA285" s="4">
        <f t="shared" si="77"/>
        <v>-4.0660006466800098</v>
      </c>
      <c r="AB285" s="4">
        <f t="shared" si="78"/>
        <v>-4.0660006466800098</v>
      </c>
      <c r="AC285" s="4">
        <f t="shared" si="79"/>
        <v>-4.0660006466800276</v>
      </c>
    </row>
    <row r="286" spans="1:29" ht="15" x14ac:dyDescent="0.25">
      <c r="A286">
        <v>1.45</v>
      </c>
      <c r="B286">
        <v>4.76</v>
      </c>
      <c r="C286">
        <v>7.08</v>
      </c>
      <c r="D286" s="20">
        <f t="shared" si="67"/>
        <v>4.0982143880345934E-2</v>
      </c>
      <c r="E286" s="17">
        <f>IF(OR($A286="",$B286="",$C286=""),"",A286*'MPTO_working_3-way'!$I285)</f>
        <v>1.5094241086265014</v>
      </c>
      <c r="F286" s="21">
        <f>IF(OR($A286="",$B286="",$C286=""),"",B286*'MPTO_working_3-way'!$I285)</f>
        <v>4.9550750048704462</v>
      </c>
      <c r="G286" s="22">
        <f>IF(OR($A286="",$B286="",$C286=""),"",C286*'MPTO_working_3-way'!$I285)</f>
        <v>7.3701535786728494</v>
      </c>
      <c r="H286" s="17">
        <f>IF(OR($A286="",$B286="",$C286=""),"",'MPTO_working_3-way'!E285)</f>
        <v>1.4793020689454746</v>
      </c>
      <c r="I286" s="21">
        <f>IF(OR($A286="",$B286="",$C286=""),"",'MPTO_working_3-way'!F285)</f>
        <v>5.0910452239527491</v>
      </c>
      <c r="J286" s="22">
        <f>IF(OR($A286="",$B286="",$C286=""),"",'MPTO_working_3-way'!G285)</f>
        <v>7.8380825691212737</v>
      </c>
      <c r="K286" s="17">
        <f>IF(OR($A286="",$B286="",$C286=""),"",'OddsRatio_working_3-way'!H285)</f>
        <v>1.4886765895978029</v>
      </c>
      <c r="L286" s="21">
        <f>IF(OR($A286="",$B286="",$C286=""),"",'OddsRatio_working_3-way'!I285)</f>
        <v>5.0831643930838633</v>
      </c>
      <c r="M286" s="22">
        <f>IF(OR($A286="",$B286="",$C286=""),"",'OddsRatio_working_3-way'!J285)</f>
        <v>7.6025636994547572</v>
      </c>
      <c r="N286" s="29">
        <f t="shared" si="68"/>
        <v>66.250432485138234</v>
      </c>
      <c r="O286" s="30">
        <f t="shared" si="69"/>
        <v>20.181329223413961</v>
      </c>
      <c r="P286" s="30">
        <f t="shared" si="70"/>
        <v>13.568238291447802</v>
      </c>
      <c r="Q286" t="s">
        <v>260</v>
      </c>
      <c r="R286" t="s">
        <v>261</v>
      </c>
      <c r="S286" t="s">
        <v>266</v>
      </c>
      <c r="T286" s="4">
        <v>100</v>
      </c>
      <c r="U286" s="4">
        <f t="shared" si="71"/>
        <v>31.03448275862069</v>
      </c>
      <c r="V286" s="4">
        <f t="shared" si="72"/>
        <v>78.991596638655466</v>
      </c>
      <c r="W286" s="4">
        <f t="shared" si="73"/>
        <v>85.875706214689274</v>
      </c>
      <c r="X286" s="4">
        <f t="shared" si="74"/>
        <v>35.132697146655275</v>
      </c>
      <c r="Y286" s="4">
        <f t="shared" si="75"/>
        <v>83.089811026690057</v>
      </c>
      <c r="Z286" s="4">
        <f t="shared" si="76"/>
        <v>89.973920602723851</v>
      </c>
      <c r="AA286" s="4">
        <f t="shared" si="77"/>
        <v>-4.0982143880345845</v>
      </c>
      <c r="AB286" s="4">
        <f t="shared" si="78"/>
        <v>-4.0982143880345916</v>
      </c>
      <c r="AC286" s="4">
        <f t="shared" si="79"/>
        <v>-4.0982143880345774</v>
      </c>
    </row>
    <row r="287" spans="1:29" ht="15" x14ac:dyDescent="0.25">
      <c r="A287">
        <v>5.8</v>
      </c>
      <c r="B287">
        <v>4.26</v>
      </c>
      <c r="C287">
        <v>1.57</v>
      </c>
      <c r="D287" s="20">
        <f t="shared" si="67"/>
        <v>4.4098252300242669E-2</v>
      </c>
      <c r="E287" s="17">
        <f>IF(OR($A287="",$B287="",$C287=""),"",A287*'MPTO_working_3-way'!$I286)</f>
        <v>6.055769863341407</v>
      </c>
      <c r="F287" s="21">
        <f>IF(OR($A287="",$B287="",$C287=""),"",B287*'MPTO_working_3-way'!$I286)</f>
        <v>4.4478585547990335</v>
      </c>
      <c r="G287" s="22">
        <f>IF(OR($A287="",$B287="",$C287=""),"",C287*'MPTO_working_3-way'!$I286)</f>
        <v>1.6392342561113811</v>
      </c>
      <c r="H287" s="17">
        <f>IF(OR($A287="",$B287="",$C287=""),"",'MPTO_working_3-way'!E286)</f>
        <v>6.3405760936604416</v>
      </c>
      <c r="I287" s="21">
        <f>IF(OR($A287="",$B287="",$C287=""),"",'MPTO_working_3-way'!F286)</f>
        <v>4.5445793709308573</v>
      </c>
      <c r="J287" s="22">
        <f>IF(OR($A287="",$B287="",$C287=""),"",'MPTO_working_3-way'!G286)</f>
        <v>1.6070885262056613</v>
      </c>
      <c r="K287" s="17">
        <f>IF(OR($A287="",$B287="",$C287=""),"",'OddsRatio_working_3-way'!H286)</f>
        <v>6.2018928231938508</v>
      </c>
      <c r="L287" s="21">
        <f>IF(OR($A287="",$B287="",$C287=""),"",'OddsRatio_working_3-way'!I286)</f>
        <v>4.5329522090858241</v>
      </c>
      <c r="M287" s="22">
        <f>IF(OR($A287="",$B287="",$C287=""),"",'OddsRatio_working_3-way'!J286)</f>
        <v>1.6177247727542696</v>
      </c>
      <c r="N287" s="29">
        <f t="shared" si="68"/>
        <v>16.513177061986756</v>
      </c>
      <c r="O287" s="30">
        <f t="shared" si="69"/>
        <v>22.482729333221407</v>
      </c>
      <c r="P287" s="30">
        <f t="shared" si="70"/>
        <v>61.004093604791834</v>
      </c>
      <c r="Q287" t="s">
        <v>262</v>
      </c>
      <c r="R287" t="s">
        <v>263</v>
      </c>
      <c r="S287" t="s">
        <v>267</v>
      </c>
      <c r="T287" s="4">
        <v>100</v>
      </c>
      <c r="U287" s="4">
        <f t="shared" si="71"/>
        <v>82.758620689655174</v>
      </c>
      <c r="V287" s="4">
        <f t="shared" si="72"/>
        <v>76.525821596244128</v>
      </c>
      <c r="W287" s="4">
        <f t="shared" si="73"/>
        <v>36.30573248407643</v>
      </c>
      <c r="X287" s="4">
        <f t="shared" si="74"/>
        <v>87.168445919679428</v>
      </c>
      <c r="Y287" s="4">
        <f t="shared" si="75"/>
        <v>80.935646826268396</v>
      </c>
      <c r="Z287" s="4">
        <f t="shared" si="76"/>
        <v>40.715557714100697</v>
      </c>
      <c r="AA287" s="4">
        <f t="shared" si="77"/>
        <v>-4.4098252300242535</v>
      </c>
      <c r="AB287" s="4">
        <f t="shared" si="78"/>
        <v>-4.4098252300242677</v>
      </c>
      <c r="AC287" s="4">
        <f t="shared" si="79"/>
        <v>-4.4098252300242677</v>
      </c>
    </row>
    <row r="288" spans="1:29" ht="15" x14ac:dyDescent="0.25">
      <c r="A288">
        <v>2.77</v>
      </c>
      <c r="B288">
        <v>3.2</v>
      </c>
      <c r="C288">
        <v>2.73</v>
      </c>
      <c r="D288" s="20">
        <f t="shared" si="67"/>
        <v>3.9811196625276102E-2</v>
      </c>
      <c r="E288" s="17">
        <f>IF(OR($A288="",$B288="",$C288=""),"",A288*'MPTO_working_3-way'!$I287)</f>
        <v>2.8802770146520147</v>
      </c>
      <c r="F288" s="21">
        <f>IF(OR($A288="",$B288="",$C288=""),"",B288*'MPTO_working_3-way'!$I287)</f>
        <v>3.3273958292008836</v>
      </c>
      <c r="G288" s="22">
        <f>IF(OR($A288="",$B288="",$C288=""),"",C288*'MPTO_working_3-way'!$I287)</f>
        <v>2.8386845667870038</v>
      </c>
      <c r="H288" s="17">
        <f>IF(OR($A288="",$B288="",$C288=""),"",'MPTO_working_3-way'!E287)</f>
        <v>2.8757081706914187</v>
      </c>
      <c r="I288" s="21">
        <f>IF(OR($A288="",$B288="",$C288=""),"",'MPTO_working_3-way'!F287)</f>
        <v>3.3419153594452315</v>
      </c>
      <c r="J288" s="22">
        <f>IF(OR($A288="",$B288="",$C288=""),"",'MPTO_working_3-way'!G287)</f>
        <v>2.8326207185560519</v>
      </c>
      <c r="K288" s="17">
        <f>IF(OR($A288="",$B288="",$C288=""),"",'OddsRatio_working_3-way'!H287)</f>
        <v>2.8781307356287602</v>
      </c>
      <c r="L288" s="21">
        <f>IF(OR($A288="",$B288="",$C288=""),"",'OddsRatio_working_3-way'!I287)</f>
        <v>3.3343997843973292</v>
      </c>
      <c r="M288" s="22">
        <f>IF(OR($A288="",$B288="",$C288=""),"",'OddsRatio_working_3-way'!J287)</f>
        <v>2.8356871031851725</v>
      </c>
      <c r="N288" s="29">
        <f t="shared" si="68"/>
        <v>34.718882764157208</v>
      </c>
      <c r="O288" s="30">
        <f t="shared" si="69"/>
        <v>30.053532892723577</v>
      </c>
      <c r="P288" s="30">
        <f t="shared" si="70"/>
        <v>35.227584343119211</v>
      </c>
      <c r="Q288" t="s">
        <v>235</v>
      </c>
      <c r="R288" t="s">
        <v>232</v>
      </c>
      <c r="S288" t="s">
        <v>265</v>
      </c>
      <c r="T288" s="4">
        <v>100</v>
      </c>
      <c r="U288" s="4">
        <f t="shared" si="71"/>
        <v>63.898916967509031</v>
      </c>
      <c r="V288" s="4">
        <f t="shared" si="72"/>
        <v>68.75</v>
      </c>
      <c r="W288" s="4">
        <f t="shared" si="73"/>
        <v>63.369963369963365</v>
      </c>
      <c r="X288" s="4">
        <f t="shared" si="74"/>
        <v>67.880036630036628</v>
      </c>
      <c r="Y288" s="4">
        <f t="shared" si="75"/>
        <v>72.731119662527604</v>
      </c>
      <c r="Z288" s="4">
        <f t="shared" si="76"/>
        <v>67.351083032490976</v>
      </c>
      <c r="AA288" s="4">
        <f t="shared" si="77"/>
        <v>-3.9811196625275969</v>
      </c>
      <c r="AB288" s="4">
        <f t="shared" si="78"/>
        <v>-3.981119662527604</v>
      </c>
      <c r="AC288" s="4">
        <f t="shared" si="79"/>
        <v>-3.9811196625276111</v>
      </c>
    </row>
    <row r="289" spans="1:30" ht="15" x14ac:dyDescent="0.25">
      <c r="A289">
        <v>2.38</v>
      </c>
      <c r="B289">
        <v>3.31</v>
      </c>
      <c r="C289">
        <v>3.15</v>
      </c>
      <c r="D289" s="20">
        <f t="shared" si="67"/>
        <v>3.9743188312585831E-2</v>
      </c>
      <c r="E289" s="17">
        <f>IF(OR($A289="",$B289="",$C289=""),"",A289*'MPTO_working_3-way'!$I288)</f>
        <v>2.4745887881839543</v>
      </c>
      <c r="F289" s="21">
        <f>IF(OR($A289="",$B289="",$C289=""),"",B289*'MPTO_working_3-way'!$I288)</f>
        <v>3.441549953314659</v>
      </c>
      <c r="G289" s="22">
        <f>IF(OR($A289="",$B289="",$C289=""),"",C289*'MPTO_working_3-way'!$I288)</f>
        <v>3.2751910431846452</v>
      </c>
      <c r="H289" s="17">
        <f>IF(OR($A289="",$B289="",$C289=""),"",'MPTO_working_3-way'!E288)</f>
        <v>2.4574834608479046</v>
      </c>
      <c r="I289" s="21">
        <f>IF(OR($A289="",$B289="",$C289=""),"",'MPTO_working_3-way'!F288)</f>
        <v>3.4617998704473467</v>
      </c>
      <c r="J289" s="22">
        <f>IF(OR($A289="",$B289="",$C289=""),"",'MPTO_working_3-way'!G288)</f>
        <v>3.2871749538684076</v>
      </c>
      <c r="K289" s="17">
        <f>IF(OR($A289="",$B289="",$C289=""),"",'OddsRatio_working_3-way'!H288)</f>
        <v>2.46499001735295</v>
      </c>
      <c r="L289" s="21">
        <f>IF(OR($A289="",$B289="",$C289=""),"",'OddsRatio_working_3-way'!I288)</f>
        <v>3.4522658986125458</v>
      </c>
      <c r="M289" s="22">
        <f>IF(OR($A289="",$B289="",$C289=""),"",'OddsRatio_working_3-way'!J288)</f>
        <v>3.2824119835571319</v>
      </c>
      <c r="N289" s="29">
        <f t="shared" si="68"/>
        <v>40.410754496866439</v>
      </c>
      <c r="O289" s="30">
        <f t="shared" si="69"/>
        <v>29.056675438834478</v>
      </c>
      <c r="P289" s="30">
        <f t="shared" si="70"/>
        <v>30.532570064299087</v>
      </c>
      <c r="Q289" t="s">
        <v>231</v>
      </c>
      <c r="R289" t="s">
        <v>229</v>
      </c>
      <c r="S289" t="s">
        <v>265</v>
      </c>
      <c r="T289" s="4">
        <v>100</v>
      </c>
      <c r="U289" s="4">
        <f t="shared" si="71"/>
        <v>57.983193277310924</v>
      </c>
      <c r="V289" s="4">
        <f t="shared" si="72"/>
        <v>69.78851963746223</v>
      </c>
      <c r="W289" s="4">
        <f t="shared" si="73"/>
        <v>68.253968253968253</v>
      </c>
      <c r="X289" s="4">
        <f t="shared" si="74"/>
        <v>61.957512108569503</v>
      </c>
      <c r="Y289" s="4">
        <f t="shared" si="75"/>
        <v>73.76283846872083</v>
      </c>
      <c r="Z289" s="4">
        <f t="shared" si="76"/>
        <v>72.228287085226839</v>
      </c>
      <c r="AA289" s="4">
        <f t="shared" si="77"/>
        <v>-3.9743188312585787</v>
      </c>
      <c r="AB289" s="4">
        <f t="shared" si="78"/>
        <v>-3.9743188312586</v>
      </c>
      <c r="AC289" s="4">
        <f t="shared" si="79"/>
        <v>-3.9743188312585858</v>
      </c>
    </row>
    <row r="290" spans="1:30" ht="15" x14ac:dyDescent="0.25">
      <c r="A290">
        <v>2.65</v>
      </c>
      <c r="B290">
        <v>3.45</v>
      </c>
      <c r="C290">
        <v>2.68</v>
      </c>
      <c r="D290" s="20">
        <f t="shared" si="67"/>
        <v>4.0347891388014867E-2</v>
      </c>
      <c r="E290" s="17">
        <f>IF(OR($A290="",$B290="",$C290=""),"",A290*'MPTO_working_3-way'!$I289)</f>
        <v>2.7569219121782393</v>
      </c>
      <c r="F290" s="21">
        <f>IF(OR($A290="",$B290="",$C290=""),"",B290*'MPTO_working_3-way'!$I289)</f>
        <v>3.5892002252886517</v>
      </c>
      <c r="G290" s="22">
        <f>IF(OR($A290="",$B290="",$C290=""),"",C290*'MPTO_working_3-way'!$I289)</f>
        <v>2.7881323489198802</v>
      </c>
      <c r="H290" s="17">
        <f>IF(OR($A290="",$B290="",$C290=""),"",'MPTO_working_3-way'!E289)</f>
        <v>2.7479382715126319</v>
      </c>
      <c r="I290" s="21">
        <f>IF(OR($A290="",$B290="",$C290=""),"",'MPTO_working_3-way'!F289)</f>
        <v>3.617869412424819</v>
      </c>
      <c r="J290" s="22">
        <f>IF(OR($A290="",$B290="",$C290=""),"",'MPTO_working_3-way'!G289)</f>
        <v>2.7802102205462411</v>
      </c>
      <c r="K290" s="17">
        <f>IF(OR($A290="",$B290="",$C290=""),"",'OddsRatio_working_3-way'!H289)</f>
        <v>2.7526666229233459</v>
      </c>
      <c r="L290" s="21">
        <f>IF(OR($A290="",$B290="",$C290=""),"",'OddsRatio_working_3-way'!I289)</f>
        <v>3.6024443794922409</v>
      </c>
      <c r="M290" s="22">
        <f>IF(OR($A290="",$B290="",$C290=""),"",'OddsRatio_working_3-way'!J289)</f>
        <v>2.7845332887946799</v>
      </c>
      <c r="N290" s="29">
        <f t="shared" si="68"/>
        <v>36.272336752907947</v>
      </c>
      <c r="O290" s="30">
        <f t="shared" si="69"/>
        <v>27.861360114552475</v>
      </c>
      <c r="P290" s="30">
        <f t="shared" si="70"/>
        <v>35.866303132539571</v>
      </c>
      <c r="Q290" t="s">
        <v>236</v>
      </c>
      <c r="R290" t="s">
        <v>228</v>
      </c>
      <c r="S290" t="s">
        <v>265</v>
      </c>
      <c r="T290" s="4">
        <v>100</v>
      </c>
      <c r="U290" s="4">
        <f t="shared" si="71"/>
        <v>62.264150943396231</v>
      </c>
      <c r="V290" s="4">
        <f t="shared" si="72"/>
        <v>71.014492753623188</v>
      </c>
      <c r="W290" s="4">
        <f t="shared" si="73"/>
        <v>62.686567164179095</v>
      </c>
      <c r="X290" s="4">
        <f t="shared" si="74"/>
        <v>66.298940082197703</v>
      </c>
      <c r="Y290" s="4">
        <f t="shared" si="75"/>
        <v>75.049281892424673</v>
      </c>
      <c r="Z290" s="4">
        <f t="shared" si="76"/>
        <v>66.721356302980595</v>
      </c>
      <c r="AA290" s="4">
        <f t="shared" si="77"/>
        <v>-4.0347891388014716</v>
      </c>
      <c r="AB290" s="4">
        <f t="shared" si="78"/>
        <v>-4.0347891388014858</v>
      </c>
      <c r="AC290" s="4">
        <f t="shared" si="79"/>
        <v>-4.0347891388015</v>
      </c>
    </row>
    <row r="291" spans="1:30" ht="15" x14ac:dyDescent="0.25">
      <c r="A291">
        <v>2.0499999999999998</v>
      </c>
      <c r="B291">
        <v>3.54</v>
      </c>
      <c r="C291">
        <v>3.72</v>
      </c>
      <c r="D291" s="20">
        <f t="shared" si="67"/>
        <v>3.910795805607048E-2</v>
      </c>
      <c r="E291" s="17">
        <f>IF(OR($A291="",$B291="",$C291=""),"",A291*'MPTO_working_3-way'!$I290)</f>
        <v>2.1301713140149441</v>
      </c>
      <c r="F291" s="21">
        <f>IF(OR($A291="",$B291="",$C291=""),"",B291*'MPTO_working_3-way'!$I290)</f>
        <v>3.6784421715184896</v>
      </c>
      <c r="G291" s="22">
        <f>IF(OR($A291="",$B291="",$C291=""),"",C291*'MPTO_working_3-way'!$I290)</f>
        <v>3.8654816039685822</v>
      </c>
      <c r="H291" s="17">
        <f>IF(OR($A291="",$B291="",$C291=""),"",'MPTO_working_3-way'!E290)</f>
        <v>2.1062879577557094</v>
      </c>
      <c r="I291" s="21">
        <f>IF(OR($A291="",$B291="",$C291=""),"",'MPTO_working_3-way'!F290)</f>
        <v>3.7112652046719314</v>
      </c>
      <c r="J291" s="22">
        <f>IF(OR($A291="",$B291="",$C291=""),"",'MPTO_working_3-way'!G290)</f>
        <v>3.9095911995226702</v>
      </c>
      <c r="K291" s="17">
        <f>IF(OR($A291="",$B291="",$C291=""),"",'OddsRatio_working_3-way'!H290)</f>
        <v>2.115808028570656</v>
      </c>
      <c r="L291" s="21">
        <f>IF(OR($A291="",$B291="",$C291=""),"",'OddsRatio_working_3-way'!I290)</f>
        <v>3.6991927548280632</v>
      </c>
      <c r="M291" s="22">
        <f>IF(OR($A291="",$B291="",$C291=""),"",'OddsRatio_working_3-way'!J290)</f>
        <v>3.8904741311544613</v>
      </c>
      <c r="N291" s="29">
        <f t="shared" si="68"/>
        <v>46.944581096400242</v>
      </c>
      <c r="O291" s="30">
        <f t="shared" si="69"/>
        <v>27.185421256389965</v>
      </c>
      <c r="P291" s="30">
        <f t="shared" si="70"/>
        <v>25.869997647209804</v>
      </c>
      <c r="Q291" t="s">
        <v>230</v>
      </c>
      <c r="R291" t="s">
        <v>237</v>
      </c>
      <c r="S291" t="s">
        <v>265</v>
      </c>
      <c r="T291" s="4">
        <v>100</v>
      </c>
      <c r="U291" s="4">
        <f t="shared" si="71"/>
        <v>51.219512195121943</v>
      </c>
      <c r="V291" s="4">
        <f t="shared" si="72"/>
        <v>71.751412429378533</v>
      </c>
      <c r="W291" s="4">
        <f t="shared" si="73"/>
        <v>73.118279569892465</v>
      </c>
      <c r="X291" s="4">
        <f t="shared" si="74"/>
        <v>55.130308000729002</v>
      </c>
      <c r="Y291" s="4">
        <f t="shared" si="75"/>
        <v>75.66220823498557</v>
      </c>
      <c r="Z291" s="4">
        <f t="shared" si="76"/>
        <v>77.029075375499517</v>
      </c>
      <c r="AA291" s="4">
        <f t="shared" si="77"/>
        <v>-3.9107958056070586</v>
      </c>
      <c r="AB291" s="4">
        <f t="shared" si="78"/>
        <v>-3.9107958056070373</v>
      </c>
      <c r="AC291" s="4">
        <f t="shared" si="79"/>
        <v>-3.9107958056070515</v>
      </c>
    </row>
    <row r="292" spans="1:30" ht="15" x14ac:dyDescent="0.25">
      <c r="A292">
        <v>8.59</v>
      </c>
      <c r="B292">
        <v>4.87</v>
      </c>
      <c r="C292">
        <v>1.39</v>
      </c>
      <c r="D292" s="20">
        <f t="shared" si="67"/>
        <v>4.1177704856550701E-2</v>
      </c>
      <c r="E292" s="17">
        <f>IF(OR($A292="",$B292="",$C292=""),"",A292*'MPTO_working_3-way'!$I291)</f>
        <v>8.9437164847177701</v>
      </c>
      <c r="F292" s="21">
        <f>IF(OR($A292="",$B292="",$C292=""),"",B292*'MPTO_working_3-way'!$I291)</f>
        <v>5.0705354226514023</v>
      </c>
      <c r="G292" s="22">
        <f>IF(OR($A292="",$B292="",$C292=""),"",C292*'MPTO_working_3-way'!$I291)</f>
        <v>1.4472370097506053</v>
      </c>
      <c r="H292" s="17">
        <f>IF(OR($A292="",$B292="",$C292=""),"",'MPTO_working_3-way'!E291)</f>
        <v>9.7381855916717956</v>
      </c>
      <c r="I292" s="21">
        <f>IF(OR($A292="",$B292="",$C292=""),"",'MPTO_working_3-way'!F291)</f>
        <v>5.2188551047276626</v>
      </c>
      <c r="J292" s="22">
        <f>IF(OR($A292="",$B292="",$C292=""),"",'MPTO_working_3-way'!G291)</f>
        <v>1.4170356273396651</v>
      </c>
      <c r="K292" s="17">
        <f>IF(OR($A292="",$B292="",$C292=""),"",'OddsRatio_working_3-way'!H291)</f>
        <v>9.2942847789782288</v>
      </c>
      <c r="L292" s="21">
        <f>IF(OR($A292="",$B292="",$C292=""),"",'OddsRatio_working_3-way'!I291)</f>
        <v>5.2291017252497696</v>
      </c>
      <c r="M292" s="22">
        <f>IF(OR($A292="",$B292="",$C292=""),"",'OddsRatio_working_3-way'!J291)</f>
        <v>1.4261885459554033</v>
      </c>
      <c r="N292" s="29">
        <f t="shared" si="68"/>
        <v>11.181034212217163</v>
      </c>
      <c r="O292" s="30">
        <f t="shared" si="69"/>
        <v>19.721783138181809</v>
      </c>
      <c r="P292" s="30">
        <f t="shared" si="70"/>
        <v>69.097182649601024</v>
      </c>
      <c r="Q292" t="s">
        <v>233</v>
      </c>
      <c r="R292" t="s">
        <v>227</v>
      </c>
      <c r="S292" t="s">
        <v>266</v>
      </c>
      <c r="T292" s="4">
        <v>100</v>
      </c>
      <c r="U292" s="4">
        <f t="shared" si="71"/>
        <v>88.358556461001157</v>
      </c>
      <c r="V292" s="4">
        <f t="shared" si="72"/>
        <v>79.466119096509232</v>
      </c>
      <c r="W292" s="4">
        <f t="shared" si="73"/>
        <v>28.057553956834536</v>
      </c>
      <c r="X292" s="4">
        <f t="shared" si="74"/>
        <v>92.476326946656243</v>
      </c>
      <c r="Y292" s="4">
        <f t="shared" si="75"/>
        <v>83.583889582164318</v>
      </c>
      <c r="Z292" s="4">
        <f t="shared" si="76"/>
        <v>32.175324442489597</v>
      </c>
      <c r="AA292" s="4">
        <f t="shared" si="77"/>
        <v>-4.1177704856550861</v>
      </c>
      <c r="AB292" s="4">
        <f t="shared" si="78"/>
        <v>-4.1177704856550861</v>
      </c>
      <c r="AC292" s="4">
        <f t="shared" si="79"/>
        <v>-4.1177704856550612</v>
      </c>
    </row>
    <row r="293" spans="1:30" s="28" customFormat="1" ht="15" x14ac:dyDescent="0.25">
      <c r="A293" s="23">
        <v>2.37</v>
      </c>
      <c r="B293" s="23">
        <v>3.42</v>
      </c>
      <c r="C293" s="23">
        <v>3.06</v>
      </c>
      <c r="D293" s="24">
        <f t="shared" si="67"/>
        <v>4.1135974709670675E-2</v>
      </c>
      <c r="E293" s="25">
        <f>IF(OR($A293="",$B293="",$C293=""),"",A293*'MPTO_working_3-way'!$I292)</f>
        <v>2.4674922600619196</v>
      </c>
      <c r="F293" s="26">
        <f>IF(OR($A293="",$B293="",$C293=""),"",B293*'MPTO_working_3-way'!$I292)</f>
        <v>3.5606850335070734</v>
      </c>
      <c r="G293" s="27">
        <f>IF(OR($A293="",$B293="",$C293=""),"",C293*'MPTO_working_3-way'!$I292)</f>
        <v>3.1858760826115922</v>
      </c>
      <c r="H293" s="25">
        <f>IF(OR($A293="",$B293="",$C293=""),"",'MPTO_working_3-way'!E292)</f>
        <v>2.4496058708707107</v>
      </c>
      <c r="I293" s="26">
        <f>IF(OR($A293="",$B293="",$C293=""),"",'MPTO_working_3-way'!F292)</f>
        <v>3.5882720582490895</v>
      </c>
      <c r="J293" s="27">
        <f>IF(OR($A293="",$B293="",$C293=""),"",'MPTO_working_3-way'!G292)</f>
        <v>3.1940167730629612</v>
      </c>
      <c r="K293" s="25">
        <f>IF(OR($A293="",$B293="",$C293=""),"",'OddsRatio_working_3-way'!H292)</f>
        <v>2.4574947533869711</v>
      </c>
      <c r="L293" s="26">
        <f>IF(OR($A293="",$B293="",$C293=""),"",'OddsRatio_working_3-way'!I292)</f>
        <v>3.5745527760558171</v>
      </c>
      <c r="M293" s="27">
        <f>IF(OR($A293="",$B293="",$C293=""),"",'OddsRatio_working_3-way'!J292)</f>
        <v>3.1915614539979273</v>
      </c>
      <c r="N293" s="40">
        <f t="shared" ref="N293:N324" si="80">(1/E293)* 100</f>
        <v>40.52697616060226</v>
      </c>
      <c r="O293" s="41">
        <f t="shared" ref="O293:O324" si="81">(1/F293)* 100</f>
        <v>28.084483479715605</v>
      </c>
      <c r="P293" s="41">
        <f t="shared" ref="P293:P324" si="82">(1/G293)* 100</f>
        <v>31.388540359682143</v>
      </c>
      <c r="Q293" s="23" t="s">
        <v>253</v>
      </c>
      <c r="R293" s="23" t="s">
        <v>258</v>
      </c>
      <c r="S293" s="23" t="s">
        <v>302</v>
      </c>
      <c r="T293" s="28">
        <v>100</v>
      </c>
      <c r="U293" s="28">
        <f t="shared" ref="U293:U325" si="83">(1/A293)*((T293*A293)-T293)</f>
        <v>57.805907172995774</v>
      </c>
      <c r="V293" s="28">
        <f t="shared" ref="V293:V325" si="84">(1/B293)*((T293*B293)-T293)</f>
        <v>70.760233918128648</v>
      </c>
      <c r="W293" s="28">
        <f t="shared" ref="W293:W325" si="85">(1/C293)*((T293*C293)-T293)</f>
        <v>67.320261437908499</v>
      </c>
      <c r="X293" s="28">
        <f t="shared" ref="X293:X325" si="86">((1/B293)+(1/C293))*T293</f>
        <v>61.919504643962853</v>
      </c>
      <c r="Y293" s="28">
        <f t="shared" ref="Y293:Y325" si="87">((1/A293)+(1/C293))*T293</f>
        <v>74.873831389095713</v>
      </c>
      <c r="Z293" s="28">
        <f t="shared" ref="Z293:Z325" si="88">((1/A293)+(1/B293))*T293</f>
        <v>71.433858908875564</v>
      </c>
      <c r="AA293" s="28">
        <f t="shared" ref="AA293:AA325" si="89">U293-X293</f>
        <v>-4.1135974709670791</v>
      </c>
      <c r="AB293" s="28">
        <f t="shared" ref="AB293:AB325" si="90">V293-Y293</f>
        <v>-4.1135974709670649</v>
      </c>
      <c r="AC293" s="28">
        <f t="shared" ref="AC293:AC325" si="91">W293-Z293</f>
        <v>-4.1135974709670649</v>
      </c>
      <c r="AD293" s="60"/>
    </row>
    <row r="294" spans="1:30" ht="15" x14ac:dyDescent="0.25">
      <c r="A294">
        <v>2.48</v>
      </c>
      <c r="B294">
        <v>3.03</v>
      </c>
      <c r="C294">
        <v>3.33</v>
      </c>
      <c r="D294" s="20">
        <f t="shared" si="67"/>
        <v>3.3559110052243213E-2</v>
      </c>
      <c r="E294" s="17">
        <f>IF(OR($A294="",$B294="",$C294=""),"",A294*'MPTO_working_3-way'!$I293)</f>
        <v>2.563226592929563</v>
      </c>
      <c r="F294" s="21">
        <f>IF(OR($A294="",$B294="",$C294=""),"",B294*'MPTO_working_3-way'!$I293)</f>
        <v>3.131684103458297</v>
      </c>
      <c r="G294" s="22">
        <f>IF(OR($A294="",$B294="",$C294=""),"",C294*'MPTO_working_3-way'!$I293)</f>
        <v>3.4417518364739701</v>
      </c>
      <c r="H294" s="17">
        <f>IF(OR($A294="",$B294="",$C294=""),"",'MPTO_working_3-way'!E293)</f>
        <v>2.5507637932946676</v>
      </c>
      <c r="I294" s="21">
        <f>IF(OR($A294="",$B294="",$C294=""),"",'MPTO_working_3-way'!F293)</f>
        <v>3.1363040898496504</v>
      </c>
      <c r="J294" s="22">
        <f>IF(OR($A294="",$B294="",$C294=""),"",'MPTO_working_3-way'!G293)</f>
        <v>3.4588440585396278</v>
      </c>
      <c r="K294" s="17">
        <f>IF(OR($A294="",$B294="",$C294=""),"",'OddsRatio_working_3-way'!H293)</f>
        <v>2.5564169908327972</v>
      </c>
      <c r="L294" s="21">
        <f>IF(OR($A294="",$B294="",$C294=""),"",'OddsRatio_working_3-way'!I293)</f>
        <v>3.1348151968855262</v>
      </c>
      <c r="M294" s="22">
        <f>IF(OR($A294="",$B294="",$C294=""),"",'OddsRatio_working_3-way'!J293)</f>
        <v>3.4503051274597407</v>
      </c>
      <c r="N294" s="29">
        <f t="shared" si="80"/>
        <v>39.013328074794977</v>
      </c>
      <c r="O294" s="30">
        <f t="shared" si="81"/>
        <v>31.931700866498858</v>
      </c>
      <c r="P294" s="30">
        <f t="shared" si="82"/>
        <v>29.054971058706165</v>
      </c>
      <c r="Q294" t="s">
        <v>268</v>
      </c>
      <c r="R294" t="s">
        <v>269</v>
      </c>
      <c r="S294" t="s">
        <v>302</v>
      </c>
      <c r="T294" s="4">
        <v>100</v>
      </c>
      <c r="U294" s="4">
        <f t="shared" si="83"/>
        <v>59.677419354838712</v>
      </c>
      <c r="V294" s="4">
        <f t="shared" si="84"/>
        <v>66.996699669967001</v>
      </c>
      <c r="W294" s="4">
        <f t="shared" si="85"/>
        <v>69.969969969969966</v>
      </c>
      <c r="X294" s="4">
        <f t="shared" si="86"/>
        <v>63.033330360063033</v>
      </c>
      <c r="Y294" s="4">
        <f t="shared" si="87"/>
        <v>70.352610675191315</v>
      </c>
      <c r="Z294" s="4">
        <f t="shared" si="88"/>
        <v>73.325880975194309</v>
      </c>
      <c r="AA294" s="4">
        <f t="shared" si="89"/>
        <v>-3.3559110052243213</v>
      </c>
      <c r="AB294" s="4">
        <f t="shared" si="90"/>
        <v>-3.3559110052243142</v>
      </c>
      <c r="AC294" s="4">
        <f t="shared" si="91"/>
        <v>-3.3559110052243426</v>
      </c>
    </row>
    <row r="295" spans="1:30" ht="15" x14ac:dyDescent="0.25">
      <c r="A295">
        <v>1.75</v>
      </c>
      <c r="B295">
        <v>3.98</v>
      </c>
      <c r="C295">
        <v>4.5999999999999996</v>
      </c>
      <c r="D295" s="20">
        <f t="shared" si="67"/>
        <v>4.0076157183432715E-2</v>
      </c>
      <c r="E295" s="17">
        <f>IF(OR($A295="",$B295="",$C295=""),"",A295*'MPTO_working_3-way'!$I294)</f>
        <v>1.8201332750710073</v>
      </c>
      <c r="F295" s="21">
        <f>IF(OR($A295="",$B295="",$C295=""),"",B295*'MPTO_working_3-way'!$I294)</f>
        <v>4.1395031055900624</v>
      </c>
      <c r="G295" s="22">
        <f>IF(OR($A295="",$B295="",$C295=""),"",C295*'MPTO_working_3-way'!$I294)</f>
        <v>4.7843503230437898</v>
      </c>
      <c r="H295" s="17">
        <f>IF(OR($A295="",$B295="",$C295=""),"",'MPTO_working_3-way'!E294)</f>
        <v>1.7918903803131991</v>
      </c>
      <c r="I295" s="21">
        <f>IF(OR($A295="",$B295="",$C295=""),"",'MPTO_working_3-way'!F294)</f>
        <v>4.2034898976646549</v>
      </c>
      <c r="J295" s="22">
        <f>IF(OR($A295="",$B295="",$C295=""),"",'MPTO_working_3-way'!G294)</f>
        <v>4.9011779103564326</v>
      </c>
      <c r="K295" s="17">
        <f>IF(OR($A295="",$B295="",$C295=""),"",'OddsRatio_working_3-way'!H294)</f>
        <v>1.80199739565771</v>
      </c>
      <c r="L295" s="21">
        <f>IF(OR($A295="",$B295="",$C295=""),"",'OddsRatio_working_3-way'!I294)</f>
        <v>4.1866029854133</v>
      </c>
      <c r="M295" s="22">
        <f>IF(OR($A295="",$B295="",$C295=""),"",'OddsRatio_working_3-way'!J294)</f>
        <v>4.8495874991570069</v>
      </c>
      <c r="N295" s="29">
        <f t="shared" si="80"/>
        <v>54.941031719833141</v>
      </c>
      <c r="O295" s="30">
        <f t="shared" si="81"/>
        <v>24.157488821534674</v>
      </c>
      <c r="P295" s="30">
        <f t="shared" si="82"/>
        <v>20.901479458632178</v>
      </c>
      <c r="Q295" t="s">
        <v>257</v>
      </c>
      <c r="R295" t="s">
        <v>262</v>
      </c>
      <c r="S295" t="s">
        <v>303</v>
      </c>
      <c r="T295" s="4">
        <v>100</v>
      </c>
      <c r="U295" s="4">
        <f t="shared" si="83"/>
        <v>42.857142857142854</v>
      </c>
      <c r="V295" s="4">
        <f t="shared" si="84"/>
        <v>74.874371859296474</v>
      </c>
      <c r="W295" s="4">
        <f t="shared" si="85"/>
        <v>78.260869565217391</v>
      </c>
      <c r="X295" s="4">
        <f t="shared" si="86"/>
        <v>46.864758575486128</v>
      </c>
      <c r="Y295" s="4">
        <f t="shared" si="87"/>
        <v>78.881987577639762</v>
      </c>
      <c r="Z295" s="4">
        <f t="shared" si="88"/>
        <v>82.268485283560651</v>
      </c>
      <c r="AA295" s="4">
        <f t="shared" si="89"/>
        <v>-4.0076157183432741</v>
      </c>
      <c r="AB295" s="4">
        <f t="shared" si="90"/>
        <v>-4.0076157183432883</v>
      </c>
      <c r="AC295" s="4">
        <f t="shared" si="91"/>
        <v>-4.0076157183432599</v>
      </c>
    </row>
    <row r="296" spans="1:30" ht="15" x14ac:dyDescent="0.25">
      <c r="A296">
        <v>1.81</v>
      </c>
      <c r="B296">
        <v>3.8</v>
      </c>
      <c r="C296">
        <v>4.4400000000000004</v>
      </c>
      <c r="D296" s="20">
        <f t="shared" si="67"/>
        <v>4.0869307807371191E-2</v>
      </c>
      <c r="E296" s="17">
        <f>IF(OR($A296="",$B296="",$C296=""),"",A296*'MPTO_working_3-way'!$I295)</f>
        <v>1.8839734471313418</v>
      </c>
      <c r="F296" s="21">
        <f>IF(OR($A296="",$B296="",$C296=""),"",B296*'MPTO_working_3-way'!$I295)</f>
        <v>3.9553033696680102</v>
      </c>
      <c r="G296" s="22">
        <f>IF(OR($A296="",$B296="",$C296=""),"",C296*'MPTO_working_3-way'!$I295)</f>
        <v>4.6214597266647282</v>
      </c>
      <c r="H296" s="17">
        <f>IF(OR($A296="",$B296="",$C296=""),"",'MPTO_working_3-way'!E295)</f>
        <v>1.8557589625003441</v>
      </c>
      <c r="I296" s="21">
        <f>IF(OR($A296="",$B296="",$C296=""),"",'MPTO_working_3-way'!F295)</f>
        <v>4.0074572024467736</v>
      </c>
      <c r="J296" s="22">
        <f>IF(OR($A296="",$B296="",$C296=""),"",'MPTO_working_3-way'!G295)</f>
        <v>4.7258505141876173</v>
      </c>
      <c r="K296" s="17">
        <f>IF(OR($A296="",$B296="",$C296=""),"",'OddsRatio_working_3-way'!H295)</f>
        <v>1.8661175216313162</v>
      </c>
      <c r="L296" s="21">
        <f>IF(OR($A296="",$B296="",$C296=""),"",'OddsRatio_working_3-way'!I295)</f>
        <v>3.9939864945280075</v>
      </c>
      <c r="M296" s="22">
        <f>IF(OR($A296="",$B296="",$C296=""),"",'OddsRatio_working_3-way'!J295)</f>
        <v>4.6783262647058388</v>
      </c>
      <c r="N296" s="29">
        <f t="shared" si="80"/>
        <v>53.079304356580167</v>
      </c>
      <c r="O296" s="30">
        <f t="shared" si="81"/>
        <v>25.282510759318455</v>
      </c>
      <c r="P296" s="30">
        <f t="shared" si="82"/>
        <v>21.638184884101378</v>
      </c>
      <c r="Q296" t="s">
        <v>247</v>
      </c>
      <c r="R296" t="s">
        <v>254</v>
      </c>
      <c r="S296" t="s">
        <v>303</v>
      </c>
      <c r="T296" s="4">
        <v>100</v>
      </c>
      <c r="U296" s="4">
        <f t="shared" si="83"/>
        <v>44.751381215469614</v>
      </c>
      <c r="V296" s="4">
        <f t="shared" si="84"/>
        <v>73.68421052631578</v>
      </c>
      <c r="W296" s="4">
        <f t="shared" si="85"/>
        <v>77.477477477477478</v>
      </c>
      <c r="X296" s="4">
        <f t="shared" si="86"/>
        <v>48.838311996206727</v>
      </c>
      <c r="Y296" s="4">
        <f t="shared" si="87"/>
        <v>77.771141307052915</v>
      </c>
      <c r="Z296" s="4">
        <f t="shared" si="88"/>
        <v>81.564408258214598</v>
      </c>
      <c r="AA296" s="4">
        <f t="shared" si="89"/>
        <v>-4.0869307807371129</v>
      </c>
      <c r="AB296" s="4">
        <f t="shared" si="90"/>
        <v>-4.0869307807371342</v>
      </c>
      <c r="AC296" s="4">
        <f t="shared" si="91"/>
        <v>-4.08693078073712</v>
      </c>
    </row>
    <row r="297" spans="1:30" ht="15" x14ac:dyDescent="0.25">
      <c r="A297">
        <v>4.6100000000000003</v>
      </c>
      <c r="B297">
        <v>3.73</v>
      </c>
      <c r="C297">
        <v>1.8</v>
      </c>
      <c r="D297" s="20">
        <f t="shared" si="67"/>
        <v>4.0571809997176356E-2</v>
      </c>
      <c r="E297" s="17">
        <f>IF(OR($A297="",$B297="",$C297=""),"",A297*'MPTO_working_3-way'!$I296)</f>
        <v>4.7970360440869833</v>
      </c>
      <c r="F297" s="21">
        <f>IF(OR($A297="",$B297="",$C297=""),"",B297*'MPTO_working_3-way'!$I296)</f>
        <v>3.8813328512894678</v>
      </c>
      <c r="G297" s="22">
        <f>IF(OR($A297="",$B297="",$C297=""),"",C297*'MPTO_working_3-way'!$I296)</f>
        <v>1.8730292579949175</v>
      </c>
      <c r="H297" s="17">
        <f>IF(OR($A297="",$B297="",$C297=""),"",'MPTO_working_3-way'!E296)</f>
        <v>4.9165222934792752</v>
      </c>
      <c r="I297" s="21">
        <f>IF(OR($A297="",$B297="",$C297=""),"",'MPTO_working_3-way'!F296)</f>
        <v>3.9281528574039357</v>
      </c>
      <c r="J297" s="22">
        <f>IF(OR($A297="",$B297="",$C297=""),"",'MPTO_working_3-way'!G296)</f>
        <v>1.8449108228190905</v>
      </c>
      <c r="K297" s="17">
        <f>IF(OR($A297="",$B297="",$C297=""),"",'OddsRatio_working_3-way'!H296)</f>
        <v>4.8593044623742561</v>
      </c>
      <c r="L297" s="21">
        <f>IF(OR($A297="",$B297="",$C297=""),"",'OddsRatio_working_3-way'!I296)</f>
        <v>3.9185321834575397</v>
      </c>
      <c r="M297" s="22">
        <f>IF(OR($A297="",$B297="",$C297=""),"",'OddsRatio_working_3-way'!J296)</f>
        <v>1.8552475262879238</v>
      </c>
      <c r="N297" s="29">
        <f t="shared" si="80"/>
        <v>20.846205673868965</v>
      </c>
      <c r="O297" s="30">
        <f t="shared" si="81"/>
        <v>25.764345350277729</v>
      </c>
      <c r="P297" s="30">
        <f t="shared" si="82"/>
        <v>53.389448975853291</v>
      </c>
      <c r="Q297" t="s">
        <v>249</v>
      </c>
      <c r="R297" t="s">
        <v>250</v>
      </c>
      <c r="S297" t="s">
        <v>303</v>
      </c>
      <c r="T297" s="4">
        <v>100</v>
      </c>
      <c r="U297" s="4">
        <f t="shared" si="83"/>
        <v>78.308026030368765</v>
      </c>
      <c r="V297" s="4">
        <f t="shared" si="84"/>
        <v>73.190348525469176</v>
      </c>
      <c r="W297" s="4">
        <f t="shared" si="85"/>
        <v>44.444444444444443</v>
      </c>
      <c r="X297" s="4">
        <f t="shared" si="86"/>
        <v>82.365207030086381</v>
      </c>
      <c r="Y297" s="4">
        <f t="shared" si="87"/>
        <v>77.247529525186792</v>
      </c>
      <c r="Z297" s="4">
        <f t="shared" si="88"/>
        <v>48.501625444162066</v>
      </c>
      <c r="AA297" s="4">
        <f t="shared" si="89"/>
        <v>-4.057180999717616</v>
      </c>
      <c r="AB297" s="4">
        <f t="shared" si="90"/>
        <v>-4.057180999717616</v>
      </c>
      <c r="AC297" s="4">
        <f t="shared" si="91"/>
        <v>-4.0571809997176231</v>
      </c>
    </row>
    <row r="298" spans="1:30" ht="15" x14ac:dyDescent="0.25">
      <c r="A298">
        <v>2.7</v>
      </c>
      <c r="B298">
        <v>3.43</v>
      </c>
      <c r="C298">
        <v>2.64</v>
      </c>
      <c r="D298" s="20">
        <f t="shared" si="67"/>
        <v>4.0703438662622382E-2</v>
      </c>
      <c r="E298" s="17">
        <f>IF(OR($A298="",$B298="",$C298=""),"",A298*'MPTO_working_3-way'!$I297)</f>
        <v>2.8098992843890804</v>
      </c>
      <c r="F298" s="21">
        <f>IF(OR($A298="",$B298="",$C298=""),"",B298*'MPTO_working_3-way'!$I297)</f>
        <v>3.5696127946127949</v>
      </c>
      <c r="G298" s="22">
        <f>IF(OR($A298="",$B298="",$C298=""),"",C298*'MPTO_working_3-way'!$I297)</f>
        <v>2.7474570780693233</v>
      </c>
      <c r="H298" s="17">
        <f>IF(OR($A298="",$B298="",$C298=""),"",'MPTO_working_3-way'!E297)</f>
        <v>2.8026704938854681</v>
      </c>
      <c r="I298" s="21">
        <f>IF(OR($A298="",$B298="",$C298=""),"",'MPTO_working_3-way'!F297)</f>
        <v>3.5974150564720704</v>
      </c>
      <c r="J298" s="22">
        <f>IF(OR($A298="",$B298="",$C298=""),"",'MPTO_working_3-way'!G297)</f>
        <v>2.7380751863532113</v>
      </c>
      <c r="K298" s="17">
        <f>IF(OR($A298="",$B298="",$C298=""),"",'OddsRatio_working_3-way'!H297)</f>
        <v>2.8066909124752351</v>
      </c>
      <c r="L298" s="21">
        <f>IF(OR($A298="",$B298="",$C298=""),"",'OddsRatio_working_3-way'!I297)</f>
        <v>3.5825052454793074</v>
      </c>
      <c r="M298" s="22">
        <f>IF(OR($A298="",$B298="",$C298=""),"",'OddsRatio_working_3-way'!J297)</f>
        <v>2.7429253508584619</v>
      </c>
      <c r="N298" s="29">
        <f t="shared" si="80"/>
        <v>35.588464168651399</v>
      </c>
      <c r="O298" s="30">
        <f t="shared" si="81"/>
        <v>28.014242931591482</v>
      </c>
      <c r="P298" s="30">
        <f t="shared" si="82"/>
        <v>36.397292899757112</v>
      </c>
      <c r="Q298" t="s">
        <v>255</v>
      </c>
      <c r="R298" t="s">
        <v>252</v>
      </c>
      <c r="S298" t="s">
        <v>303</v>
      </c>
      <c r="T298" s="4">
        <v>100</v>
      </c>
      <c r="U298" s="4">
        <f t="shared" si="83"/>
        <v>62.962962962962962</v>
      </c>
      <c r="V298" s="4">
        <f t="shared" si="84"/>
        <v>70.845481049562679</v>
      </c>
      <c r="W298" s="4">
        <f t="shared" si="85"/>
        <v>62.121212121212118</v>
      </c>
      <c r="X298" s="4">
        <f t="shared" si="86"/>
        <v>67.033306829225197</v>
      </c>
      <c r="Y298" s="4">
        <f t="shared" si="87"/>
        <v>74.915824915824913</v>
      </c>
      <c r="Z298" s="4">
        <f t="shared" si="88"/>
        <v>66.191555987474345</v>
      </c>
      <c r="AA298" s="4">
        <f t="shared" si="89"/>
        <v>-4.0703438662622347</v>
      </c>
      <c r="AB298" s="4">
        <f t="shared" si="90"/>
        <v>-4.0703438662622347</v>
      </c>
      <c r="AC298" s="4">
        <f t="shared" si="91"/>
        <v>-4.0703438662622276</v>
      </c>
    </row>
    <row r="299" spans="1:30" ht="15" x14ac:dyDescent="0.25">
      <c r="A299">
        <v>2.79</v>
      </c>
      <c r="B299">
        <v>3.09</v>
      </c>
      <c r="C299">
        <v>2.84</v>
      </c>
      <c r="D299" s="20">
        <f t="shared" si="67"/>
        <v>3.4160210593694007E-2</v>
      </c>
      <c r="E299" s="17">
        <f>IF(OR($A299="",$B299="",$C299=""),"",A299*'MPTO_working_3-way'!$I298)</f>
        <v>2.8853069875564064</v>
      </c>
      <c r="F299" s="21">
        <f>IF(OR($A299="",$B299="",$C299=""),"",B299*'MPTO_working_3-way'!$I298)</f>
        <v>3.1955550507345145</v>
      </c>
      <c r="G299" s="22">
        <f>IF(OR($A299="",$B299="",$C299=""),"",C299*'MPTO_working_3-way'!$I298)</f>
        <v>2.9370149980860907</v>
      </c>
      <c r="H299" s="17">
        <f>IF(OR($A299="",$B299="",$C299=""),"",'MPTO_working_3-way'!E298)</f>
        <v>2.8815437514887945</v>
      </c>
      <c r="I299" s="21">
        <f>IF(OR($A299="",$B299="",$C299=""),"",'MPTO_working_3-way'!F298)</f>
        <v>3.2026865815335062</v>
      </c>
      <c r="J299" s="22">
        <f>IF(OR($A299="",$B299="",$C299=""),"",'MPTO_working_3-way'!G298)</f>
        <v>2.934910099219544</v>
      </c>
      <c r="K299" s="17">
        <f>IF(OR($A299="",$B299="",$C299=""),"",'OddsRatio_working_3-way'!H298)</f>
        <v>2.8834103352632097</v>
      </c>
      <c r="L299" s="21">
        <f>IF(OR($A299="",$B299="",$C299=""),"",'OddsRatio_working_3-way'!I298)</f>
        <v>3.1990656987151436</v>
      </c>
      <c r="M299" s="22">
        <f>IF(OR($A299="",$B299="",$C299=""),"",'OddsRatio_working_3-way'!J298)</f>
        <v>2.9360195625051979</v>
      </c>
      <c r="N299" s="29">
        <f t="shared" si="80"/>
        <v>34.658357128470044</v>
      </c>
      <c r="O299" s="30">
        <f t="shared" si="81"/>
        <v>31.293468086871005</v>
      </c>
      <c r="P299" s="30">
        <f t="shared" si="82"/>
        <v>34.048174784658954</v>
      </c>
      <c r="Q299" t="s">
        <v>270</v>
      </c>
      <c r="R299" t="s">
        <v>271</v>
      </c>
      <c r="S299" t="s">
        <v>303</v>
      </c>
      <c r="T299" s="4">
        <v>100</v>
      </c>
      <c r="U299" s="4">
        <f t="shared" si="83"/>
        <v>64.157706093189958</v>
      </c>
      <c r="V299" s="4">
        <f t="shared" si="84"/>
        <v>67.637540453074436</v>
      </c>
      <c r="W299" s="4">
        <f t="shared" si="85"/>
        <v>64.788732394366207</v>
      </c>
      <c r="X299" s="4">
        <f t="shared" si="86"/>
        <v>67.573727152559385</v>
      </c>
      <c r="Y299" s="4">
        <f t="shared" si="87"/>
        <v>71.053561512443835</v>
      </c>
      <c r="Z299" s="4">
        <f t="shared" si="88"/>
        <v>68.204753453735606</v>
      </c>
      <c r="AA299" s="4">
        <f t="shared" si="89"/>
        <v>-3.4160210593694273</v>
      </c>
      <c r="AB299" s="4">
        <f t="shared" si="90"/>
        <v>-3.4160210593693989</v>
      </c>
      <c r="AC299" s="4">
        <f t="shared" si="91"/>
        <v>-3.4160210593693989</v>
      </c>
    </row>
    <row r="300" spans="1:30" ht="15" x14ac:dyDescent="0.25">
      <c r="A300">
        <v>2.2999999999999998</v>
      </c>
      <c r="B300">
        <v>3.22</v>
      </c>
      <c r="C300">
        <v>3.47</v>
      </c>
      <c r="D300" s="20">
        <f t="shared" si="67"/>
        <v>3.3526052947178142E-2</v>
      </c>
      <c r="E300" s="17">
        <f>IF(OR($A300="",$B300="",$C300=""),"",A300*'MPTO_working_3-way'!$I299)</f>
        <v>2.3771099217785094</v>
      </c>
      <c r="F300" s="21">
        <f>IF(OR($A300="",$B300="",$C300=""),"",B300*'MPTO_working_3-way'!$I299)</f>
        <v>3.3279538904899137</v>
      </c>
      <c r="G300" s="22">
        <f>IF(OR($A300="",$B300="",$C300=""),"",C300*'MPTO_working_3-way'!$I299)</f>
        <v>3.5863354037267086</v>
      </c>
      <c r="H300" s="17">
        <f>IF(OR($A300="",$B300="",$C300=""),"",'MPTO_working_3-way'!E299)</f>
        <v>2.3606772117131709</v>
      </c>
      <c r="I300" s="21">
        <f>IF(OR($A300="",$B300="",$C300=""),"",'MPTO_working_3-way'!F299)</f>
        <v>3.3401957071965245</v>
      </c>
      <c r="J300" s="22">
        <f>IF(OR($A300="",$B300="",$C300=""),"",'MPTO_working_3-way'!G299)</f>
        <v>3.6099898765804386</v>
      </c>
      <c r="K300" s="17">
        <f>IF(OR($A300="",$B300="",$C300=""),"",'OddsRatio_working_3-way'!H299)</f>
        <v>2.3677616492835685</v>
      </c>
      <c r="L300" s="21">
        <f>IF(OR($A300="",$B300="",$C300=""),"",'OddsRatio_working_3-way'!I299)</f>
        <v>3.3357160472380945</v>
      </c>
      <c r="M300" s="22">
        <f>IF(OR($A300="",$B300="",$C300=""),"",'OddsRatio_working_3-way'!J299)</f>
        <v>3.5987471336387808</v>
      </c>
      <c r="N300" s="29">
        <f t="shared" si="80"/>
        <v>42.067890543817114</v>
      </c>
      <c r="O300" s="30">
        <f t="shared" si="81"/>
        <v>30.04849324558365</v>
      </c>
      <c r="P300" s="30">
        <f t="shared" si="82"/>
        <v>27.883616210599232</v>
      </c>
      <c r="Q300" t="s">
        <v>272</v>
      </c>
      <c r="R300" t="s">
        <v>273</v>
      </c>
      <c r="S300" t="s">
        <v>303</v>
      </c>
      <c r="T300" s="4">
        <v>100</v>
      </c>
      <c r="U300" s="4">
        <f t="shared" si="83"/>
        <v>56.521739130434774</v>
      </c>
      <c r="V300" s="4">
        <f t="shared" si="84"/>
        <v>68.944099378881987</v>
      </c>
      <c r="W300" s="4">
        <f t="shared" si="85"/>
        <v>71.181556195965413</v>
      </c>
      <c r="X300" s="4">
        <f t="shared" si="86"/>
        <v>59.874344425152593</v>
      </c>
      <c r="Y300" s="4">
        <f t="shared" si="87"/>
        <v>72.296704673599805</v>
      </c>
      <c r="Z300" s="4">
        <f t="shared" si="88"/>
        <v>74.534161490683232</v>
      </c>
      <c r="AA300" s="4">
        <f t="shared" si="89"/>
        <v>-3.3526052947178187</v>
      </c>
      <c r="AB300" s="4">
        <f t="shared" si="90"/>
        <v>-3.3526052947178187</v>
      </c>
      <c r="AC300" s="4">
        <f t="shared" si="91"/>
        <v>-3.3526052947178187</v>
      </c>
    </row>
    <row r="301" spans="1:30" ht="15" x14ac:dyDescent="0.25">
      <c r="A301">
        <v>1.7</v>
      </c>
      <c r="B301">
        <v>3.32</v>
      </c>
      <c r="C301" s="42">
        <v>6.32</v>
      </c>
      <c r="D301" s="20">
        <f t="shared" si="67"/>
        <v>4.7667961496021372E-2</v>
      </c>
      <c r="E301" s="17">
        <f>IF(OR($A301="",$B301="",$C301=""),"",A301*'MPTO_working_3-way'!$I300)</f>
        <v>1.7810355345432363</v>
      </c>
      <c r="F301" s="21">
        <f>IF(OR($A301="",$B301="",$C301=""),"",B301*'MPTO_working_3-way'!$I300)</f>
        <v>3.4782576321667906</v>
      </c>
      <c r="G301" s="22">
        <f>IF(OR($A301="",$B301="",$C301=""),"",C301*'MPTO_working_3-way'!$I300)</f>
        <v>6.6212615166548554</v>
      </c>
      <c r="H301" s="17">
        <f>IF(OR($A301="",$B301="",$C301=""),"",'MPTO_working_3-way'!E300)</f>
        <v>1.7471949591554703</v>
      </c>
      <c r="I301" s="21">
        <f>IF(OR($A301="",$B301="",$C301=""),"",'MPTO_working_3-way'!F300)</f>
        <v>3.504891967949356</v>
      </c>
      <c r="J301" s="22">
        <f>IF(OR($A301="",$B301="",$C301=""),"",'MPTO_working_3-way'!G300)</f>
        <v>7.0255047374944866</v>
      </c>
      <c r="K301" s="17">
        <f>IF(OR($A301="",$B301="",$C301=""),"",'OddsRatio_working_3-way'!H300)</f>
        <v>1.7599268416271288</v>
      </c>
      <c r="L301" s="21">
        <f>IF(OR($A301="",$B301="",$C301=""),"",'OddsRatio_working_3-way'!I300)</f>
        <v>3.5186146751070546</v>
      </c>
      <c r="M301" s="22">
        <f>IF(OR($A301="",$B301="",$C301=""),"",'OddsRatio_working_3-way'!J300)</f>
        <v>6.7754439963661781</v>
      </c>
      <c r="N301" s="29">
        <f t="shared" si="80"/>
        <v>56.147111082568024</v>
      </c>
      <c r="O301" s="30">
        <f t="shared" si="81"/>
        <v>28.75002675914628</v>
      </c>
      <c r="P301" s="30">
        <f t="shared" si="82"/>
        <v>15.102862158285701</v>
      </c>
      <c r="Q301" t="s">
        <v>274</v>
      </c>
      <c r="R301" t="s">
        <v>275</v>
      </c>
      <c r="S301" t="s">
        <v>303</v>
      </c>
      <c r="T301" s="4">
        <v>100</v>
      </c>
      <c r="U301" s="4">
        <f t="shared" si="83"/>
        <v>41.176470588235297</v>
      </c>
      <c r="V301" s="4">
        <f t="shared" si="84"/>
        <v>69.879518072289159</v>
      </c>
      <c r="W301" s="4">
        <f t="shared" si="85"/>
        <v>84.177215189873408</v>
      </c>
      <c r="X301" s="4">
        <f t="shared" si="86"/>
        <v>45.943266737837426</v>
      </c>
      <c r="Y301" s="4">
        <f t="shared" si="87"/>
        <v>74.646314221891288</v>
      </c>
      <c r="Z301" s="4">
        <f t="shared" si="88"/>
        <v>88.944011339475566</v>
      </c>
      <c r="AA301" s="4">
        <f t="shared" si="89"/>
        <v>-4.7667961496021292</v>
      </c>
      <c r="AB301" s="4">
        <f t="shared" si="90"/>
        <v>-4.7667961496021292</v>
      </c>
      <c r="AC301" s="4">
        <f t="shared" si="91"/>
        <v>-4.7667961496021576</v>
      </c>
    </row>
    <row r="302" spans="1:30" ht="15" x14ac:dyDescent="0.25">
      <c r="A302">
        <v>1.7</v>
      </c>
      <c r="B302">
        <v>3.43</v>
      </c>
      <c r="C302">
        <v>5.91</v>
      </c>
      <c r="D302" s="20">
        <f t="shared" si="67"/>
        <v>4.8985221354676645E-2</v>
      </c>
      <c r="E302" s="17">
        <f>IF(OR($A302="",$B302="",$C302=""),"",A302*'MPTO_working_3-way'!$I301)</f>
        <v>1.7832748763029502</v>
      </c>
      <c r="F302" s="21">
        <f>IF(OR($A302="",$B302="",$C302=""),"",B302*'MPTO_working_3-way'!$I301)</f>
        <v>3.5980193092465411</v>
      </c>
      <c r="G302" s="22">
        <f>IF(OR($A302="",$B302="",$C302=""),"",C302*'MPTO_working_3-way'!$I301)</f>
        <v>6.1995026582061392</v>
      </c>
      <c r="H302" s="17">
        <f>IF(OR($A302="",$B302="",$C302=""),"",'MPTO_working_3-way'!E301)</f>
        <v>1.7485363836875976</v>
      </c>
      <c r="I302" s="21">
        <f>IF(OR($A302="",$B302="",$C302=""),"",'MPTO_working_3-way'!F301)</f>
        <v>3.6334993503300717</v>
      </c>
      <c r="J302" s="22">
        <f>IF(OR($A302="",$B302="",$C302=""),"",'MPTO_working_3-way'!G301)</f>
        <v>6.5412349706515247</v>
      </c>
      <c r="K302" s="17">
        <f>IF(OR($A302="",$B302="",$C302=""),"",'OddsRatio_working_3-way'!H301)</f>
        <v>1.7613078800854747</v>
      </c>
      <c r="L302" s="21">
        <f>IF(OR($A302="",$B302="",$C302=""),"",'OddsRatio_working_3-way'!I301)</f>
        <v>3.6428259265824336</v>
      </c>
      <c r="M302" s="22">
        <f>IF(OR($A302="",$B302="",$C302=""),"",'OddsRatio_working_3-way'!J301)</f>
        <v>6.340030987456684</v>
      </c>
      <c r="N302" s="29">
        <f t="shared" si="80"/>
        <v>56.076604526228735</v>
      </c>
      <c r="O302" s="30">
        <f t="shared" si="81"/>
        <v>27.793069298713945</v>
      </c>
      <c r="P302" s="30">
        <f t="shared" si="82"/>
        <v>16.130326175057334</v>
      </c>
      <c r="Q302" t="s">
        <v>276</v>
      </c>
      <c r="R302" t="s">
        <v>277</v>
      </c>
      <c r="S302" t="s">
        <v>303</v>
      </c>
      <c r="T302" s="4">
        <v>100</v>
      </c>
      <c r="U302" s="4">
        <f t="shared" si="83"/>
        <v>41.176470588235297</v>
      </c>
      <c r="V302" s="4">
        <f t="shared" si="84"/>
        <v>70.845481049562679</v>
      </c>
      <c r="W302" s="4">
        <f t="shared" si="85"/>
        <v>83.079526226734345</v>
      </c>
      <c r="X302" s="4">
        <f t="shared" si="86"/>
        <v>46.074992723702969</v>
      </c>
      <c r="Y302" s="4">
        <f t="shared" si="87"/>
        <v>75.744003185030365</v>
      </c>
      <c r="Z302" s="4">
        <f t="shared" si="88"/>
        <v>87.978048362202017</v>
      </c>
      <c r="AA302" s="4">
        <f t="shared" si="89"/>
        <v>-4.8985221354676725</v>
      </c>
      <c r="AB302" s="4">
        <f t="shared" si="90"/>
        <v>-4.8985221354676867</v>
      </c>
      <c r="AC302" s="4">
        <f t="shared" si="91"/>
        <v>-4.8985221354676725</v>
      </c>
    </row>
    <row r="303" spans="1:30" ht="15" x14ac:dyDescent="0.25">
      <c r="A303">
        <v>2.15</v>
      </c>
      <c r="B303">
        <v>3.48</v>
      </c>
      <c r="C303">
        <v>3.4</v>
      </c>
      <c r="D303" s="20">
        <f t="shared" si="67"/>
        <v>4.6590247967671417E-2</v>
      </c>
      <c r="E303" s="17">
        <f>IF(OR($A303="",$B303="",$C303=""),"",A303*'MPTO_working_3-way'!$I302)</f>
        <v>2.2501690331304935</v>
      </c>
      <c r="F303" s="21">
        <f>IF(OR($A303="",$B303="",$C303=""),"",B303*'MPTO_working_3-way'!$I302)</f>
        <v>3.6421340629274965</v>
      </c>
      <c r="G303" s="22">
        <f>IF(OR($A303="",$B303="",$C303=""),"",C303*'MPTO_working_3-way'!$I302)</f>
        <v>3.5584068430900828</v>
      </c>
      <c r="H303" s="17">
        <f>IF(OR($A303="",$B303="",$C303=""),"",'MPTO_working_3-way'!E302)</f>
        <v>2.224267577555755</v>
      </c>
      <c r="I303" s="21">
        <f>IF(OR($A303="",$B303="",$C303=""),"",'MPTO_working_3-way'!F302)</f>
        <v>3.6788207165169102</v>
      </c>
      <c r="J303" s="22">
        <f>IF(OR($A303="",$B303="",$C303=""),"",'MPTO_working_3-way'!G302)</f>
        <v>3.5895356712823596</v>
      </c>
      <c r="K303" s="17">
        <f>IF(OR($A303="",$B303="",$C303=""),"",'OddsRatio_working_3-way'!H302)</f>
        <v>2.2348820330742427</v>
      </c>
      <c r="L303" s="21">
        <f>IF(OR($A303="",$B303="",$C303=""),"",'OddsRatio_working_3-way'!I302)</f>
        <v>3.6630499495861928</v>
      </c>
      <c r="M303" s="22">
        <f>IF(OR($A303="",$B303="",$C303=""),"",'OddsRatio_working_3-way'!J302)</f>
        <v>3.5771451125027673</v>
      </c>
      <c r="N303" s="29">
        <f t="shared" si="80"/>
        <v>44.441105769230774</v>
      </c>
      <c r="O303" s="30">
        <f t="shared" si="81"/>
        <v>27.456430288461537</v>
      </c>
      <c r="P303" s="30">
        <f t="shared" si="82"/>
        <v>28.102463942307693</v>
      </c>
      <c r="Q303" t="s">
        <v>278</v>
      </c>
      <c r="R303" t="s">
        <v>279</v>
      </c>
      <c r="S303" t="s">
        <v>303</v>
      </c>
      <c r="T303" s="4">
        <v>100</v>
      </c>
      <c r="U303" s="4">
        <f t="shared" si="83"/>
        <v>53.488372093023258</v>
      </c>
      <c r="V303" s="4">
        <f t="shared" si="84"/>
        <v>71.264367816091948</v>
      </c>
      <c r="W303" s="4">
        <f t="shared" si="85"/>
        <v>70.588235294117652</v>
      </c>
      <c r="X303" s="4">
        <f t="shared" si="86"/>
        <v>58.1473968897904</v>
      </c>
      <c r="Y303" s="4">
        <f t="shared" si="87"/>
        <v>75.923392612859104</v>
      </c>
      <c r="Z303" s="4">
        <f t="shared" si="88"/>
        <v>75.24726009088478</v>
      </c>
      <c r="AA303" s="4">
        <f t="shared" si="89"/>
        <v>-4.6590247967671417</v>
      </c>
      <c r="AB303" s="4">
        <f t="shared" si="90"/>
        <v>-4.6590247967671559</v>
      </c>
      <c r="AC303" s="4">
        <f t="shared" si="91"/>
        <v>-4.6590247967671274</v>
      </c>
    </row>
    <row r="304" spans="1:30" ht="15" x14ac:dyDescent="0.25">
      <c r="A304">
        <v>2.13</v>
      </c>
      <c r="B304">
        <v>2.83</v>
      </c>
      <c r="C304">
        <v>4.4800000000000004</v>
      </c>
      <c r="D304" s="20">
        <f t="shared" si="67"/>
        <v>4.6054744248766877E-2</v>
      </c>
      <c r="E304" s="17">
        <f>IF(OR($A304="",$B304="",$C304=""),"",A304*'MPTO_working_3-way'!$I303)</f>
        <v>2.2280966052498732</v>
      </c>
      <c r="F304" s="21">
        <f>IF(OR($A304="",$B304="",$C304=""),"",B304*'MPTO_working_3-way'!$I303)</f>
        <v>2.9603349262240104</v>
      </c>
      <c r="G304" s="22">
        <f>IF(OR($A304="",$B304="",$C304=""),"",C304*'MPTO_working_3-way'!$I303)</f>
        <v>4.6863252542344762</v>
      </c>
      <c r="H304" s="17">
        <f>IF(OR($A304="",$B304="",$C304=""),"",'MPTO_working_3-way'!E303)</f>
        <v>2.2020030065646692</v>
      </c>
      <c r="I304" s="21">
        <f>IF(OR($A304="",$B304="",$C304=""),"",'MPTO_working_3-way'!F303)</f>
        <v>2.9585334112975801</v>
      </c>
      <c r="J304" s="22">
        <f>IF(OR($A304="",$B304="",$C304=""),"",'MPTO_working_3-way'!G303)</f>
        <v>4.8108678436426802</v>
      </c>
      <c r="K304" s="17">
        <f>IF(OR($A304="",$B304="",$C304=""),"",'OddsRatio_working_3-way'!H303)</f>
        <v>2.2137151273317586</v>
      </c>
      <c r="L304" s="21">
        <f>IF(OR($A304="",$B304="",$C304=""),"",'OddsRatio_working_3-way'!I303)</f>
        <v>2.965574055767362</v>
      </c>
      <c r="M304" s="22">
        <f>IF(OR($A304="",$B304="",$C304=""),"",'OddsRatio_working_3-way'!J303)</f>
        <v>4.7378129585084272</v>
      </c>
      <c r="N304" s="29">
        <f t="shared" si="80"/>
        <v>44.88135737219767</v>
      </c>
      <c r="O304" s="30">
        <f t="shared" si="81"/>
        <v>33.779961555753012</v>
      </c>
      <c r="P304" s="30">
        <f t="shared" si="82"/>
        <v>21.338681072049333</v>
      </c>
      <c r="Q304" t="s">
        <v>280</v>
      </c>
      <c r="R304" t="s">
        <v>281</v>
      </c>
      <c r="S304" t="s">
        <v>303</v>
      </c>
      <c r="T304" s="4">
        <v>100</v>
      </c>
      <c r="U304" s="4">
        <f t="shared" si="83"/>
        <v>53.051643192488264</v>
      </c>
      <c r="V304" s="4">
        <f t="shared" si="84"/>
        <v>64.664310954063609</v>
      </c>
      <c r="W304" s="4">
        <f t="shared" si="85"/>
        <v>77.678571428571431</v>
      </c>
      <c r="X304" s="4">
        <f t="shared" si="86"/>
        <v>57.65711761736496</v>
      </c>
      <c r="Y304" s="4">
        <f t="shared" si="87"/>
        <v>69.269785378940313</v>
      </c>
      <c r="Z304" s="4">
        <f t="shared" si="88"/>
        <v>82.284045853448134</v>
      </c>
      <c r="AA304" s="4">
        <f t="shared" si="89"/>
        <v>-4.6054744248766966</v>
      </c>
      <c r="AB304" s="4">
        <f t="shared" si="90"/>
        <v>-4.6054744248767037</v>
      </c>
      <c r="AC304" s="4">
        <f t="shared" si="91"/>
        <v>-4.6054744248767037</v>
      </c>
    </row>
    <row r="305" spans="1:29" ht="15" x14ac:dyDescent="0.25">
      <c r="A305">
        <v>2.88</v>
      </c>
      <c r="B305">
        <v>2.79</v>
      </c>
      <c r="C305">
        <v>2.94</v>
      </c>
      <c r="D305" s="20">
        <f t="shared" si="67"/>
        <v>4.578121571209115E-2</v>
      </c>
      <c r="E305" s="17">
        <f>IF(OR($A305="",$B305="",$C305=""),"",A305*'MPTO_working_3-way'!$I304)</f>
        <v>3.0118499012508222</v>
      </c>
      <c r="F305" s="21">
        <f>IF(OR($A305="",$B305="",$C305=""),"",B305*'MPTO_working_3-way'!$I304)</f>
        <v>2.9177295918367343</v>
      </c>
      <c r="G305" s="22">
        <f>IF(OR($A305="",$B305="",$C305=""),"",C305*'MPTO_working_3-way'!$I304)</f>
        <v>3.074596774193548</v>
      </c>
      <c r="H305" s="17">
        <f>IF(OR($A305="",$B305="",$C305=""),"",'MPTO_working_3-way'!E304)</f>
        <v>3.0123946455131381</v>
      </c>
      <c r="I305" s="21">
        <f>IF(OR($A305="",$B305="",$C305=""),"",'MPTO_working_3-way'!F304)</f>
        <v>2.9140710346113878</v>
      </c>
      <c r="J305" s="22">
        <f>IF(OR($A305="",$B305="",$C305=""),"",'MPTO_working_3-way'!G304)</f>
        <v>3.0781008133742365</v>
      </c>
      <c r="K305" s="17">
        <f>IF(OR($A305="",$B305="",$C305=""),"",'OddsRatio_working_3-way'!H304)</f>
        <v>3.0121612703191727</v>
      </c>
      <c r="L305" s="21">
        <f>IF(OR($A305="",$B305="",$C305=""),"",'OddsRatio_working_3-way'!I304)</f>
        <v>2.915834400995382</v>
      </c>
      <c r="M305" s="22">
        <f>IF(OR($A305="",$B305="",$C305=""),"",'OddsRatio_working_3-way'!J304)</f>
        <v>3.0763791832016989</v>
      </c>
      <c r="N305" s="29">
        <f t="shared" si="80"/>
        <v>33.202185792349738</v>
      </c>
      <c r="O305" s="30">
        <f t="shared" si="81"/>
        <v>34.27322404371585</v>
      </c>
      <c r="P305" s="30">
        <f t="shared" si="82"/>
        <v>32.524590163934434</v>
      </c>
      <c r="Q305" t="s">
        <v>282</v>
      </c>
      <c r="R305" t="s">
        <v>283</v>
      </c>
      <c r="S305" t="s">
        <v>303</v>
      </c>
      <c r="T305" s="4">
        <v>100</v>
      </c>
      <c r="U305" s="4">
        <f t="shared" si="83"/>
        <v>65.277777777777771</v>
      </c>
      <c r="V305" s="4">
        <f t="shared" si="84"/>
        <v>64.157706093189958</v>
      </c>
      <c r="W305" s="4">
        <f t="shared" si="85"/>
        <v>65.986394557823132</v>
      </c>
      <c r="X305" s="4">
        <f t="shared" si="86"/>
        <v>69.85589934898691</v>
      </c>
      <c r="Y305" s="4">
        <f t="shared" si="87"/>
        <v>68.735827664399096</v>
      </c>
      <c r="Z305" s="4">
        <f t="shared" si="88"/>
        <v>70.564516129032256</v>
      </c>
      <c r="AA305" s="4">
        <f t="shared" si="89"/>
        <v>-4.5781215712091381</v>
      </c>
      <c r="AB305" s="4">
        <f t="shared" si="90"/>
        <v>-4.5781215712091381</v>
      </c>
      <c r="AC305" s="4">
        <f t="shared" si="91"/>
        <v>-4.5781215712091239</v>
      </c>
    </row>
    <row r="306" spans="1:29" ht="15" x14ac:dyDescent="0.25">
      <c r="A306">
        <v>2.2999999999999998</v>
      </c>
      <c r="B306">
        <v>2.87</v>
      </c>
      <c r="C306">
        <v>3.83</v>
      </c>
      <c r="D306" s="20">
        <f t="shared" si="67"/>
        <v>4.4311270188906349E-2</v>
      </c>
      <c r="E306" s="17">
        <f>IF(OR($A306="",$B306="",$C306=""),"",A306*'MPTO_working_3-way'!$I305)</f>
        <v>2.4019159214344845</v>
      </c>
      <c r="F306" s="21">
        <f>IF(OR($A306="",$B306="",$C306=""),"",B306*'MPTO_working_3-way'!$I305)</f>
        <v>2.9971733454421612</v>
      </c>
      <c r="G306" s="22">
        <f>IF(OR($A306="",$B306="",$C306=""),"",C306*'MPTO_working_3-way'!$I305)</f>
        <v>3.9997121648235114</v>
      </c>
      <c r="H306" s="17">
        <f>IF(OR($A306="",$B306="",$C306=""),"",'MPTO_working_3-way'!E305)</f>
        <v>2.3808833052957317</v>
      </c>
      <c r="I306" s="21">
        <f>IF(OR($A306="",$B306="",$C306=""),"",'MPTO_working_3-way'!F305)</f>
        <v>2.9970482160279097</v>
      </c>
      <c r="J306" s="22">
        <f>IF(OR($A306="",$B306="",$C306=""),"",'MPTO_working_3-way'!G305)</f>
        <v>4.0596577695015661</v>
      </c>
      <c r="K306" s="17">
        <f>IF(OR($A306="",$B306="",$C306=""),"",'OddsRatio_working_3-way'!H305)</f>
        <v>2.3904123323721467</v>
      </c>
      <c r="L306" s="21">
        <f>IF(OR($A306="",$B306="",$C306=""),"",'OddsRatio_working_3-way'!I305)</f>
        <v>3.0000546627199349</v>
      </c>
      <c r="M306" s="22">
        <f>IF(OR($A306="",$B306="",$C306=""),"",'OddsRatio_working_3-way'!J305)</f>
        <v>4.0268206927793662</v>
      </c>
      <c r="N306" s="29">
        <f t="shared" si="80"/>
        <v>41.633430674075171</v>
      </c>
      <c r="O306" s="30">
        <f t="shared" si="81"/>
        <v>33.364770226610766</v>
      </c>
      <c r="P306" s="30">
        <f t="shared" si="82"/>
        <v>25.00179909931407</v>
      </c>
      <c r="Q306" t="s">
        <v>284</v>
      </c>
      <c r="R306" t="s">
        <v>285</v>
      </c>
      <c r="S306" t="s">
        <v>303</v>
      </c>
      <c r="T306" s="4">
        <v>100</v>
      </c>
      <c r="U306" s="4">
        <f t="shared" si="83"/>
        <v>56.521739130434774</v>
      </c>
      <c r="V306" s="4">
        <f t="shared" si="84"/>
        <v>65.156794425087099</v>
      </c>
      <c r="W306" s="4">
        <f t="shared" si="85"/>
        <v>73.890339425587456</v>
      </c>
      <c r="X306" s="4">
        <f t="shared" si="86"/>
        <v>60.952866149325423</v>
      </c>
      <c r="Y306" s="4">
        <f t="shared" si="87"/>
        <v>69.587921443977748</v>
      </c>
      <c r="Z306" s="4">
        <f t="shared" si="88"/>
        <v>78.321466444478105</v>
      </c>
      <c r="AA306" s="4">
        <f t="shared" si="89"/>
        <v>-4.4311270188906491</v>
      </c>
      <c r="AB306" s="4">
        <f t="shared" si="90"/>
        <v>-4.4311270188906491</v>
      </c>
      <c r="AC306" s="4">
        <f t="shared" si="91"/>
        <v>-4.4311270188906491</v>
      </c>
    </row>
    <row r="307" spans="1:29" ht="15" x14ac:dyDescent="0.25">
      <c r="A307">
        <v>1.54</v>
      </c>
      <c r="B307">
        <v>3.89</v>
      </c>
      <c r="C307">
        <v>6.93</v>
      </c>
      <c r="D307" s="20">
        <f t="shared" si="67"/>
        <v>5.072020239115349E-2</v>
      </c>
      <c r="E307" s="17">
        <f>IF(OR($A307="",$B307="",$C307=""),"",A307*'MPTO_working_3-way'!$I306)</f>
        <v>1.6181091116823765</v>
      </c>
      <c r="F307" s="21">
        <f>IF(OR($A307="",$B307="",$C307=""),"",B307*'MPTO_working_3-way'!$I306)</f>
        <v>4.087301587301587</v>
      </c>
      <c r="G307" s="22">
        <f>IF(OR($A307="",$B307="",$C307=""),"",C307*'MPTO_working_3-way'!$I306)</f>
        <v>7.2814910025706938</v>
      </c>
      <c r="H307" s="17">
        <f>IF(OR($A307="",$B307="",$C307=""),"",'MPTO_working_3-way'!E306)</f>
        <v>1.5811678726511651</v>
      </c>
      <c r="I307" s="21">
        <f>IF(OR($A307="",$B307="",$C307=""),"",'MPTO_working_3-way'!F306)</f>
        <v>4.163844367672878</v>
      </c>
      <c r="J307" s="22">
        <f>IF(OR($A307="",$B307="",$C307=""),"",'MPTO_working_3-way'!G306)</f>
        <v>7.8496995933104898</v>
      </c>
      <c r="K307" s="17">
        <f>IF(OR($A307="",$B307="",$C307=""),"",'OddsRatio_working_3-way'!H306)</f>
        <v>1.5935192430554541</v>
      </c>
      <c r="L307" s="21">
        <f>IF(OR($A307="",$B307="",$C307=""),"",'OddsRatio_working_3-way'!I306)</f>
        <v>4.1764270600560414</v>
      </c>
      <c r="M307" s="22">
        <f>IF(OR($A307="",$B307="",$C307=""),"",'OddsRatio_working_3-way'!J306)</f>
        <v>7.5177205765163757</v>
      </c>
      <c r="N307" s="29">
        <f t="shared" si="80"/>
        <v>61.80052956751986</v>
      </c>
      <c r="O307" s="30">
        <f t="shared" si="81"/>
        <v>24.466019417475728</v>
      </c>
      <c r="P307" s="30">
        <f t="shared" si="82"/>
        <v>13.733451015004414</v>
      </c>
      <c r="Q307" t="s">
        <v>286</v>
      </c>
      <c r="R307" t="s">
        <v>287</v>
      </c>
      <c r="S307" t="s">
        <v>303</v>
      </c>
      <c r="T307" s="4">
        <v>100</v>
      </c>
      <c r="U307" s="4">
        <f t="shared" si="83"/>
        <v>35.064935064935064</v>
      </c>
      <c r="V307" s="4">
        <f t="shared" si="84"/>
        <v>74.293059125964007</v>
      </c>
      <c r="W307" s="4">
        <f t="shared" si="85"/>
        <v>85.569985569985576</v>
      </c>
      <c r="X307" s="4">
        <f t="shared" si="86"/>
        <v>40.136955304050417</v>
      </c>
      <c r="Y307" s="4">
        <f t="shared" si="87"/>
        <v>79.365079365079367</v>
      </c>
      <c r="Z307" s="4">
        <f t="shared" si="88"/>
        <v>90.642005809100922</v>
      </c>
      <c r="AA307" s="4">
        <f t="shared" si="89"/>
        <v>-5.0720202391153535</v>
      </c>
      <c r="AB307" s="4">
        <f t="shared" si="90"/>
        <v>-5.0720202391153606</v>
      </c>
      <c r="AC307" s="4">
        <f t="shared" si="91"/>
        <v>-5.0720202391153464</v>
      </c>
    </row>
    <row r="308" spans="1:29" ht="15" x14ac:dyDescent="0.25">
      <c r="A308">
        <v>2.34</v>
      </c>
      <c r="B308">
        <v>3.01</v>
      </c>
      <c r="C308">
        <v>3.5</v>
      </c>
      <c r="D308" s="20">
        <f t="shared" si="67"/>
        <v>4.529062668597561E-2</v>
      </c>
      <c r="E308" s="17">
        <f>IF(OR($A308="",$B308="",$C308=""),"",A308*'MPTO_working_3-way'!$I307)</f>
        <v>2.4459800664451827</v>
      </c>
      <c r="F308" s="21">
        <f>IF(OR($A308="",$B308="",$C308=""),"",B308*'MPTO_working_3-way'!$I307)</f>
        <v>3.1463247863247865</v>
      </c>
      <c r="G308" s="22">
        <f>IF(OR($A308="",$B308="",$C308=""),"",C308*'MPTO_working_3-way'!$I307)</f>
        <v>3.6585171934009146</v>
      </c>
      <c r="H308" s="17">
        <f>IF(OR($A308="",$B308="",$C308=""),"",'MPTO_working_3-way'!E307)</f>
        <v>2.4256916542302833</v>
      </c>
      <c r="I308" s="21">
        <f>IF(OR($A308="",$B308="",$C308=""),"",'MPTO_working_3-way'!F307)</f>
        <v>3.1532905536487092</v>
      </c>
      <c r="J308" s="22">
        <f>IF(OR($A308="",$B308="",$C308=""),"",'MPTO_working_3-way'!G307)</f>
        <v>3.695253751180442</v>
      </c>
      <c r="K308" s="17">
        <f>IF(OR($A308="",$B308="",$C308=""),"",'OddsRatio_working_3-way'!H307)</f>
        <v>2.4346271268929964</v>
      </c>
      <c r="L308" s="21">
        <f>IF(OR($A308="",$B308="",$C308=""),"",'OddsRatio_working_3-way'!I307)</f>
        <v>3.1519406903394942</v>
      </c>
      <c r="M308" s="22">
        <f>IF(OR($A308="",$B308="",$C308=""),"",'OddsRatio_working_3-way'!J307)</f>
        <v>3.676543147188426</v>
      </c>
      <c r="N308" s="29">
        <f t="shared" si="80"/>
        <v>40.883407584483322</v>
      </c>
      <c r="O308" s="30">
        <f t="shared" si="81"/>
        <v>31.783114201890683</v>
      </c>
      <c r="P308" s="30">
        <f t="shared" si="82"/>
        <v>27.333478213625988</v>
      </c>
      <c r="Q308" t="s">
        <v>288</v>
      </c>
      <c r="R308" t="s">
        <v>289</v>
      </c>
      <c r="S308" t="s">
        <v>303</v>
      </c>
      <c r="T308" s="4">
        <v>100</v>
      </c>
      <c r="U308" s="4">
        <f t="shared" si="83"/>
        <v>57.264957264957268</v>
      </c>
      <c r="V308" s="4">
        <f t="shared" si="84"/>
        <v>66.777408637873762</v>
      </c>
      <c r="W308" s="4">
        <f t="shared" si="85"/>
        <v>71.428571428571431</v>
      </c>
      <c r="X308" s="4">
        <f t="shared" si="86"/>
        <v>61.794019933554821</v>
      </c>
      <c r="Y308" s="4">
        <f t="shared" si="87"/>
        <v>71.306471306471309</v>
      </c>
      <c r="Z308" s="4">
        <f t="shared" si="88"/>
        <v>75.957634097168977</v>
      </c>
      <c r="AA308" s="4">
        <f t="shared" si="89"/>
        <v>-4.5290626685975539</v>
      </c>
      <c r="AB308" s="4">
        <f t="shared" si="90"/>
        <v>-4.5290626685975468</v>
      </c>
      <c r="AC308" s="4">
        <f t="shared" si="91"/>
        <v>-4.5290626685975468</v>
      </c>
    </row>
    <row r="309" spans="1:29" ht="15" x14ac:dyDescent="0.25">
      <c r="A309">
        <v>2</v>
      </c>
      <c r="B309">
        <v>3.1</v>
      </c>
      <c r="C309">
        <v>4.54</v>
      </c>
      <c r="D309" s="20">
        <f t="shared" si="67"/>
        <v>4.2844962341906934E-2</v>
      </c>
      <c r="E309" s="17">
        <f>IF(OR($A309="",$B309="",$C309=""),"",A309*'MPTO_working_3-way'!$I308)</f>
        <v>2.0856899246838139</v>
      </c>
      <c r="F309" s="21">
        <f>IF(OR($A309="",$B309="",$C309=""),"",B309*'MPTO_working_3-way'!$I308)</f>
        <v>3.2328193832599115</v>
      </c>
      <c r="G309" s="22">
        <f>IF(OR($A309="",$B309="",$C309=""),"",C309*'MPTO_working_3-way'!$I308)</f>
        <v>4.7345161290322579</v>
      </c>
      <c r="H309" s="17">
        <f>IF(OR($A309="",$B309="",$C309=""),"",'MPTO_working_3-way'!E308)</f>
        <v>2.058806319485079</v>
      </c>
      <c r="I309" s="21">
        <f>IF(OR($A309="",$B309="",$C309=""),"",'MPTO_working_3-way'!F308)</f>
        <v>3.2436045171698544</v>
      </c>
      <c r="J309" s="22">
        <f>IF(OR($A309="",$B309="",$C309=""),"",'MPTO_working_3-way'!G308)</f>
        <v>4.8547775094860288</v>
      </c>
      <c r="K309" s="17">
        <f>IF(OR($A309="",$B309="",$C309=""),"",'OddsRatio_working_3-way'!H308)</f>
        <v>2.0698851472780184</v>
      </c>
      <c r="L309" s="21">
        <f>IF(OR($A309="",$B309="",$C309=""),"",'OddsRatio_working_3-way'!I308)</f>
        <v>3.246758809283838</v>
      </c>
      <c r="M309" s="22">
        <f>IF(OR($A309="",$B309="",$C309=""),"",'OddsRatio_working_3-way'!J308)</f>
        <v>4.7873934213641851</v>
      </c>
      <c r="N309" s="29">
        <f t="shared" si="80"/>
        <v>47.945765483409417</v>
      </c>
      <c r="O309" s="30">
        <f t="shared" si="81"/>
        <v>30.932751924780273</v>
      </c>
      <c r="P309" s="30">
        <f t="shared" si="82"/>
        <v>21.121482591810317</v>
      </c>
      <c r="Q309" t="s">
        <v>290</v>
      </c>
      <c r="R309" t="s">
        <v>291</v>
      </c>
      <c r="S309" t="s">
        <v>303</v>
      </c>
      <c r="T309" s="4">
        <v>100</v>
      </c>
      <c r="U309" s="4">
        <f t="shared" si="83"/>
        <v>50</v>
      </c>
      <c r="V309" s="4">
        <f t="shared" si="84"/>
        <v>67.741935483870961</v>
      </c>
      <c r="W309" s="4">
        <f t="shared" si="85"/>
        <v>77.973568281938327</v>
      </c>
      <c r="X309" s="4">
        <f t="shared" si="86"/>
        <v>54.284496234190705</v>
      </c>
      <c r="Y309" s="4">
        <f t="shared" si="87"/>
        <v>72.026431718061673</v>
      </c>
      <c r="Z309" s="4">
        <f t="shared" si="88"/>
        <v>82.258064516129025</v>
      </c>
      <c r="AA309" s="4">
        <f t="shared" si="89"/>
        <v>-4.2844962341907049</v>
      </c>
      <c r="AB309" s="4">
        <f t="shared" si="90"/>
        <v>-4.284496234190712</v>
      </c>
      <c r="AC309" s="4">
        <f t="shared" si="91"/>
        <v>-4.2844962341906978</v>
      </c>
    </row>
    <row r="310" spans="1:29" ht="15" x14ac:dyDescent="0.25">
      <c r="A310">
        <v>1.62</v>
      </c>
      <c r="B310">
        <v>3.88</v>
      </c>
      <c r="C310" s="42">
        <v>5.98</v>
      </c>
      <c r="D310" s="20">
        <f t="shared" si="67"/>
        <v>4.2239989647729015E-2</v>
      </c>
      <c r="E310" s="17">
        <f>IF(OR($A310="",$B310="",$C310=""),"",A310*'MPTO_working_3-way'!$I309)</f>
        <v>1.6884287832293212</v>
      </c>
      <c r="F310" s="21">
        <f>IF(OR($A310="",$B310="",$C310=""),"",B310*'MPTO_working_3-way'!$I309)</f>
        <v>4.0438911598331888</v>
      </c>
      <c r="G310" s="22">
        <f>IF(OR($A310="",$B310="",$C310=""),"",C310*'MPTO_working_3-way'!$I309)</f>
        <v>6.2325951380934201</v>
      </c>
      <c r="H310" s="17">
        <f>IF(OR($A310="",$B310="",$C310=""),"",'MPTO_working_3-way'!E309)</f>
        <v>1.6578140664628349</v>
      </c>
      <c r="I310" s="21">
        <f>IF(OR($A310="",$B310="",$C310=""),"",'MPTO_working_3-way'!F309)</f>
        <v>4.104214843643085</v>
      </c>
      <c r="J310" s="22">
        <f>IF(OR($A310="",$B310="",$C310=""),"",'MPTO_working_3-way'!G309)</f>
        <v>6.529798446796959</v>
      </c>
      <c r="K310" s="17">
        <f>IF(OR($A310="",$B310="",$C310=""),"",'OddsRatio_working_3-way'!H309)</f>
        <v>1.6684105047234195</v>
      </c>
      <c r="L310" s="21">
        <f>IF(OR($A310="",$B310="",$C310=""),"",'OddsRatio_working_3-way'!I309)</f>
        <v>4.1048746025862055</v>
      </c>
      <c r="M310" s="22">
        <f>IF(OR($A310="",$B310="",$C310=""),"",'OddsRatio_working_3-way'!J309)</f>
        <v>6.3688456669719802</v>
      </c>
      <c r="N310" s="29">
        <f t="shared" si="80"/>
        <v>59.226661493378529</v>
      </c>
      <c r="O310" s="30">
        <f t="shared" si="81"/>
        <v>24.728657633833304</v>
      </c>
      <c r="P310" s="30">
        <f t="shared" si="82"/>
        <v>16.044680872788163</v>
      </c>
      <c r="Q310" t="s">
        <v>237</v>
      </c>
      <c r="R310" t="s">
        <v>235</v>
      </c>
      <c r="S310" t="s">
        <v>303</v>
      </c>
      <c r="T310" s="4">
        <v>100</v>
      </c>
      <c r="U310" s="4">
        <f t="shared" si="83"/>
        <v>38.271604938271601</v>
      </c>
      <c r="V310" s="4">
        <f t="shared" si="84"/>
        <v>74.226804123711347</v>
      </c>
      <c r="W310" s="4">
        <f t="shared" si="85"/>
        <v>83.277591973244142</v>
      </c>
      <c r="X310" s="4">
        <f t="shared" si="86"/>
        <v>42.495603903044518</v>
      </c>
      <c r="Y310" s="4">
        <f t="shared" si="87"/>
        <v>78.45080308848425</v>
      </c>
      <c r="Z310" s="4">
        <f t="shared" si="88"/>
        <v>87.50159093801706</v>
      </c>
      <c r="AA310" s="4">
        <f t="shared" si="89"/>
        <v>-4.2239989647729175</v>
      </c>
      <c r="AB310" s="4">
        <f t="shared" si="90"/>
        <v>-4.2239989647729033</v>
      </c>
      <c r="AC310" s="4">
        <f t="shared" si="91"/>
        <v>-4.2239989647729175</v>
      </c>
    </row>
    <row r="311" spans="1:29" ht="15" x14ac:dyDescent="0.25">
      <c r="A311">
        <v>1.17</v>
      </c>
      <c r="B311">
        <v>7.75</v>
      </c>
      <c r="C311">
        <v>17.53</v>
      </c>
      <c r="D311" s="20">
        <f t="shared" si="67"/>
        <v>4.0778178367196327E-2</v>
      </c>
      <c r="E311" s="17">
        <f>IF(OR($A311="",$B311="",$C311=""),"",A311*'MPTO_working_3-way'!$I310)</f>
        <v>1.2177104686896196</v>
      </c>
      <c r="F311" s="21">
        <f>IF(OR($A311="",$B311="",$C311=""),"",B311*'MPTO_working_3-way'!$I310)</f>
        <v>8.0660308823457711</v>
      </c>
      <c r="G311" s="22">
        <f>IF(OR($A311="",$B311="",$C311=""),"",C311*'MPTO_working_3-way'!$I310)</f>
        <v>18.244841466776954</v>
      </c>
      <c r="H311" s="17">
        <f>IF(OR($A311="",$B311="",$C311=""),"",'MPTO_working_3-way'!E310)</f>
        <v>1.1889077825107752</v>
      </c>
      <c r="I311" s="21">
        <f>IF(OR($A311="",$B311="",$C311=""),"",'MPTO_working_3-way'!F310)</f>
        <v>8.6625437852728897</v>
      </c>
      <c r="J311" s="22">
        <f>IF(OR($A311="",$B311="",$C311=""),"",'MPTO_working_3-way'!G310)</f>
        <v>23.013720595492195</v>
      </c>
      <c r="K311" s="17">
        <f>IF(OR($A311="",$B311="",$C311=""),"",'OddsRatio_working_3-way'!H310)</f>
        <v>1.1958902695213158</v>
      </c>
      <c r="L311" s="21">
        <f>IF(OR($A311="",$B311="",$C311=""),"",'OddsRatio_working_3-way'!I310)</f>
        <v>8.7779959956993014</v>
      </c>
      <c r="M311" s="22">
        <f>IF(OR($A311="",$B311="",$C311=""),"",'OddsRatio_working_3-way'!J310)</f>
        <v>20.047447971690289</v>
      </c>
      <c r="N311" s="29">
        <f t="shared" si="80"/>
        <v>82.121327336218258</v>
      </c>
      <c r="O311" s="30">
        <f t="shared" si="81"/>
        <v>12.397671352693594</v>
      </c>
      <c r="P311" s="30">
        <f t="shared" si="82"/>
        <v>5.4810013110881535</v>
      </c>
      <c r="Q311" t="s">
        <v>227</v>
      </c>
      <c r="R311" t="s">
        <v>231</v>
      </c>
      <c r="S311" t="s">
        <v>303</v>
      </c>
      <c r="T311" s="4">
        <v>100</v>
      </c>
      <c r="U311" s="4">
        <f t="shared" si="83"/>
        <v>14.529914529914532</v>
      </c>
      <c r="V311" s="4">
        <f t="shared" si="84"/>
        <v>87.096774193548384</v>
      </c>
      <c r="W311" s="4">
        <f t="shared" si="85"/>
        <v>94.295493439817449</v>
      </c>
      <c r="X311" s="4">
        <f t="shared" si="86"/>
        <v>18.607732366634156</v>
      </c>
      <c r="Y311" s="4">
        <f t="shared" si="87"/>
        <v>91.174592030268016</v>
      </c>
      <c r="Z311" s="4">
        <f t="shared" si="88"/>
        <v>98.373311276537095</v>
      </c>
      <c r="AA311" s="4">
        <f t="shared" si="89"/>
        <v>-4.0778178367196247</v>
      </c>
      <c r="AB311" s="4">
        <f t="shared" si="90"/>
        <v>-4.0778178367196318</v>
      </c>
      <c r="AC311" s="4">
        <f t="shared" si="91"/>
        <v>-4.077817836719646</v>
      </c>
    </row>
    <row r="312" spans="1:29" ht="15" x14ac:dyDescent="0.25">
      <c r="A312">
        <v>2.4700000000000002</v>
      </c>
      <c r="B312">
        <v>3.43</v>
      </c>
      <c r="C312">
        <v>2.92</v>
      </c>
      <c r="D312" s="20">
        <f t="shared" si="67"/>
        <v>3.8869242524172343E-2</v>
      </c>
      <c r="E312" s="17">
        <f>IF(OR($A312="",$B312="",$C312=""),"",A312*'MPTO_working_3-way'!$I311)</f>
        <v>2.5660070290347057</v>
      </c>
      <c r="F312" s="21">
        <f>IF(OR($A312="",$B312="",$C312=""),"",B312*'MPTO_working_3-way'!$I311)</f>
        <v>3.5633215018579114</v>
      </c>
      <c r="G312" s="22">
        <f>IF(OR($A312="",$B312="",$C312=""),"",C312*'MPTO_working_3-way'!$I311)</f>
        <v>3.0334981881705834</v>
      </c>
      <c r="H312" s="17">
        <f>IF(OR($A312="",$B312="",$C312=""),"",'MPTO_working_3-way'!E311)</f>
        <v>2.5516590687672696</v>
      </c>
      <c r="I312" s="21">
        <f>IF(OR($A312="",$B312="",$C312=""),"",'MPTO_working_3-way'!F311)</f>
        <v>3.5895200688423938</v>
      </c>
      <c r="J312" s="22">
        <f>IF(OR($A312="",$B312="",$C312=""),"",'MPTO_working_3-way'!G311)</f>
        <v>3.0348153478026254</v>
      </c>
      <c r="K312" s="17">
        <f>IF(OR($A312="",$B312="",$C312=""),"",'OddsRatio_working_3-way'!H311)</f>
        <v>2.5582592913060118</v>
      </c>
      <c r="L312" s="21">
        <f>IF(OR($A312="",$B312="",$C312=""),"",'OddsRatio_working_3-way'!I311)</f>
        <v>3.5758980121589174</v>
      </c>
      <c r="M312" s="22">
        <f>IF(OR($A312="",$B312="",$C312=""),"",'OddsRatio_working_3-way'!J311)</f>
        <v>3.0352774417058113</v>
      </c>
      <c r="N312" s="29">
        <f t="shared" si="80"/>
        <v>38.971054587336241</v>
      </c>
      <c r="O312" s="30">
        <f t="shared" si="81"/>
        <v>28.063704032280029</v>
      </c>
      <c r="P312" s="30">
        <f t="shared" si="82"/>
        <v>32.965241380383738</v>
      </c>
      <c r="Q312" t="s">
        <v>232</v>
      </c>
      <c r="R312" t="s">
        <v>236</v>
      </c>
      <c r="S312" t="s">
        <v>303</v>
      </c>
      <c r="T312" s="4">
        <v>100</v>
      </c>
      <c r="U312" s="4">
        <f t="shared" si="83"/>
        <v>59.514170040485837</v>
      </c>
      <c r="V312" s="4">
        <f t="shared" si="84"/>
        <v>70.845481049562679</v>
      </c>
      <c r="W312" s="4">
        <f t="shared" si="85"/>
        <v>65.753424657534239</v>
      </c>
      <c r="X312" s="4">
        <f t="shared" si="86"/>
        <v>63.401094292903061</v>
      </c>
      <c r="Y312" s="4">
        <f t="shared" si="87"/>
        <v>74.732405301979924</v>
      </c>
      <c r="Z312" s="4">
        <f t="shared" si="88"/>
        <v>69.640348909951484</v>
      </c>
      <c r="AA312" s="4">
        <f t="shared" si="89"/>
        <v>-3.8869242524172236</v>
      </c>
      <c r="AB312" s="4">
        <f t="shared" si="90"/>
        <v>-3.8869242524172449</v>
      </c>
      <c r="AC312" s="4">
        <f t="shared" si="91"/>
        <v>-3.8869242524172449</v>
      </c>
    </row>
    <row r="313" spans="1:29" ht="15" x14ac:dyDescent="0.25">
      <c r="A313">
        <v>13.29</v>
      </c>
      <c r="B313">
        <v>6.2</v>
      </c>
      <c r="C313">
        <v>1.24</v>
      </c>
      <c r="D313" s="20">
        <f t="shared" si="67"/>
        <v>4.2986480254375126E-2</v>
      </c>
      <c r="E313" s="17">
        <f>IF(OR($A313="",$B313="",$C313=""),"",A313*'MPTO_working_3-way'!$I312)</f>
        <v>13.861290322580645</v>
      </c>
      <c r="F313" s="21">
        <f>IF(OR($A313="",$B313="",$C313=""),"",B313*'MPTO_working_3-way'!$I312)</f>
        <v>6.4665161775771258</v>
      </c>
      <c r="G313" s="22">
        <f>IF(OR($A313="",$B313="",$C313=""),"",C313*'MPTO_working_3-way'!$I312)</f>
        <v>1.2933032355154253</v>
      </c>
      <c r="H313" s="17">
        <f>IF(OR($A313="",$B313="",$C313=""),"",'MPTO_working_3-way'!E312)</f>
        <v>16.41612431929871</v>
      </c>
      <c r="I313" s="21">
        <f>IF(OR($A313="",$B313="",$C313=""),"",'MPTO_working_3-way'!F312)</f>
        <v>6.8045034133450786</v>
      </c>
      <c r="J313" s="22">
        <f>IF(OR($A313="",$B313="",$C313=""),"",'MPTO_working_3-way'!G312)</f>
        <v>1.2624305442065695</v>
      </c>
      <c r="K313" s="17">
        <f>IF(OR($A313="",$B313="",$C313=""),"",'OddsRatio_working_3-way'!H312)</f>
        <v>14.858813370500419</v>
      </c>
      <c r="L313" s="21">
        <f>IF(OR($A313="",$B313="",$C313=""),"",'OddsRatio_working_3-way'!I312)</f>
        <v>6.8637778296665743</v>
      </c>
      <c r="M313" s="22">
        <f>IF(OR($A313="",$B313="",$C313=""),"",'OddsRatio_working_3-way'!J312)</f>
        <v>1.2706358998307645</v>
      </c>
      <c r="N313" s="29">
        <f t="shared" si="80"/>
        <v>7.2143355829648588</v>
      </c>
      <c r="O313" s="30">
        <f t="shared" si="81"/>
        <v>15.464277402839191</v>
      </c>
      <c r="P313" s="30">
        <f t="shared" si="82"/>
        <v>77.321387014195935</v>
      </c>
      <c r="Q313" t="s">
        <v>228</v>
      </c>
      <c r="R313" t="s">
        <v>234</v>
      </c>
      <c r="S313" t="s">
        <v>303</v>
      </c>
      <c r="T313" s="4">
        <v>100</v>
      </c>
      <c r="U313" s="4">
        <f t="shared" si="83"/>
        <v>92.475545522949588</v>
      </c>
      <c r="V313" s="4">
        <f t="shared" si="84"/>
        <v>83.870967741935488</v>
      </c>
      <c r="W313" s="4">
        <f t="shared" si="85"/>
        <v>19.35483870967742</v>
      </c>
      <c r="X313" s="4">
        <f t="shared" si="86"/>
        <v>96.774193548387103</v>
      </c>
      <c r="Y313" s="4">
        <f t="shared" si="87"/>
        <v>88.169615767373003</v>
      </c>
      <c r="Z313" s="4">
        <f t="shared" si="88"/>
        <v>23.653486735114932</v>
      </c>
      <c r="AA313" s="4">
        <f t="shared" si="89"/>
        <v>-4.2986480254375152</v>
      </c>
      <c r="AB313" s="4">
        <f t="shared" si="90"/>
        <v>-4.2986480254375152</v>
      </c>
      <c r="AC313" s="4">
        <f t="shared" si="91"/>
        <v>-4.2986480254375117</v>
      </c>
    </row>
    <row r="314" spans="1:29" ht="15" x14ac:dyDescent="0.25">
      <c r="A314">
        <v>2.23</v>
      </c>
      <c r="B314">
        <v>3.38</v>
      </c>
      <c r="C314">
        <v>3.38</v>
      </c>
      <c r="D314" s="20">
        <f t="shared" si="67"/>
        <v>4.0146469604903645E-2</v>
      </c>
      <c r="E314" s="17">
        <f>IF(OR($A314="",$B314="",$C314=""),"",A314*'MPTO_working_3-way'!$I313)</f>
        <v>2.3195266272189352</v>
      </c>
      <c r="F314" s="21">
        <f>IF(OR($A314="",$B314="",$C314=""),"",B314*'MPTO_working_3-way'!$I313)</f>
        <v>3.5156950672645744</v>
      </c>
      <c r="G314" s="22">
        <f>IF(OR($A314="",$B314="",$C314=""),"",C314*'MPTO_working_3-way'!$I313)</f>
        <v>3.5156950672645744</v>
      </c>
      <c r="H314" s="17">
        <f>IF(OR($A314="",$B314="",$C314=""),"",'MPTO_working_3-way'!E313)</f>
        <v>2.2985951572569987</v>
      </c>
      <c r="I314" s="21">
        <f>IF(OR($A314="",$B314="",$C314=""),"",'MPTO_working_3-way'!F313)</f>
        <v>3.5401258728120997</v>
      </c>
      <c r="J314" s="22">
        <f>IF(OR($A314="",$B314="",$C314=""),"",'MPTO_working_3-way'!G313)</f>
        <v>3.5401258728120997</v>
      </c>
      <c r="K314" s="17">
        <f>IF(OR($A314="",$B314="",$C314=""),"",'OddsRatio_working_3-way'!H313)</f>
        <v>2.3073960889324399</v>
      </c>
      <c r="L314" s="21">
        <f>IF(OR($A314="",$B314="",$C314=""),"",'OddsRatio_working_3-way'!I313)</f>
        <v>3.5297582859017944</v>
      </c>
      <c r="M314" s="22">
        <f>IF(OR($A314="",$B314="",$C314=""),"",'OddsRatio_working_3-way'!J313)</f>
        <v>3.5297582859017944</v>
      </c>
      <c r="N314" s="29">
        <f t="shared" si="80"/>
        <v>43.112244897959179</v>
      </c>
      <c r="O314" s="30">
        <f t="shared" si="81"/>
        <v>28.443877551020407</v>
      </c>
      <c r="P314" s="30">
        <f t="shared" si="82"/>
        <v>28.443877551020407</v>
      </c>
      <c r="Q314" t="s">
        <v>263</v>
      </c>
      <c r="R314" t="s">
        <v>248</v>
      </c>
      <c r="S314" t="s">
        <v>304</v>
      </c>
      <c r="T314" s="4">
        <v>100</v>
      </c>
      <c r="U314" s="4">
        <f t="shared" si="83"/>
        <v>55.156950672645742</v>
      </c>
      <c r="V314" s="4">
        <f t="shared" si="84"/>
        <v>70.414201183431956</v>
      </c>
      <c r="W314" s="4">
        <f t="shared" si="85"/>
        <v>70.414201183431956</v>
      </c>
      <c r="X314" s="4">
        <f t="shared" si="86"/>
        <v>59.171597633136095</v>
      </c>
      <c r="Y314" s="4">
        <f t="shared" si="87"/>
        <v>74.428848143922309</v>
      </c>
      <c r="Z314" s="4">
        <f t="shared" si="88"/>
        <v>74.428848143922309</v>
      </c>
      <c r="AA314" s="4">
        <f t="shared" si="89"/>
        <v>-4.014646960490353</v>
      </c>
      <c r="AB314" s="4">
        <f t="shared" si="90"/>
        <v>-4.014646960490353</v>
      </c>
      <c r="AC314" s="4">
        <f t="shared" si="91"/>
        <v>-4.014646960490353</v>
      </c>
    </row>
    <row r="315" spans="1:29" ht="15" x14ac:dyDescent="0.25">
      <c r="A315">
        <v>1.3</v>
      </c>
      <c r="B315">
        <v>5.68</v>
      </c>
      <c r="C315">
        <v>9.92</v>
      </c>
      <c r="D315" s="20">
        <f t="shared" si="67"/>
        <v>4.6093558871841411E-2</v>
      </c>
      <c r="E315" s="17">
        <f>IF(OR($A315="",$B315="",$C315=""),"",A315*'MPTO_working_3-way'!$I314)</f>
        <v>1.359921626533394</v>
      </c>
      <c r="F315" s="21">
        <f>IF(OR($A315="",$B315="",$C315=""),"",B315*'MPTO_working_3-way'!$I314)</f>
        <v>5.9418114143920588</v>
      </c>
      <c r="G315" s="22">
        <f>IF(OR($A315="",$B315="",$C315=""),"",C315*'MPTO_working_3-way'!$I314)</f>
        <v>10.377248104008666</v>
      </c>
      <c r="H315" s="17">
        <f>IF(OR($A315="",$B315="",$C315=""),"",'MPTO_working_3-way'!E314)</f>
        <v>1.3264952510097763</v>
      </c>
      <c r="I315" s="21">
        <f>IF(OR($A315="",$B315="",$C315=""),"",'MPTO_working_3-way'!F314)</f>
        <v>6.2230921893265903</v>
      </c>
      <c r="J315" s="22">
        <f>IF(OR($A315="",$B315="",$C315=""),"",'MPTO_working_3-way'!G314)</f>
        <v>11.703855199918189</v>
      </c>
      <c r="K315" s="17">
        <f>IF(OR($A315="",$B315="",$C315=""),"",'OddsRatio_working_3-way'!H314)</f>
        <v>1.3357571744616015</v>
      </c>
      <c r="L315" s="21">
        <f>IF(OR($A315="",$B315="",$C315=""),"",'OddsRatio_working_3-way'!I314)</f>
        <v>6.2378119216009829</v>
      </c>
      <c r="M315" s="22">
        <f>IF(OR($A315="",$B315="",$C315=""),"",'OddsRatio_working_3-way'!J314)</f>
        <v>10.98317998732495</v>
      </c>
      <c r="N315" s="29">
        <f t="shared" si="80"/>
        <v>73.533649328683879</v>
      </c>
      <c r="O315" s="30">
        <f t="shared" si="81"/>
        <v>16.829884529452301</v>
      </c>
      <c r="P315" s="30">
        <f t="shared" si="82"/>
        <v>9.6364661418638171</v>
      </c>
      <c r="Q315" t="s">
        <v>259</v>
      </c>
      <c r="R315" t="s">
        <v>256</v>
      </c>
      <c r="S315" t="s">
        <v>304</v>
      </c>
      <c r="T315" s="4">
        <v>100</v>
      </c>
      <c r="U315" s="4">
        <f t="shared" si="83"/>
        <v>23.076923076923073</v>
      </c>
      <c r="V315" s="4">
        <f t="shared" si="84"/>
        <v>82.394366197183103</v>
      </c>
      <c r="W315" s="4">
        <f t="shared" si="85"/>
        <v>89.91935483870968</v>
      </c>
      <c r="X315" s="4">
        <f t="shared" si="86"/>
        <v>27.686278964107224</v>
      </c>
      <c r="Y315" s="4">
        <f t="shared" si="87"/>
        <v>87.00372208436724</v>
      </c>
      <c r="Z315" s="4">
        <f t="shared" si="88"/>
        <v>94.528710725893816</v>
      </c>
      <c r="AA315" s="4">
        <f t="shared" si="89"/>
        <v>-4.6093558871841509</v>
      </c>
      <c r="AB315" s="4">
        <f t="shared" si="90"/>
        <v>-4.6093558871841367</v>
      </c>
      <c r="AC315" s="4">
        <f t="shared" si="91"/>
        <v>-4.6093558871841367</v>
      </c>
    </row>
    <row r="316" spans="1:29" ht="15" x14ac:dyDescent="0.25">
      <c r="A316">
        <v>1.39</v>
      </c>
      <c r="B316">
        <v>4.91</v>
      </c>
      <c r="C316">
        <v>8.3800000000000008</v>
      </c>
      <c r="D316" s="20">
        <f t="shared" si="67"/>
        <v>4.2422190455132291E-2</v>
      </c>
      <c r="E316" s="17">
        <f>IF(OR($A316="",$B316="",$C316=""),"",A316*'MPTO_working_3-way'!$I315)</f>
        <v>1.4489668447326338</v>
      </c>
      <c r="F316" s="21">
        <f>IF(OR($A316="",$B316="",$C316=""),"",B316*'MPTO_working_3-way'!$I315)</f>
        <v>5.1182929551346996</v>
      </c>
      <c r="G316" s="22">
        <f>IF(OR($A316="",$B316="",$C316=""),"",C316*'MPTO_working_3-way'!$I315)</f>
        <v>8.7354979560140098</v>
      </c>
      <c r="H316" s="17">
        <f>IF(OR($A316="",$B316="",$C316=""),"",'MPTO_working_3-way'!E315)</f>
        <v>1.4178690888035601</v>
      </c>
      <c r="I316" s="21">
        <f>IF(OR($A316="",$B316="",$C316=""),"",'MPTO_working_3-way'!F315)</f>
        <v>5.2763415943275387</v>
      </c>
      <c r="J316" s="22">
        <f>IF(OR($A316="",$B316="",$C316=""),"",'MPTO_working_3-way'!G315)</f>
        <v>9.5065156244338205</v>
      </c>
      <c r="K316" s="17">
        <f>IF(OR($A316="",$B316="",$C316=""),"",'OddsRatio_working_3-way'!H315)</f>
        <v>1.4272417808883207</v>
      </c>
      <c r="L316" s="21">
        <f>IF(OR($A316="",$B316="",$C316=""),"",'OddsRatio_working_3-way'!I315)</f>
        <v>5.2833727263418826</v>
      </c>
      <c r="M316" s="22">
        <f>IF(OR($A316="",$B316="",$C316=""),"",'OddsRatio_working_3-way'!J315)</f>
        <v>9.0847290845020705</v>
      </c>
      <c r="N316" s="29">
        <f t="shared" si="80"/>
        <v>69.014691649795608</v>
      </c>
      <c r="O316" s="30">
        <f t="shared" si="81"/>
        <v>19.537764031204865</v>
      </c>
      <c r="P316" s="30">
        <f t="shared" si="82"/>
        <v>11.447544318999508</v>
      </c>
      <c r="Q316" t="s">
        <v>260</v>
      </c>
      <c r="R316" t="s">
        <v>246</v>
      </c>
      <c r="S316" t="s">
        <v>304</v>
      </c>
      <c r="T316" s="4">
        <v>100</v>
      </c>
      <c r="U316" s="4">
        <f t="shared" si="83"/>
        <v>28.057553956834536</v>
      </c>
      <c r="V316" s="4">
        <f t="shared" si="84"/>
        <v>79.633401221995925</v>
      </c>
      <c r="W316" s="4">
        <f t="shared" si="85"/>
        <v>88.066825775656326</v>
      </c>
      <c r="X316" s="4">
        <f t="shared" si="86"/>
        <v>32.299773002347749</v>
      </c>
      <c r="Y316" s="4">
        <f t="shared" si="87"/>
        <v>83.875620267509149</v>
      </c>
      <c r="Z316" s="4">
        <f t="shared" si="88"/>
        <v>92.30904482116955</v>
      </c>
      <c r="AA316" s="4">
        <f t="shared" si="89"/>
        <v>-4.2422190455132132</v>
      </c>
      <c r="AB316" s="4">
        <f t="shared" si="90"/>
        <v>-4.2422190455132238</v>
      </c>
      <c r="AC316" s="4">
        <f t="shared" si="91"/>
        <v>-4.2422190455132238</v>
      </c>
    </row>
    <row r="317" spans="1:29" ht="15" x14ac:dyDescent="0.25">
      <c r="A317">
        <v>1.95</v>
      </c>
      <c r="B317">
        <v>3.53</v>
      </c>
      <c r="C317">
        <v>4.24</v>
      </c>
      <c r="D317" s="20">
        <f t="shared" si="67"/>
        <v>3.1955688404456506E-2</v>
      </c>
      <c r="E317" s="17">
        <f>IF(OR($A317="",$B317="",$C317=""),"",A317*'MPTO_working_3-way'!$I316)</f>
        <v>2.0123135923886903</v>
      </c>
      <c r="F317" s="21">
        <f>IF(OR($A317="",$B317="",$C317=""),"",B317*'MPTO_working_3-way'!$I316)</f>
        <v>3.6428035800677314</v>
      </c>
      <c r="G317" s="22">
        <f>IF(OR($A317="",$B317="",$C317=""),"",C317*'MPTO_working_3-way'!$I316)</f>
        <v>4.3754921188348961</v>
      </c>
      <c r="H317" s="17">
        <f>IF(OR($A317="",$B317="",$C317=""),"",'MPTO_working_3-way'!E316)</f>
        <v>1.9913629939680146</v>
      </c>
      <c r="I317" s="21">
        <f>IF(OR($A317="",$B317="",$C317=""),"",'MPTO_working_3-way'!F316)</f>
        <v>3.66791809760156</v>
      </c>
      <c r="J317" s="22">
        <f>IF(OR($A317="",$B317="",$C317=""),"",'MPTO_working_3-way'!G316)</f>
        <v>4.4405533263278336</v>
      </c>
      <c r="K317" s="17">
        <f>IF(OR($A317="",$B317="",$C317=""),"",'OddsRatio_working_3-way'!H316)</f>
        <v>1.9995493643793449</v>
      </c>
      <c r="L317" s="21">
        <f>IF(OR($A317="",$B317="",$C317=""),"",'OddsRatio_working_3-way'!I316)</f>
        <v>3.6619577809260466</v>
      </c>
      <c r="M317" s="22">
        <f>IF(OR($A317="",$B317="",$C317=""),"",'OddsRatio_working_3-way'!J316)</f>
        <v>4.4089894111464005</v>
      </c>
      <c r="N317" s="29">
        <f t="shared" si="80"/>
        <v>49.694043899637094</v>
      </c>
      <c r="O317" s="30">
        <f t="shared" si="81"/>
        <v>27.451384023878848</v>
      </c>
      <c r="P317" s="30">
        <f t="shared" si="82"/>
        <v>22.85457207648404</v>
      </c>
      <c r="Q317" t="s">
        <v>292</v>
      </c>
      <c r="R317" t="s">
        <v>293</v>
      </c>
      <c r="S317" t="s">
        <v>304</v>
      </c>
      <c r="T317" s="4">
        <v>100</v>
      </c>
      <c r="U317" s="4">
        <f t="shared" si="83"/>
        <v>48.717948717948723</v>
      </c>
      <c r="V317" s="4">
        <f t="shared" si="84"/>
        <v>71.671388101982998</v>
      </c>
      <c r="W317" s="4">
        <f t="shared" si="85"/>
        <v>76.415094339622627</v>
      </c>
      <c r="X317" s="4">
        <f t="shared" si="86"/>
        <v>51.913517558394354</v>
      </c>
      <c r="Y317" s="4">
        <f t="shared" si="87"/>
        <v>74.866956942428644</v>
      </c>
      <c r="Z317" s="4">
        <f t="shared" si="88"/>
        <v>79.610663180068286</v>
      </c>
      <c r="AA317" s="4">
        <f t="shared" si="89"/>
        <v>-3.1955688404456311</v>
      </c>
      <c r="AB317" s="4">
        <f t="shared" si="90"/>
        <v>-3.1955688404456453</v>
      </c>
      <c r="AC317" s="4">
        <f t="shared" si="91"/>
        <v>-3.1955688404456595</v>
      </c>
    </row>
    <row r="318" spans="1:29" ht="15" x14ac:dyDescent="0.25">
      <c r="A318">
        <v>2.62</v>
      </c>
      <c r="B318">
        <v>3.19</v>
      </c>
      <c r="C318">
        <v>2.96</v>
      </c>
      <c r="D318" s="20">
        <f t="shared" si="67"/>
        <v>3.2996850975266501E-2</v>
      </c>
      <c r="E318" s="17">
        <f>IF(OR($A318="",$B318="",$C318=""),"",A318*'MPTO_working_3-way'!$I317)</f>
        <v>2.7064517495551983</v>
      </c>
      <c r="F318" s="21">
        <f>IF(OR($A318="",$B318="",$C318=""),"",B318*'MPTO_working_3-way'!$I317)</f>
        <v>3.2952599546111001</v>
      </c>
      <c r="G318" s="22">
        <f>IF(OR($A318="",$B318="",$C318=""),"",C318*'MPTO_working_3-way'!$I317)</f>
        <v>3.0576706788867889</v>
      </c>
      <c r="H318" s="17">
        <f>IF(OR($A318="",$B318="",$C318=""),"",'MPTO_working_3-way'!E317)</f>
        <v>2.6977414905691162</v>
      </c>
      <c r="I318" s="21">
        <f>IF(OR($A318="",$B318="",$C318=""),"",'MPTO_working_3-way'!F317)</f>
        <v>3.3059963416211691</v>
      </c>
      <c r="J318" s="22">
        <f>IF(OR($A318="",$B318="",$C318=""),"",'MPTO_working_3-way'!G317)</f>
        <v>3.0596114422308238</v>
      </c>
      <c r="K318" s="17">
        <f>IF(OR($A318="",$B318="",$C318=""),"",'OddsRatio_working_3-way'!H317)</f>
        <v>2.7018209672801579</v>
      </c>
      <c r="L318" s="21">
        <f>IF(OR($A318="",$B318="",$C318=""),"",'OddsRatio_working_3-way'!I317)</f>
        <v>3.3006098261379901</v>
      </c>
      <c r="M318" s="22">
        <f>IF(OR($A318="",$B318="",$C318=""),"",'OddsRatio_working_3-way'!J317)</f>
        <v>3.0589932690550059</v>
      </c>
      <c r="N318" s="29">
        <f t="shared" si="80"/>
        <v>36.948746644544791</v>
      </c>
      <c r="O318" s="30">
        <f t="shared" si="81"/>
        <v>30.346619501162174</v>
      </c>
      <c r="P318" s="30">
        <f t="shared" si="82"/>
        <v>32.704633854293021</v>
      </c>
      <c r="Q318" t="s">
        <v>294</v>
      </c>
      <c r="R318" t="s">
        <v>295</v>
      </c>
      <c r="S318" t="s">
        <v>304</v>
      </c>
      <c r="T318" s="4">
        <v>100</v>
      </c>
      <c r="U318" s="4">
        <f t="shared" si="83"/>
        <v>61.832061068702288</v>
      </c>
      <c r="V318" s="4">
        <f t="shared" si="84"/>
        <v>68.652037617554868</v>
      </c>
      <c r="W318" s="4">
        <f t="shared" si="85"/>
        <v>66.21621621621621</v>
      </c>
      <c r="X318" s="4">
        <f t="shared" si="86"/>
        <v>65.131746166228922</v>
      </c>
      <c r="Y318" s="4">
        <f t="shared" si="87"/>
        <v>71.951722715081488</v>
      </c>
      <c r="Z318" s="4">
        <f t="shared" si="88"/>
        <v>69.515901313742859</v>
      </c>
      <c r="AA318" s="4">
        <f t="shared" si="89"/>
        <v>-3.2996850975266341</v>
      </c>
      <c r="AB318" s="4">
        <f t="shared" si="90"/>
        <v>-3.2996850975266199</v>
      </c>
      <c r="AC318" s="4">
        <f t="shared" si="91"/>
        <v>-3.2996850975266483</v>
      </c>
    </row>
    <row r="319" spans="1:29" ht="15" x14ac:dyDescent="0.25">
      <c r="A319">
        <v>2.29</v>
      </c>
      <c r="B319">
        <v>3.39</v>
      </c>
      <c r="C319">
        <v>3.32</v>
      </c>
      <c r="D319" s="20">
        <f t="shared" si="67"/>
        <v>3.2871292721995182E-2</v>
      </c>
      <c r="E319" s="17">
        <f>IF(OR($A319="",$B319="",$C319=""),"",A319*'MPTO_working_3-way'!$I318)</f>
        <v>2.3652752603333691</v>
      </c>
      <c r="F319" s="21">
        <f>IF(OR($A319="",$B319="",$C319=""),"",B319*'MPTO_working_3-way'!$I318)</f>
        <v>3.5014336823275638</v>
      </c>
      <c r="G319" s="22">
        <f>IF(OR($A319="",$B319="",$C319=""),"",C319*'MPTO_working_3-way'!$I318)</f>
        <v>3.4291326918370237</v>
      </c>
      <c r="H319" s="17">
        <f>IF(OR($A319="",$B319="",$C319=""),"",'MPTO_working_3-way'!E318)</f>
        <v>2.3489389981988746</v>
      </c>
      <c r="I319" s="21">
        <f>IF(OR($A319="",$B319="",$C319=""),"",'MPTO_working_3-way'!F318)</f>
        <v>3.520777742847474</v>
      </c>
      <c r="J319" s="22">
        <f>IF(OR($A319="",$B319="",$C319=""),"",'MPTO_working_3-way'!G318)</f>
        <v>3.4453328147839333</v>
      </c>
      <c r="K319" s="17">
        <f>IF(OR($A319="",$B319="",$C319=""),"",'OddsRatio_working_3-way'!H318)</f>
        <v>2.3559407267463834</v>
      </c>
      <c r="L319" s="21">
        <f>IF(OR($A319="",$B319="",$C319=""),"",'OddsRatio_working_3-way'!I318)</f>
        <v>3.5121692534293456</v>
      </c>
      <c r="M319" s="22">
        <f>IF(OR($A319="",$B319="",$C319=""),"",'OddsRatio_working_3-way'!J318)</f>
        <v>3.4385910744586115</v>
      </c>
      <c r="N319" s="29">
        <f t="shared" si="80"/>
        <v>42.278377352962167</v>
      </c>
      <c r="O319" s="30">
        <f t="shared" si="81"/>
        <v>28.559729834301876</v>
      </c>
      <c r="P319" s="30">
        <f t="shared" si="82"/>
        <v>29.161892812735957</v>
      </c>
      <c r="Q319" t="s">
        <v>296</v>
      </c>
      <c r="R319" t="s">
        <v>297</v>
      </c>
      <c r="S319" t="s">
        <v>304</v>
      </c>
      <c r="T319" s="4">
        <v>100</v>
      </c>
      <c r="U319" s="4">
        <f t="shared" si="83"/>
        <v>56.331877729257641</v>
      </c>
      <c r="V319" s="4">
        <f t="shared" si="84"/>
        <v>70.501474926253692</v>
      </c>
      <c r="W319" s="4">
        <f t="shared" si="85"/>
        <v>69.879518072289159</v>
      </c>
      <c r="X319" s="4">
        <f t="shared" si="86"/>
        <v>59.619007001457156</v>
      </c>
      <c r="Y319" s="4">
        <f t="shared" si="87"/>
        <v>73.788604198453214</v>
      </c>
      <c r="Z319" s="4">
        <f t="shared" si="88"/>
        <v>73.16664734448868</v>
      </c>
      <c r="AA319" s="4">
        <f t="shared" si="89"/>
        <v>-3.2871292721995147</v>
      </c>
      <c r="AB319" s="4">
        <f t="shared" si="90"/>
        <v>-3.2871292721995218</v>
      </c>
      <c r="AC319" s="4">
        <f t="shared" si="91"/>
        <v>-3.2871292721995218</v>
      </c>
    </row>
    <row r="320" spans="1:29" ht="15" x14ac:dyDescent="0.25">
      <c r="A320">
        <v>2.0499999999999998</v>
      </c>
      <c r="B320">
        <v>3.36</v>
      </c>
      <c r="C320">
        <v>4.0599999999999996</v>
      </c>
      <c r="D320" s="20">
        <f t="shared" si="67"/>
        <v>3.1729344387040115E-2</v>
      </c>
      <c r="E320" s="17">
        <f>IF(OR($A320="",$B320="",$C320=""),"",A320*'MPTO_working_3-way'!$I319)</f>
        <v>2.1150451559934322</v>
      </c>
      <c r="F320" s="21">
        <f>IF(OR($A320="",$B320="",$C320=""),"",B320*'MPTO_working_3-way'!$I319)</f>
        <v>3.4666105971404546</v>
      </c>
      <c r="G320" s="22">
        <f>IF(OR($A320="",$B320="",$C320=""),"",C320*'MPTO_working_3-way'!$I319)</f>
        <v>4.1888211382113827</v>
      </c>
      <c r="H320" s="17">
        <f>IF(OR($A320="",$B320="",$C320=""),"",'MPTO_working_3-way'!E319)</f>
        <v>2.0954325796728468</v>
      </c>
      <c r="I320" s="21">
        <f>IF(OR($A320="",$B320="",$C320=""),"",'MPTO_working_3-way'!F319)</f>
        <v>3.4838034555728679</v>
      </c>
      <c r="J320" s="22">
        <f>IF(OR($A320="",$B320="",$C320=""),"",'MPTO_working_3-way'!G319)</f>
        <v>4.2421599580920573</v>
      </c>
      <c r="K320" s="17">
        <f>IF(OR($A320="",$B320="",$C320=""),"",'OddsRatio_working_3-way'!H319)</f>
        <v>2.1033792439079564</v>
      </c>
      <c r="L320" s="21">
        <f>IF(OR($A320="",$B320="",$C320=""),"",'OddsRatio_working_3-way'!I319)</f>
        <v>3.4799762053550269</v>
      </c>
      <c r="M320" s="22">
        <f>IF(OR($A320="",$B320="",$C320=""),"",'OddsRatio_working_3-way'!J319)</f>
        <v>4.2155623679603309</v>
      </c>
      <c r="N320" s="29">
        <f t="shared" si="80"/>
        <v>47.280314425736321</v>
      </c>
      <c r="O320" s="30">
        <f t="shared" si="81"/>
        <v>28.846620408559364</v>
      </c>
      <c r="P320" s="30">
        <f t="shared" si="82"/>
        <v>23.8730651657043</v>
      </c>
      <c r="Q320" t="s">
        <v>298</v>
      </c>
      <c r="R320" t="s">
        <v>299</v>
      </c>
      <c r="S320" t="s">
        <v>304</v>
      </c>
      <c r="T320" s="4">
        <v>100</v>
      </c>
      <c r="U320" s="4">
        <f t="shared" si="83"/>
        <v>51.219512195121943</v>
      </c>
      <c r="V320" s="4">
        <f t="shared" si="84"/>
        <v>70.238095238095241</v>
      </c>
      <c r="W320" s="4">
        <f t="shared" si="85"/>
        <v>75.369458128078819</v>
      </c>
      <c r="X320" s="4">
        <f t="shared" si="86"/>
        <v>54.392446633825941</v>
      </c>
      <c r="Y320" s="4">
        <f t="shared" si="87"/>
        <v>73.411029676799245</v>
      </c>
      <c r="Z320" s="4">
        <f t="shared" si="88"/>
        <v>78.542392566782809</v>
      </c>
      <c r="AA320" s="4">
        <f t="shared" si="89"/>
        <v>-3.1729344387039973</v>
      </c>
      <c r="AB320" s="4">
        <f t="shared" si="90"/>
        <v>-3.1729344387040044</v>
      </c>
      <c r="AC320" s="4">
        <f t="shared" si="91"/>
        <v>-3.1729344387039902</v>
      </c>
    </row>
    <row r="321" spans="1:29" ht="15" x14ac:dyDescent="0.25">
      <c r="A321"/>
      <c r="B321"/>
      <c r="C321"/>
      <c r="D321" s="20" t="str">
        <f t="shared" si="67"/>
        <v/>
      </c>
      <c r="E321" s="17" t="str">
        <f>IF(OR($A321="",$B321="",$C321=""),"",A321*'MPTO_working_3-way'!$I320)</f>
        <v/>
      </c>
      <c r="F321" s="21" t="str">
        <f>IF(OR($A321="",$B321="",$C321=""),"",B321*'MPTO_working_3-way'!$I320)</f>
        <v/>
      </c>
      <c r="G321" s="22" t="str">
        <f>IF(OR($A321="",$B321="",$C321=""),"",C321*'MPTO_working_3-way'!$I320)</f>
        <v/>
      </c>
      <c r="H321" s="17" t="str">
        <f>IF(OR($A321="",$B321="",$C321=""),"",'MPTO_working_3-way'!E320)</f>
        <v/>
      </c>
      <c r="I321" s="21" t="str">
        <f>IF(OR($A321="",$B321="",$C321=""),"",'MPTO_working_3-way'!F320)</f>
        <v/>
      </c>
      <c r="J321" s="22" t="str">
        <f>IF(OR($A321="",$B321="",$C321=""),"",'MPTO_working_3-way'!G320)</f>
        <v/>
      </c>
      <c r="K321" s="17" t="str">
        <f>IF(OR($A321="",$B321="",$C321=""),"",'OddsRatio_working_3-way'!H320)</f>
        <v/>
      </c>
      <c r="L321" s="21" t="str">
        <f>IF(OR($A321="",$B321="",$C321=""),"",'OddsRatio_working_3-way'!I320)</f>
        <v/>
      </c>
      <c r="M321" s="22" t="str">
        <f>IF(OR($A321="",$B321="",$C321=""),"",'OddsRatio_working_3-way'!J320)</f>
        <v/>
      </c>
      <c r="N321" s="29" t="e">
        <f t="shared" si="80"/>
        <v>#VALUE!</v>
      </c>
      <c r="O321" s="30" t="e">
        <f t="shared" si="81"/>
        <v>#VALUE!</v>
      </c>
      <c r="P321" s="30" t="e">
        <f t="shared" si="82"/>
        <v>#VALUE!</v>
      </c>
      <c r="Q321" t="s">
        <v>226</v>
      </c>
      <c r="R321" t="s">
        <v>233</v>
      </c>
      <c r="S321" t="s">
        <v>304</v>
      </c>
      <c r="T321" s="4">
        <v>100</v>
      </c>
      <c r="U321" s="4" t="e">
        <f t="shared" si="83"/>
        <v>#DIV/0!</v>
      </c>
      <c r="V321" s="4" t="e">
        <f t="shared" si="84"/>
        <v>#DIV/0!</v>
      </c>
      <c r="W321" s="4" t="e">
        <f t="shared" si="85"/>
        <v>#DIV/0!</v>
      </c>
      <c r="X321" s="4" t="e">
        <f t="shared" si="86"/>
        <v>#DIV/0!</v>
      </c>
      <c r="Y321" s="4" t="e">
        <f t="shared" si="87"/>
        <v>#DIV/0!</v>
      </c>
      <c r="Z321" s="4" t="e">
        <f t="shared" si="88"/>
        <v>#DIV/0!</v>
      </c>
      <c r="AA321" s="4" t="e">
        <f t="shared" si="89"/>
        <v>#DIV/0!</v>
      </c>
      <c r="AB321" s="4" t="e">
        <f t="shared" si="90"/>
        <v>#DIV/0!</v>
      </c>
      <c r="AC321" s="4" t="e">
        <f t="shared" si="91"/>
        <v>#DIV/0!</v>
      </c>
    </row>
    <row r="322" spans="1:29" ht="15" x14ac:dyDescent="0.25">
      <c r="A322">
        <v>3.03</v>
      </c>
      <c r="B322">
        <v>3.45</v>
      </c>
      <c r="C322">
        <v>2.38</v>
      </c>
      <c r="D322" s="20">
        <f t="shared" si="67"/>
        <v>4.0056142990988919E-2</v>
      </c>
      <c r="E322" s="17">
        <f>IF(OR($A322="",$B322="",$C322=""),"",A322*'MPTO_working_3-way'!$I321)</f>
        <v>3.1513701132626961</v>
      </c>
      <c r="F322" s="21">
        <f>IF(OR($A322="",$B322="",$C322=""),"",B322*'MPTO_working_3-way'!$I321)</f>
        <v>3.588193693318912</v>
      </c>
      <c r="G322" s="22">
        <f>IF(OR($A322="",$B322="",$C322=""),"",C322*'MPTO_working_3-way'!$I321)</f>
        <v>2.4753336203185534</v>
      </c>
      <c r="H322" s="17">
        <f>IF(OR($A322="",$B322="",$C322=""),"",'MPTO_working_3-way'!E321)</f>
        <v>3.1577522493879151</v>
      </c>
      <c r="I322" s="21">
        <f>IF(OR($A322="",$B322="",$C322=""),"",'MPTO_working_3-way'!F321)</f>
        <v>3.6165969638955642</v>
      </c>
      <c r="J322" s="22">
        <f>IF(OR($A322="",$B322="",$C322=""),"",'MPTO_working_3-way'!G321)</f>
        <v>2.4581136236317236</v>
      </c>
      <c r="K322" s="17">
        <f>IF(OR($A322="",$B322="",$C322=""),"",'OddsRatio_working_3-way'!H321)</f>
        <v>3.1561530825876001</v>
      </c>
      <c r="L322" s="21">
        <f>IF(OR($A322="",$B322="",$C322=""),"",'OddsRatio_working_3-way'!I321)</f>
        <v>3.6022537203643434</v>
      </c>
      <c r="M322" s="22">
        <f>IF(OR($A322="",$B322="",$C322=""),"",'OddsRatio_working_3-way'!J321)</f>
        <v>2.4657592384093046</v>
      </c>
      <c r="N322" s="29">
        <f t="shared" si="80"/>
        <v>31.73222960360799</v>
      </c>
      <c r="O322" s="30">
        <f t="shared" si="81"/>
        <v>27.869175564907884</v>
      </c>
      <c r="P322" s="30">
        <f t="shared" si="82"/>
        <v>40.398594831484125</v>
      </c>
      <c r="Q322" t="s">
        <v>229</v>
      </c>
      <c r="R322" t="s">
        <v>230</v>
      </c>
      <c r="S322" t="s">
        <v>304</v>
      </c>
      <c r="T322" s="4">
        <v>100</v>
      </c>
      <c r="U322" s="4">
        <f t="shared" si="83"/>
        <v>66.996699669967001</v>
      </c>
      <c r="V322" s="4">
        <f t="shared" si="84"/>
        <v>71.014492753623188</v>
      </c>
      <c r="W322" s="4">
        <f t="shared" si="85"/>
        <v>57.983193277310924</v>
      </c>
      <c r="X322" s="4">
        <f t="shared" si="86"/>
        <v>71.002313969065895</v>
      </c>
      <c r="Y322" s="4">
        <f t="shared" si="87"/>
        <v>75.020107052722082</v>
      </c>
      <c r="Z322" s="4">
        <f t="shared" si="88"/>
        <v>61.988807576409812</v>
      </c>
      <c r="AA322" s="4">
        <f t="shared" si="89"/>
        <v>-4.0056142990988945</v>
      </c>
      <c r="AB322" s="4">
        <f t="shared" si="90"/>
        <v>-4.0056142990988945</v>
      </c>
      <c r="AC322" s="4">
        <f t="shared" si="91"/>
        <v>-4.0056142990988874</v>
      </c>
    </row>
    <row r="323" spans="1:29" ht="15" x14ac:dyDescent="0.25">
      <c r="A323">
        <v>2.08</v>
      </c>
      <c r="B323">
        <v>3.6</v>
      </c>
      <c r="C323">
        <v>3.56</v>
      </c>
      <c r="D323" s="20">
        <f t="shared" si="67"/>
        <v>3.9445884951502919E-2</v>
      </c>
      <c r="E323" s="17">
        <f>IF(OR($A323="",$B323="",$C323=""),"",A323*'MPTO_working_3-way'!$I322)</f>
        <v>2.1620474406991264</v>
      </c>
      <c r="F323" s="21">
        <f>IF(OR($A323="",$B323="",$C323=""),"",B323*'MPTO_working_3-way'!$I322)</f>
        <v>3.7420051858254104</v>
      </c>
      <c r="G323" s="22">
        <f>IF(OR($A323="",$B323="",$C323=""),"",C323*'MPTO_working_3-way'!$I322)</f>
        <v>3.7004273504273506</v>
      </c>
      <c r="H323" s="17">
        <f>IF(OR($A323="",$B323="",$C323=""),"",'MPTO_working_3-way'!E322)</f>
        <v>2.1384857612267254</v>
      </c>
      <c r="I323" s="21">
        <f>IF(OR($A323="",$B323="",$C323=""),"",'MPTO_working_3-way'!F322)</f>
        <v>3.7788731968427736</v>
      </c>
      <c r="J323" s="22">
        <f>IF(OR($A323="",$B323="",$C323=""),"",'MPTO_working_3-way'!G322)</f>
        <v>3.7348238036883163</v>
      </c>
      <c r="K323" s="17">
        <f>IF(OR($A323="",$B323="",$C323=""),"",'OddsRatio_working_3-way'!H322)</f>
        <v>2.1479581707149689</v>
      </c>
      <c r="L323" s="21">
        <f>IF(OR($A323="",$B323="",$C323=""),"",'OddsRatio_working_3-way'!I322)</f>
        <v>3.763603003573071</v>
      </c>
      <c r="M323" s="22">
        <f>IF(OR($A323="",$B323="",$C323=""),"",'OddsRatio_working_3-way'!J322)</f>
        <v>3.7210860342873318</v>
      </c>
      <c r="N323" s="29">
        <f t="shared" si="80"/>
        <v>46.252454094006232</v>
      </c>
      <c r="O323" s="30">
        <f t="shared" si="81"/>
        <v>26.723640143203603</v>
      </c>
      <c r="P323" s="30">
        <f t="shared" si="82"/>
        <v>27.023905762790157</v>
      </c>
      <c r="Q323" t="s">
        <v>261</v>
      </c>
      <c r="R323" t="s">
        <v>251</v>
      </c>
      <c r="S323" t="s">
        <v>305</v>
      </c>
      <c r="T323" s="4">
        <v>100</v>
      </c>
      <c r="U323" s="4">
        <f t="shared" si="83"/>
        <v>51.92307692307692</v>
      </c>
      <c r="V323" s="4">
        <f t="shared" si="84"/>
        <v>72.222222222222229</v>
      </c>
      <c r="W323" s="4">
        <f t="shared" si="85"/>
        <v>71.910112359550567</v>
      </c>
      <c r="X323" s="4">
        <f t="shared" si="86"/>
        <v>55.867665418227219</v>
      </c>
      <c r="Y323" s="4">
        <f t="shared" si="87"/>
        <v>76.166810717372513</v>
      </c>
      <c r="Z323" s="4">
        <f t="shared" si="88"/>
        <v>75.854700854700852</v>
      </c>
      <c r="AA323" s="4">
        <f t="shared" si="89"/>
        <v>-3.944588495150299</v>
      </c>
      <c r="AB323" s="4">
        <f t="shared" si="90"/>
        <v>-3.9445884951502848</v>
      </c>
      <c r="AC323" s="4">
        <f t="shared" si="91"/>
        <v>-3.9445884951502848</v>
      </c>
    </row>
    <row r="324" spans="1:29" ht="15" x14ac:dyDescent="0.25">
      <c r="A324">
        <v>2.15</v>
      </c>
      <c r="B324">
        <v>3</v>
      </c>
      <c r="C324">
        <v>4.03</v>
      </c>
      <c r="D324" s="20">
        <f t="shared" si="67"/>
        <v>4.6588570219477932E-2</v>
      </c>
      <c r="E324" s="17">
        <f>IF(OR($A324="",$B324="",$C324=""),"",A324*'MPTO_working_3-way'!$I323)</f>
        <v>2.2501654259718773</v>
      </c>
      <c r="F324" s="21">
        <f>IF(OR($A324="",$B324="",$C324=""),"",B324*'MPTO_working_3-way'!$I323)</f>
        <v>3.139765710658434</v>
      </c>
      <c r="G324" s="22">
        <f>IF(OR($A324="",$B324="",$C324=""),"",C324*'MPTO_working_3-way'!$I323)</f>
        <v>4.2177519379844961</v>
      </c>
      <c r="H324" s="17">
        <f>IF(OR($A324="",$B324="",$C324=""),"",'MPTO_working_3-way'!E323)</f>
        <v>2.2242648107475964</v>
      </c>
      <c r="I324" s="21">
        <f>IF(OR($A324="",$B324="",$C324=""),"",'MPTO_working_3-way'!F323)</f>
        <v>3.1465953798042974</v>
      </c>
      <c r="J324" s="22">
        <f>IF(OR($A324="",$B324="",$C324=""),"",'MPTO_working_3-way'!G323)</f>
        <v>4.2990517669110755</v>
      </c>
      <c r="K324" s="17">
        <f>IF(OR($A324="",$B324="",$C324=""),"",'OddsRatio_working_3-way'!H323)</f>
        <v>2.2353494316192757</v>
      </c>
      <c r="L324" s="21">
        <f>IF(OR($A324="",$B324="",$C324=""),"",'OddsRatio_working_3-way'!I323)</f>
        <v>3.1484337941204794</v>
      </c>
      <c r="M324" s="22">
        <f>IF(OR($A324="",$B324="",$C324=""),"",'OddsRatio_working_3-way'!J323)</f>
        <v>4.2548771980925268</v>
      </c>
      <c r="N324" s="29">
        <f t="shared" si="80"/>
        <v>44.441177011156249</v>
      </c>
      <c r="O324" s="30">
        <f t="shared" si="81"/>
        <v>31.84951019132864</v>
      </c>
      <c r="P324" s="30">
        <f t="shared" si="82"/>
        <v>23.709312797515118</v>
      </c>
      <c r="Q324" t="s">
        <v>300</v>
      </c>
      <c r="R324" t="s">
        <v>301</v>
      </c>
      <c r="S324" t="s">
        <v>305</v>
      </c>
      <c r="T324" s="4">
        <v>100</v>
      </c>
      <c r="U324" s="4">
        <f t="shared" si="83"/>
        <v>53.488372093023258</v>
      </c>
      <c r="V324" s="4">
        <f t="shared" si="84"/>
        <v>66.666666666666657</v>
      </c>
      <c r="W324" s="4">
        <f t="shared" si="85"/>
        <v>75.186104218362274</v>
      </c>
      <c r="X324" s="4">
        <f t="shared" si="86"/>
        <v>58.147229114971047</v>
      </c>
      <c r="Y324" s="4">
        <f t="shared" si="87"/>
        <v>71.325523688614453</v>
      </c>
      <c r="Z324" s="4">
        <f t="shared" si="88"/>
        <v>79.84496124031007</v>
      </c>
      <c r="AA324" s="4">
        <f t="shared" si="89"/>
        <v>-4.6588570219477887</v>
      </c>
      <c r="AB324" s="4">
        <f t="shared" si="90"/>
        <v>-4.6588570219477958</v>
      </c>
      <c r="AC324" s="4">
        <f t="shared" si="91"/>
        <v>-4.6588570219477958</v>
      </c>
    </row>
    <row r="325" spans="1:29" ht="15" x14ac:dyDescent="0.25">
      <c r="A325">
        <v>3.56</v>
      </c>
      <c r="B325">
        <v>3.77</v>
      </c>
      <c r="C325">
        <v>2.0099999999999998</v>
      </c>
      <c r="D325" s="20">
        <f t="shared" ref="D325:D388" si="92">IF(OR($A325="",$B325="",$C325=""),"",(1/A325)+(1/B325)+(1/C325)-1)</f>
        <v>4.3663303605360193E-2</v>
      </c>
      <c r="E325" s="17">
        <f>IF(OR($A325="",$B325="",$C325=""),"",A325*'MPTO_working_3-way'!$I324)</f>
        <v>3.7154413608350825</v>
      </c>
      <c r="F325" s="21">
        <f>IF(OR($A325="",$B325="",$C325=""),"",B325*'MPTO_working_3-way'!$I324)</f>
        <v>3.9346106545922082</v>
      </c>
      <c r="G325" s="22">
        <f>IF(OR($A325="",$B325="",$C325=""),"",C325*'MPTO_working_3-way'!$I324)</f>
        <v>2.0977632402467736</v>
      </c>
      <c r="H325" s="17">
        <f>IF(OR($A325="",$B325="",$C325=""),"",'MPTO_working_3-way'!E324)</f>
        <v>3.7545367681839554</v>
      </c>
      <c r="I325" s="21">
        <f>IF(OR($A325="",$B325="",$C325=""),"",'MPTO_working_3-way'!F324)</f>
        <v>3.9888701769715404</v>
      </c>
      <c r="J325" s="22">
        <f>IF(OR($A325="",$B325="",$C325=""),"",'MPTO_working_3-way'!G324)</f>
        <v>2.0705734105598483</v>
      </c>
      <c r="K325" s="17">
        <f>IF(OR($A325="",$B325="",$C325=""),"",'OddsRatio_working_3-way'!H324)</f>
        <v>3.7405877039147057</v>
      </c>
      <c r="L325" s="21">
        <f>IF(OR($A325="",$B325="",$C325=""),"",'OddsRatio_working_3-way'!I324)</f>
        <v>3.965401539001459</v>
      </c>
      <c r="M325" s="22">
        <f>IF(OR($A325="",$B325="",$C325=""),"",'OddsRatio_working_3-way'!J324)</f>
        <v>2.0812474925600983</v>
      </c>
      <c r="N325" s="29">
        <f t="shared" ref="N325:N330" si="93">(1/E325)* 100</f>
        <v>26.914702800618013</v>
      </c>
      <c r="O325" s="30">
        <f t="shared" ref="O325:O330" si="94">(1/F325)* 100</f>
        <v>25.415475323660512</v>
      </c>
      <c r="P325" s="30">
        <f t="shared" ref="P325:P330" si="95">(1/G325)* 100</f>
        <v>47.669821875721468</v>
      </c>
      <c r="Q325" t="s">
        <v>251</v>
      </c>
      <c r="R325" t="s">
        <v>260</v>
      </c>
      <c r="S325" s="43">
        <v>44071</v>
      </c>
      <c r="T325" s="4">
        <v>100</v>
      </c>
      <c r="U325" s="4">
        <f t="shared" si="83"/>
        <v>71.910112359550567</v>
      </c>
      <c r="V325" s="4">
        <f t="shared" si="84"/>
        <v>73.474801061007966</v>
      </c>
      <c r="W325" s="4">
        <f t="shared" si="85"/>
        <v>50.248756218905463</v>
      </c>
      <c r="X325" s="4">
        <f t="shared" si="86"/>
        <v>76.276442720086578</v>
      </c>
      <c r="Y325" s="4">
        <f t="shared" si="87"/>
        <v>77.841131421543977</v>
      </c>
      <c r="Z325" s="4">
        <f t="shared" si="88"/>
        <v>54.615086579441488</v>
      </c>
      <c r="AA325" s="4">
        <f t="shared" si="89"/>
        <v>-4.3663303605360113</v>
      </c>
      <c r="AB325" s="4">
        <f t="shared" si="90"/>
        <v>-4.3663303605360113</v>
      </c>
      <c r="AC325" s="4">
        <f t="shared" si="91"/>
        <v>-4.3663303605360255</v>
      </c>
    </row>
    <row r="326" spans="1:29" ht="15" x14ac:dyDescent="0.25">
      <c r="A326">
        <v>2.0099999999999998</v>
      </c>
      <c r="B326">
        <v>3.64</v>
      </c>
      <c r="C326">
        <v>3.7</v>
      </c>
      <c r="D326" s="20">
        <f t="shared" si="92"/>
        <v>4.2507982806490263E-2</v>
      </c>
      <c r="E326" s="17">
        <f>IF(OR($A326="",$B326="",$C326=""),"",A326*'MPTO_working_3-way'!$I325)</f>
        <v>2.0954410454410453</v>
      </c>
      <c r="F326" s="21">
        <f>IF(OR($A326="",$B326="",$C326=""),"",B326*'MPTO_working_3-way'!$I325)</f>
        <v>3.7947290574156245</v>
      </c>
      <c r="G326" s="22">
        <f>IF(OR($A326="",$B326="",$C326=""),"",C326*'MPTO_working_3-way'!$I325)</f>
        <v>3.8572795363840142</v>
      </c>
      <c r="H326" s="17">
        <f>IF(OR($A326="",$B326="",$C326=""),"",'MPTO_working_3-way'!E325)</f>
        <v>2.0689236670158517</v>
      </c>
      <c r="I326" s="21">
        <f>IF(OR($A326="",$B326="",$C326=""),"",'MPTO_working_3-way'!F325)</f>
        <v>3.8379473239484541</v>
      </c>
      <c r="J326" s="22">
        <f>IF(OR($A326="",$B326="",$C326=""),"",'MPTO_working_3-way'!G325)</f>
        <v>3.9047103442174627</v>
      </c>
      <c r="K326" s="17">
        <f>IF(OR($A326="",$B326="",$C326=""),"",'OddsRatio_working_3-way'!H325)</f>
        <v>2.079327664226605</v>
      </c>
      <c r="L326" s="21">
        <f>IF(OR($A326="",$B326="",$C326=""),"",'OddsRatio_working_3-way'!I325)</f>
        <v>3.8212129045131067</v>
      </c>
      <c r="M326" s="22">
        <f>IF(OR($A326="",$B326="",$C326=""),"",'OddsRatio_working_3-way'!J325)</f>
        <v>3.8853313796156774</v>
      </c>
      <c r="N326" s="29">
        <f t="shared" si="93"/>
        <v>47.722650187446405</v>
      </c>
      <c r="O326" s="30">
        <f t="shared" si="94"/>
        <v>26.35234254856244</v>
      </c>
      <c r="P326" s="30">
        <f t="shared" si="95"/>
        <v>25.925007263991155</v>
      </c>
      <c r="Q326" t="s">
        <v>258</v>
      </c>
      <c r="R326" t="s">
        <v>261</v>
      </c>
      <c r="S326" s="43">
        <v>44072</v>
      </c>
      <c r="T326" s="4">
        <v>100</v>
      </c>
      <c r="U326" s="4">
        <f t="shared" ref="U326:U359" si="96">(1/A326)*((T326*A326)-T326)</f>
        <v>50.248756218905463</v>
      </c>
      <c r="V326" s="4">
        <f t="shared" ref="V326:V359" si="97">(1/B326)*((T326*B326)-T326)</f>
        <v>72.527472527472526</v>
      </c>
      <c r="W326" s="4">
        <f t="shared" ref="W326:W359" si="98">(1/C326)*((T326*C326)-T326)</f>
        <v>72.972972972972968</v>
      </c>
      <c r="X326" s="4">
        <f t="shared" ref="X326:X359" si="99">((1/B326)+(1/C326))*T326</f>
        <v>54.499554499554492</v>
      </c>
      <c r="Y326" s="4">
        <f t="shared" ref="Y326:Y359" si="100">((1/A326)+(1/C326))*T326</f>
        <v>76.778270808121562</v>
      </c>
      <c r="Z326" s="4">
        <f t="shared" ref="Z326:Z359" si="101">((1/A326)+(1/B326))*T326</f>
        <v>77.223771253622004</v>
      </c>
      <c r="AA326" s="4">
        <f t="shared" ref="AA326:AA359" si="102">U326-X326</f>
        <v>-4.250798280649029</v>
      </c>
      <c r="AB326" s="4">
        <f t="shared" ref="AB326:AB359" si="103">V326-Y326</f>
        <v>-4.2507982806490361</v>
      </c>
      <c r="AC326" s="4">
        <f t="shared" ref="AC326:AC359" si="104">W326-Z326</f>
        <v>-4.2507982806490361</v>
      </c>
    </row>
    <row r="327" spans="1:29" ht="15" x14ac:dyDescent="0.25">
      <c r="A327">
        <v>2.31</v>
      </c>
      <c r="B327">
        <v>3.48</v>
      </c>
      <c r="C327">
        <v>3.09</v>
      </c>
      <c r="D327" s="20">
        <f t="shared" si="92"/>
        <v>4.3881350208768932E-2</v>
      </c>
      <c r="E327" s="17">
        <f>IF(OR($A327="",$B327="",$C327=""),"",A327*'MPTO_working_3-way'!$I326)</f>
        <v>2.4113659189822565</v>
      </c>
      <c r="F327" s="21">
        <f>IF(OR($A327="",$B327="",$C327=""),"",B327*'MPTO_working_3-way'!$I326)</f>
        <v>3.6327070987265158</v>
      </c>
      <c r="G327" s="22">
        <f>IF(OR($A327="",$B327="",$C327=""),"",C327*'MPTO_working_3-way'!$I326)</f>
        <v>3.225593372145096</v>
      </c>
      <c r="H327" s="17">
        <f>IF(OR($A327="",$B327="",$C327=""),"",'MPTO_working_3-way'!E326)</f>
        <v>2.3907812460297841</v>
      </c>
      <c r="I327" s="21">
        <f>IF(OR($A327="",$B327="",$C327=""),"",'MPTO_working_3-way'!F326)</f>
        <v>3.6666406871349944</v>
      </c>
      <c r="J327" s="22">
        <f>IF(OR($A327="",$B327="",$C327=""),"",'MPTO_working_3-way'!G326)</f>
        <v>3.2362723608631345</v>
      </c>
      <c r="K327" s="17">
        <f>IF(OR($A327="",$B327="",$C327=""),"",'OddsRatio_working_3-way'!H326)</f>
        <v>2.3997109643325625</v>
      </c>
      <c r="L327" s="21">
        <f>IF(OR($A327="",$B327="",$C327=""),"",'OddsRatio_working_3-way'!I326)</f>
        <v>3.6498344973624079</v>
      </c>
      <c r="M327" s="22">
        <f>IF(OR($A327="",$B327="",$C327=""),"",'OddsRatio_working_3-way'!J326)</f>
        <v>3.2331266530191254</v>
      </c>
      <c r="N327" s="29">
        <f t="shared" si="93"/>
        <v>41.470271771198497</v>
      </c>
      <c r="O327" s="30">
        <f t="shared" si="94"/>
        <v>27.527680399847281</v>
      </c>
      <c r="P327" s="30">
        <f t="shared" si="95"/>
        <v>31.002047828954222</v>
      </c>
      <c r="Q327" t="s">
        <v>254</v>
      </c>
      <c r="R327" t="s">
        <v>253</v>
      </c>
      <c r="S327" s="43">
        <v>44072</v>
      </c>
      <c r="T327" s="4">
        <v>100</v>
      </c>
      <c r="U327" s="4">
        <f t="shared" si="96"/>
        <v>56.709956709956707</v>
      </c>
      <c r="V327" s="4">
        <f t="shared" si="97"/>
        <v>71.264367816091948</v>
      </c>
      <c r="W327" s="4">
        <f t="shared" si="98"/>
        <v>67.637540453074436</v>
      </c>
      <c r="X327" s="4">
        <f t="shared" si="99"/>
        <v>61.098091730833616</v>
      </c>
      <c r="Y327" s="4">
        <f t="shared" si="100"/>
        <v>75.652502836968864</v>
      </c>
      <c r="Z327" s="4">
        <f t="shared" si="101"/>
        <v>72.025675473951338</v>
      </c>
      <c r="AA327" s="4">
        <f t="shared" si="102"/>
        <v>-4.3881350208769092</v>
      </c>
      <c r="AB327" s="4">
        <f t="shared" si="103"/>
        <v>-4.3881350208769163</v>
      </c>
      <c r="AC327" s="4">
        <f t="shared" si="104"/>
        <v>-4.3881350208769021</v>
      </c>
    </row>
    <row r="328" spans="1:29" ht="15" x14ac:dyDescent="0.25">
      <c r="A328">
        <v>2.66</v>
      </c>
      <c r="B328">
        <v>3.56</v>
      </c>
      <c r="C328">
        <v>2.58</v>
      </c>
      <c r="D328" s="20">
        <f t="shared" si="92"/>
        <v>4.4435625253360644E-2</v>
      </c>
      <c r="E328" s="17">
        <f>IF(OR($A328="",$B328="",$C328=""),"",A328*'MPTO_working_3-way'!$I327)</f>
        <v>2.7781987631739393</v>
      </c>
      <c r="F328" s="21">
        <f>IF(OR($A328="",$B328="",$C328=""),"",B328*'MPTO_working_3-way'!$I327)</f>
        <v>3.718190825901964</v>
      </c>
      <c r="G328" s="22">
        <f>IF(OR($A328="",$B328="",$C328=""),"",C328*'MPTO_working_3-way'!$I327)</f>
        <v>2.6946439131536706</v>
      </c>
      <c r="H328" s="17">
        <f>IF(OR($A328="",$B328="",$C328=""),"",'MPTO_working_3-way'!E327)</f>
        <v>2.769101455723213</v>
      </c>
      <c r="I328" s="21">
        <f>IF(OR($A328="",$B328="",$C328=""),"",'MPTO_working_3-way'!F327)</f>
        <v>3.7581693019165274</v>
      </c>
      <c r="J328" s="22">
        <f>IF(OR($A328="",$B328="",$C328=""),"",'MPTO_working_3-way'!G327)</f>
        <v>2.6825111934311567</v>
      </c>
      <c r="K328" s="17">
        <f>IF(OR($A328="",$B328="",$C328=""),"",'OddsRatio_working_3-way'!H327)</f>
        <v>2.7743327684128554</v>
      </c>
      <c r="L328" s="21">
        <f>IF(OR($A328="",$B328="",$C328=""),"",'OddsRatio_working_3-way'!I327)</f>
        <v>3.736320413937896</v>
      </c>
      <c r="M328" s="22">
        <f>IF(OR($A328="",$B328="",$C328=""),"",'OddsRatio_working_3-way'!J327)</f>
        <v>2.6888227554772959</v>
      </c>
      <c r="N328" s="29">
        <f t="shared" si="93"/>
        <v>35.994544856018692</v>
      </c>
      <c r="O328" s="30">
        <f t="shared" si="94"/>
        <v>26.894800369946548</v>
      </c>
      <c r="P328" s="30">
        <f t="shared" si="95"/>
        <v>37.110654774034771</v>
      </c>
      <c r="Q328" t="s">
        <v>262</v>
      </c>
      <c r="R328" t="s">
        <v>249</v>
      </c>
      <c r="S328" s="43">
        <v>44072</v>
      </c>
      <c r="T328" s="4">
        <v>100</v>
      </c>
      <c r="U328" s="4">
        <f t="shared" si="96"/>
        <v>62.406015037593981</v>
      </c>
      <c r="V328" s="4">
        <f t="shared" si="97"/>
        <v>71.910112359550567</v>
      </c>
      <c r="W328" s="4">
        <f t="shared" si="98"/>
        <v>61.240310077519375</v>
      </c>
      <c r="X328" s="4">
        <f t="shared" si="99"/>
        <v>66.849577562930065</v>
      </c>
      <c r="Y328" s="4">
        <f t="shared" si="100"/>
        <v>76.35367488488663</v>
      </c>
      <c r="Z328" s="4">
        <f t="shared" si="101"/>
        <v>65.683872602855459</v>
      </c>
      <c r="AA328" s="4">
        <f t="shared" si="102"/>
        <v>-4.443562525336084</v>
      </c>
      <c r="AB328" s="4">
        <f t="shared" si="103"/>
        <v>-4.4435625253360627</v>
      </c>
      <c r="AC328" s="4">
        <f t="shared" si="104"/>
        <v>-4.443562525336084</v>
      </c>
    </row>
    <row r="329" spans="1:29" ht="15" x14ac:dyDescent="0.25">
      <c r="A329">
        <v>2.8</v>
      </c>
      <c r="B329">
        <v>3.47</v>
      </c>
      <c r="C329">
        <v>2.5</v>
      </c>
      <c r="D329" s="20">
        <f t="shared" si="92"/>
        <v>4.5327295183203109E-2</v>
      </c>
      <c r="E329" s="17">
        <f>IF(OR($A329="",$B329="",$C329=""),"",A329*'MPTO_working_3-way'!$I328)</f>
        <v>2.9269164265129683</v>
      </c>
      <c r="F329" s="21">
        <f>IF(OR($A329="",$B329="",$C329=""),"",B329*'MPTO_working_3-way'!$I328)</f>
        <v>3.6272857142857151</v>
      </c>
      <c r="G329" s="22">
        <f>IF(OR($A329="",$B329="",$C329=""),"",C329*'MPTO_working_3-way'!$I328)</f>
        <v>2.6133182379580076</v>
      </c>
      <c r="H329" s="17">
        <f>IF(OR($A329="",$B329="",$C329=""),"",'MPTO_working_3-way'!E328)</f>
        <v>2.9236880115551274</v>
      </c>
      <c r="I329" s="21">
        <f>IF(OR($A329="",$B329="",$C329=""),"",'MPTO_working_3-way'!F328)</f>
        <v>3.6619930649781405</v>
      </c>
      <c r="J329" s="22">
        <f>IF(OR($A329="",$B329="",$C329=""),"",'MPTO_working_3-way'!G328)</f>
        <v>2.5981388383784365</v>
      </c>
      <c r="K329" s="17">
        <f>IF(OR($A329="",$B329="",$C329=""),"",'OddsRatio_working_3-way'!H328)</f>
        <v>2.9264293079566781</v>
      </c>
      <c r="L329" s="21">
        <f>IF(OR($A329="",$B329="",$C329=""),"",'OddsRatio_working_3-way'!I328)</f>
        <v>3.6434891059183303</v>
      </c>
      <c r="M329" s="22">
        <f>IF(OR($A329="",$B329="",$C329=""),"",'OddsRatio_working_3-way'!J328)</f>
        <v>2.605357756630565</v>
      </c>
      <c r="N329" s="29">
        <f t="shared" si="93"/>
        <v>34.165649245795755</v>
      </c>
      <c r="O329" s="30">
        <f t="shared" si="94"/>
        <v>27.568823598912996</v>
      </c>
      <c r="P329" s="30">
        <f t="shared" si="95"/>
        <v>38.265527155291238</v>
      </c>
      <c r="Q329" t="s">
        <v>246</v>
      </c>
      <c r="R329" t="s">
        <v>257</v>
      </c>
      <c r="S329" s="43">
        <v>44072</v>
      </c>
      <c r="T329" s="4">
        <v>100</v>
      </c>
      <c r="U329" s="4">
        <f t="shared" si="96"/>
        <v>64.285714285714292</v>
      </c>
      <c r="V329" s="4">
        <f t="shared" si="97"/>
        <v>71.181556195965413</v>
      </c>
      <c r="W329" s="4">
        <f t="shared" si="98"/>
        <v>60</v>
      </c>
      <c r="X329" s="4">
        <f t="shared" si="99"/>
        <v>68.818443804034587</v>
      </c>
      <c r="Y329" s="4">
        <f t="shared" si="100"/>
        <v>75.714285714285708</v>
      </c>
      <c r="Z329" s="4">
        <f t="shared" si="101"/>
        <v>64.532729518320295</v>
      </c>
      <c r="AA329" s="4">
        <f t="shared" si="102"/>
        <v>-4.5327295183202949</v>
      </c>
      <c r="AB329" s="4">
        <f t="shared" si="103"/>
        <v>-4.5327295183202949</v>
      </c>
      <c r="AC329" s="4">
        <f t="shared" si="104"/>
        <v>-4.5327295183202949</v>
      </c>
    </row>
    <row r="330" spans="1:29" ht="15" x14ac:dyDescent="0.25">
      <c r="A330">
        <v>3.25</v>
      </c>
      <c r="B330">
        <v>3.45</v>
      </c>
      <c r="C330">
        <v>2.23</v>
      </c>
      <c r="D330" s="20">
        <f t="shared" si="92"/>
        <v>4.5977873429618343E-2</v>
      </c>
      <c r="E330" s="17">
        <f>IF(OR($A330="",$B330="",$C330=""),"",A330*'MPTO_working_3-way'!$I329)</f>
        <v>3.3994280886462596</v>
      </c>
      <c r="F330" s="21">
        <f>IF(OR($A330="",$B330="",$C330=""),"",B330*'MPTO_working_3-way'!$I329)</f>
        <v>3.6086236633321835</v>
      </c>
      <c r="G330" s="22">
        <f>IF(OR($A330="",$B330="",$C330=""),"",C330*'MPTO_working_3-way'!$I329)</f>
        <v>2.3325306577480487</v>
      </c>
      <c r="H330" s="17">
        <f>IF(OR($A330="",$B330="",$C330=""),"",'MPTO_working_3-way'!E329)</f>
        <v>3.4203662644559323</v>
      </c>
      <c r="I330" s="21">
        <f>IF(OR($A330="",$B330="",$C330=""),"",'MPTO_working_3-way'!F329)</f>
        <v>3.6426008995829871</v>
      </c>
      <c r="J330" s="22">
        <f>IF(OR($A330="",$B330="",$C330=""),"",'MPTO_working_3-way'!G329)</f>
        <v>2.3089114015613514</v>
      </c>
      <c r="K330" s="17">
        <f>IF(OR($A330="",$B330="",$C330=""),"",'OddsRatio_working_3-way'!H329)</f>
        <v>3.4125215194087755</v>
      </c>
      <c r="L330" s="21">
        <f>IF(OR($A330="",$B330="",$C330=""),"",'OddsRatio_working_3-way'!I329)</f>
        <v>3.6269678766895561</v>
      </c>
      <c r="M330" s="22">
        <f>IF(OR($A330="",$B330="",$C330=""),"",'OddsRatio_working_3-way'!J329)</f>
        <v>2.3188450972767978</v>
      </c>
      <c r="N330" s="29">
        <f t="shared" si="93"/>
        <v>29.416712868258553</v>
      </c>
      <c r="O330" s="30">
        <f t="shared" si="94"/>
        <v>27.711396180243565</v>
      </c>
      <c r="P330" s="30">
        <f t="shared" si="95"/>
        <v>42.871890951497896</v>
      </c>
      <c r="Q330" t="s">
        <v>248</v>
      </c>
      <c r="R330" t="s">
        <v>259</v>
      </c>
      <c r="S330" s="43">
        <v>44073</v>
      </c>
      <c r="T330" s="4">
        <v>100</v>
      </c>
      <c r="U330" s="4">
        <f t="shared" si="96"/>
        <v>69.230769230769241</v>
      </c>
      <c r="V330" s="4">
        <f t="shared" si="97"/>
        <v>71.014492753623188</v>
      </c>
      <c r="W330" s="4">
        <f t="shared" si="98"/>
        <v>55.156950672645742</v>
      </c>
      <c r="X330" s="4">
        <f t="shared" si="99"/>
        <v>73.828556573731078</v>
      </c>
      <c r="Y330" s="4">
        <f t="shared" si="100"/>
        <v>75.612280096585025</v>
      </c>
      <c r="Z330" s="4">
        <f t="shared" si="101"/>
        <v>59.754738015607579</v>
      </c>
      <c r="AA330" s="4">
        <f t="shared" si="102"/>
        <v>-4.597787342961837</v>
      </c>
      <c r="AB330" s="4">
        <f t="shared" si="103"/>
        <v>-4.597787342961837</v>
      </c>
      <c r="AC330" s="4">
        <f t="shared" si="104"/>
        <v>-4.597787342961837</v>
      </c>
    </row>
    <row r="331" spans="1:29" ht="15" x14ac:dyDescent="0.25">
      <c r="A331">
        <v>3.02</v>
      </c>
      <c r="B331">
        <v>3.46</v>
      </c>
      <c r="C331">
        <v>2.35</v>
      </c>
      <c r="D331" s="20">
        <f t="shared" si="92"/>
        <v>4.5675083748649037E-2</v>
      </c>
      <c r="E331" s="17">
        <f>IF(OR($A331="",$B331="",$C331=""),"",A331*'MPTO_working_3-way'!$I330)</f>
        <v>3.15793875292092</v>
      </c>
      <c r="F331" s="21">
        <f>IF(OR($A331="",$B331="",$C331=""),"",B331*'MPTO_working_3-way'!$I330)</f>
        <v>3.6180357897703255</v>
      </c>
      <c r="G331" s="22">
        <f>IF(OR($A331="",$B331="",$C331=""),"",C331*'MPTO_working_3-way'!$I330)</f>
        <v>2.4573364468093253</v>
      </c>
      <c r="H331" s="17">
        <f>IF(OR($A331="",$B331="",$C331=""),"",'MPTO_working_3-way'!E330)</f>
        <v>3.1655507055435383</v>
      </c>
      <c r="I331" s="21">
        <f>IF(OR($A331="",$B331="",$C331=""),"",'MPTO_working_3-way'!F330)</f>
        <v>3.6524034900359057</v>
      </c>
      <c r="J331" s="22">
        <f>IF(OR($A331="",$B331="",$C331=""),"",'MPTO_working_3-way'!G330)</f>
        <v>2.4372001341890202</v>
      </c>
      <c r="K331" s="17">
        <f>IF(OR($A331="",$B331="",$C331=""),"",'OddsRatio_working_3-way'!H330)</f>
        <v>3.1637435294788951</v>
      </c>
      <c r="L331" s="21">
        <f>IF(OR($A331="",$B331="",$C331=""),"",'OddsRatio_working_3-way'!I330)</f>
        <v>3.6350540012465755</v>
      </c>
      <c r="M331" s="22">
        <f>IF(OR($A331="",$B331="",$C331=""),"",'OddsRatio_working_3-way'!J330)</f>
        <v>2.4460662201962911</v>
      </c>
      <c r="N331" s="29">
        <f t="shared" ref="N331:N358" si="105">(1/E331)* 100</f>
        <v>31.666225289361766</v>
      </c>
      <c r="O331" s="30">
        <f t="shared" ref="O331:O358" si="106">(1/F331)* 100</f>
        <v>27.639306466437151</v>
      </c>
      <c r="P331" s="30">
        <f t="shared" ref="P331:P358" si="107">(1/G331)* 100</f>
        <v>40.694468244201076</v>
      </c>
      <c r="Q331" t="s">
        <v>256</v>
      </c>
      <c r="R331" t="s">
        <v>263</v>
      </c>
      <c r="S331" s="43">
        <v>44073</v>
      </c>
      <c r="T331" s="4">
        <v>100</v>
      </c>
      <c r="U331" s="4">
        <f t="shared" si="96"/>
        <v>66.88741721854305</v>
      </c>
      <c r="V331" s="4">
        <f t="shared" si="97"/>
        <v>71.098265895953759</v>
      </c>
      <c r="W331" s="4">
        <f t="shared" si="98"/>
        <v>57.446808510638299</v>
      </c>
      <c r="X331" s="4">
        <f t="shared" si="99"/>
        <v>71.45492559340795</v>
      </c>
      <c r="Y331" s="4">
        <f t="shared" si="100"/>
        <v>75.665774270818659</v>
      </c>
      <c r="Z331" s="4">
        <f t="shared" si="101"/>
        <v>62.014316885503206</v>
      </c>
      <c r="AA331" s="4">
        <f t="shared" si="102"/>
        <v>-4.5675083748649001</v>
      </c>
      <c r="AB331" s="4">
        <f t="shared" si="103"/>
        <v>-4.5675083748649001</v>
      </c>
      <c r="AC331" s="4">
        <f t="shared" si="104"/>
        <v>-4.5675083748649072</v>
      </c>
    </row>
    <row r="332" spans="1:29" ht="15" x14ac:dyDescent="0.25">
      <c r="A332">
        <v>2.19</v>
      </c>
      <c r="B332">
        <v>3.49</v>
      </c>
      <c r="C332">
        <v>3.32</v>
      </c>
      <c r="D332" s="20">
        <f t="shared" si="92"/>
        <v>4.4358775132716799E-2</v>
      </c>
      <c r="E332" s="17">
        <f>IF(OR($A332="",$B332="",$C332=""),"",A332*'MPTO_working_3-way'!$I331)</f>
        <v>2.2871457175406498</v>
      </c>
      <c r="F332" s="21">
        <f>IF(OR($A332="",$B332="",$C332=""),"",B332*'MPTO_working_3-way'!$I331)</f>
        <v>3.644812125213182</v>
      </c>
      <c r="G332" s="22">
        <f>IF(OR($A332="",$B332="",$C332=""),"",C332*'MPTO_working_3-way'!$I331)</f>
        <v>3.4672711334406197</v>
      </c>
      <c r="H332" s="17">
        <f>IF(OR($A332="",$B332="",$C332=""),"",'MPTO_working_3-way'!E331)</f>
        <v>2.2632896317598754</v>
      </c>
      <c r="I332" s="21">
        <f>IF(OR($A332="",$B332="",$C332=""),"",'MPTO_working_3-way'!F331)</f>
        <v>3.6798975887609839</v>
      </c>
      <c r="J332" s="22">
        <f>IF(OR($A332="",$B332="",$C332=""),"",'MPTO_working_3-way'!G331)</f>
        <v>3.4913938428409281</v>
      </c>
      <c r="K332" s="17">
        <f>IF(OR($A332="",$B332="",$C332=""),"",'OddsRatio_working_3-way'!H331)</f>
        <v>2.2732036495887953</v>
      </c>
      <c r="L332" s="21">
        <f>IF(OR($A332="",$B332="",$C332=""),"",'OddsRatio_working_3-way'!I331)</f>
        <v>3.6640983928370598</v>
      </c>
      <c r="M332" s="22">
        <f>IF(OR($A332="",$B332="",$C332=""),"",'OddsRatio_working_3-way'!J331)</f>
        <v>3.4822121571815172</v>
      </c>
      <c r="N332" s="29">
        <f t="shared" si="105"/>
        <v>43.722618647809306</v>
      </c>
      <c r="O332" s="30">
        <f t="shared" si="106"/>
        <v>27.436256400774319</v>
      </c>
      <c r="P332" s="30">
        <f t="shared" si="107"/>
        <v>28.841124951416379</v>
      </c>
      <c r="Q332" t="s">
        <v>250</v>
      </c>
      <c r="R332" t="s">
        <v>255</v>
      </c>
      <c r="S332" s="43">
        <v>44073</v>
      </c>
      <c r="T332" s="4">
        <v>100</v>
      </c>
      <c r="U332" s="4">
        <f t="shared" si="96"/>
        <v>54.337899543379002</v>
      </c>
      <c r="V332" s="4">
        <f t="shared" si="97"/>
        <v>71.346704871060169</v>
      </c>
      <c r="W332" s="4">
        <f t="shared" si="98"/>
        <v>69.879518072289159</v>
      </c>
      <c r="X332" s="4">
        <f t="shared" si="99"/>
        <v>58.77377705665068</v>
      </c>
      <c r="Y332" s="4">
        <f t="shared" si="100"/>
        <v>75.78258238433186</v>
      </c>
      <c r="Z332" s="4">
        <f t="shared" si="101"/>
        <v>74.315395585560836</v>
      </c>
      <c r="AA332" s="4">
        <f t="shared" si="102"/>
        <v>-4.4358775132716772</v>
      </c>
      <c r="AB332" s="4">
        <f t="shared" si="103"/>
        <v>-4.4358775132716914</v>
      </c>
      <c r="AC332" s="4">
        <f t="shared" si="104"/>
        <v>-4.4358775132716772</v>
      </c>
    </row>
    <row r="333" spans="1:29" ht="15" x14ac:dyDescent="0.25">
      <c r="A333">
        <v>1.78</v>
      </c>
      <c r="B333">
        <v>3.97</v>
      </c>
      <c r="C333">
        <v>4.37</v>
      </c>
      <c r="D333" s="20">
        <f t="shared" si="92"/>
        <v>4.2519873519812013E-2</v>
      </c>
      <c r="E333" s="17">
        <f>IF(OR($A333="",$B333="",$C333=""),"",A333*'MPTO_working_3-way'!$I332)</f>
        <v>1.8556853748652653</v>
      </c>
      <c r="F333" s="21">
        <f>IF(OR($A333="",$B333="",$C333=""),"",B333*'MPTO_working_3-way'!$I332)</f>
        <v>4.1388038978736539</v>
      </c>
      <c r="G333" s="22">
        <f>IF(OR($A333="",$B333="",$C333=""),"",C333*'MPTO_working_3-way'!$I332)</f>
        <v>4.5558118472815785</v>
      </c>
      <c r="H333" s="17">
        <f>IF(OR($A333="",$B333="",$C333=""),"",'MPTO_working_3-way'!E332)</f>
        <v>1.8260689031550308</v>
      </c>
      <c r="I333" s="21">
        <f>IF(OR($A333="",$B333="",$C333=""),"",'MPTO_working_3-way'!F332)</f>
        <v>4.2067025986137425</v>
      </c>
      <c r="J333" s="22">
        <f>IF(OR($A333="",$B333="",$C333=""),"",'MPTO_working_3-way'!G332)</f>
        <v>4.6585371299129843</v>
      </c>
      <c r="K333" s="17">
        <f>IF(OR($A333="",$B333="",$C333=""),"",'OddsRatio_working_3-way'!H332)</f>
        <v>1.8367532899508217</v>
      </c>
      <c r="L333" s="21">
        <f>IF(OR($A333="",$B333="",$C333=""),"",'OddsRatio_working_3-way'!I332)</f>
        <v>4.186099065581975</v>
      </c>
      <c r="M333" s="22">
        <f>IF(OR($A333="",$B333="",$C333=""),"",'OddsRatio_working_3-way'!J332)</f>
        <v>4.6152033168388078</v>
      </c>
      <c r="N333" s="29">
        <f t="shared" si="105"/>
        <v>53.888445398380448</v>
      </c>
      <c r="O333" s="30">
        <f t="shared" si="106"/>
        <v>24.161569977107604</v>
      </c>
      <c r="P333" s="30">
        <f t="shared" si="107"/>
        <v>21.949984624511941</v>
      </c>
      <c r="Q333" t="s">
        <v>252</v>
      </c>
      <c r="R333" t="s">
        <v>247</v>
      </c>
      <c r="S333" s="43">
        <v>44073</v>
      </c>
      <c r="T333" s="4">
        <v>100</v>
      </c>
      <c r="U333" s="4">
        <f t="shared" si="96"/>
        <v>43.820224719101127</v>
      </c>
      <c r="V333" s="4">
        <f t="shared" si="97"/>
        <v>74.811083123425689</v>
      </c>
      <c r="W333" s="4">
        <f t="shared" si="98"/>
        <v>77.116704805491992</v>
      </c>
      <c r="X333" s="4">
        <f t="shared" si="99"/>
        <v>48.072212071082312</v>
      </c>
      <c r="Y333" s="4">
        <f t="shared" si="100"/>
        <v>79.063070475406889</v>
      </c>
      <c r="Z333" s="4">
        <f t="shared" si="101"/>
        <v>81.368692157473191</v>
      </c>
      <c r="AA333" s="4">
        <f t="shared" si="102"/>
        <v>-4.2519873519811853</v>
      </c>
      <c r="AB333" s="4">
        <f t="shared" si="103"/>
        <v>-4.2519873519811995</v>
      </c>
      <c r="AC333" s="4">
        <f t="shared" si="104"/>
        <v>-4.2519873519811995</v>
      </c>
    </row>
    <row r="334" spans="1:29" ht="15" x14ac:dyDescent="0.25">
      <c r="A334">
        <v>1.31</v>
      </c>
      <c r="B334">
        <v>5.68</v>
      </c>
      <c r="C334">
        <v>10.210000000000001</v>
      </c>
      <c r="D334" s="20">
        <f t="shared" si="92"/>
        <v>3.7358309602213202E-2</v>
      </c>
      <c r="E334" s="17">
        <f>IF(OR($A334="",$B334="",$C334=""),"",A334*'MPTO_working_3-way'!$I333)</f>
        <v>1.3589393855788994</v>
      </c>
      <c r="F334" s="21">
        <f>IF(OR($A334="",$B334="",$C334=""),"",B334*'MPTO_working_3-way'!$I333)</f>
        <v>5.8921951985405707</v>
      </c>
      <c r="G334" s="22">
        <f>IF(OR($A334="",$B334="",$C334=""),"",C334*'MPTO_working_3-way'!$I333)</f>
        <v>10.591428341038597</v>
      </c>
      <c r="H334" s="17">
        <f>IF(OR($A334="",$B334="",$C334=""),"",'MPTO_working_3-way'!E333)</f>
        <v>1.3317245944712439</v>
      </c>
      <c r="I334" s="21">
        <f>IF(OR($A334="",$B334="",$C334=""),"",'MPTO_working_3-way'!F333)</f>
        <v>6.1123361259294331</v>
      </c>
      <c r="J334" s="22">
        <f>IF(OR($A334="",$B334="",$C334=""),"",'MPTO_working_3-way'!G333)</f>
        <v>11.697216646783955</v>
      </c>
      <c r="K334" s="17">
        <f>IF(OR($A334="",$B334="",$C334=""),"",'OddsRatio_working_3-way'!H333)</f>
        <v>1.339502817350172</v>
      </c>
      <c r="L334" s="21">
        <f>IF(OR($A334="",$B334="",$C334=""),"",'OddsRatio_working_3-way'!I333)</f>
        <v>6.1253973716090462</v>
      </c>
      <c r="M334" s="22">
        <f>IF(OR($A334="",$B334="",$C334=""),"",'OddsRatio_working_3-way'!J333)</f>
        <v>11.086519186435751</v>
      </c>
      <c r="N334" s="29">
        <f t="shared" si="105"/>
        <v>73.58679942696682</v>
      </c>
      <c r="O334" s="30">
        <f t="shared" si="106"/>
        <v>16.971603388965942</v>
      </c>
      <c r="P334" s="30">
        <f t="shared" si="107"/>
        <v>9.441597184067243</v>
      </c>
      <c r="Q334" t="s">
        <v>306</v>
      </c>
      <c r="R334" t="s">
        <v>270</v>
      </c>
      <c r="S334" s="43">
        <v>44071</v>
      </c>
      <c r="T334" s="4">
        <v>100</v>
      </c>
      <c r="U334" s="4">
        <f t="shared" si="96"/>
        <v>23.664122137404579</v>
      </c>
      <c r="V334" s="4">
        <f t="shared" si="97"/>
        <v>82.394366197183103</v>
      </c>
      <c r="W334" s="4">
        <f t="shared" si="98"/>
        <v>90.205680705191</v>
      </c>
      <c r="X334" s="4">
        <f t="shared" si="99"/>
        <v>27.399953097625911</v>
      </c>
      <c r="Y334" s="4">
        <f t="shared" si="100"/>
        <v>86.130197157404425</v>
      </c>
      <c r="Z334" s="4">
        <f t="shared" si="101"/>
        <v>93.941511665412321</v>
      </c>
      <c r="AA334" s="4">
        <f t="shared" si="102"/>
        <v>-3.7358309602213318</v>
      </c>
      <c r="AB334" s="4">
        <f t="shared" si="103"/>
        <v>-3.7358309602213211</v>
      </c>
      <c r="AC334" s="4">
        <f t="shared" si="104"/>
        <v>-3.7358309602213211</v>
      </c>
    </row>
    <row r="335" spans="1:29" ht="15" x14ac:dyDescent="0.25">
      <c r="A335">
        <v>2.0699999999999998</v>
      </c>
      <c r="B335">
        <v>3.31</v>
      </c>
      <c r="C335">
        <v>3.97</v>
      </c>
      <c r="D335" s="20">
        <f t="shared" si="92"/>
        <v>3.709575983073421E-2</v>
      </c>
      <c r="E335" s="17">
        <f>IF(OR($A335="",$B335="",$C335=""),"",A335*'MPTO_working_3-way'!$I334)</f>
        <v>2.1467882228496196</v>
      </c>
      <c r="F335" s="21">
        <f>IF(OR($A335="",$B335="",$C335=""),"",B335*'MPTO_working_3-way'!$I334)</f>
        <v>3.4327869650397305</v>
      </c>
      <c r="G335" s="22">
        <f>IF(OR($A335="",$B335="",$C335=""),"",C335*'MPTO_working_3-way'!$I334)</f>
        <v>4.1172701665280149</v>
      </c>
      <c r="H335" s="17">
        <f>IF(OR($A335="",$B335="",$C335=""),"",'MPTO_working_3-way'!E334)</f>
        <v>2.1243756776505811</v>
      </c>
      <c r="I335" s="21">
        <f>IF(OR($A335="",$B335="",$C335=""),"",'MPTO_working_3-way'!F334)</f>
        <v>3.4512564343839487</v>
      </c>
      <c r="J335" s="22">
        <f>IF(OR($A335="",$B335="",$C335=""),"",'MPTO_working_3-way'!G334)</f>
        <v>4.174948451218965</v>
      </c>
      <c r="K335" s="17">
        <f>IF(OR($A335="",$B335="",$C335=""),"",'OddsRatio_working_3-way'!H334)</f>
        <v>2.133490463326507</v>
      </c>
      <c r="L335" s="21">
        <f>IF(OR($A335="",$B335="",$C335=""),"",'OddsRatio_working_3-way'!I334)</f>
        <v>3.44706819652732</v>
      </c>
      <c r="M335" s="22">
        <f>IF(OR($A335="",$B335="",$C335=""),"",'OddsRatio_working_3-way'!J334)</f>
        <v>4.1462305383922686</v>
      </c>
      <c r="N335" s="29">
        <f t="shared" si="105"/>
        <v>46.581213244807756</v>
      </c>
      <c r="O335" s="30">
        <f t="shared" si="106"/>
        <v>29.130849370619949</v>
      </c>
      <c r="P335" s="30">
        <f t="shared" si="107"/>
        <v>24.287937384572302</v>
      </c>
      <c r="Q335" t="s">
        <v>273</v>
      </c>
      <c r="R335" t="s">
        <v>307</v>
      </c>
      <c r="S335" s="43">
        <v>44072</v>
      </c>
      <c r="T335" s="4">
        <v>100</v>
      </c>
      <c r="U335" s="4">
        <f t="shared" si="96"/>
        <v>51.690821256038639</v>
      </c>
      <c r="V335" s="4">
        <f t="shared" si="97"/>
        <v>69.78851963746223</v>
      </c>
      <c r="W335" s="4">
        <f t="shared" si="98"/>
        <v>74.811083123425689</v>
      </c>
      <c r="X335" s="4">
        <f t="shared" si="99"/>
        <v>55.400397239112074</v>
      </c>
      <c r="Y335" s="4">
        <f t="shared" si="100"/>
        <v>73.498095620535665</v>
      </c>
      <c r="Z335" s="4">
        <f t="shared" si="101"/>
        <v>78.520659106499124</v>
      </c>
      <c r="AA335" s="4">
        <f t="shared" si="102"/>
        <v>-3.7095759830734352</v>
      </c>
      <c r="AB335" s="4">
        <f t="shared" si="103"/>
        <v>-3.7095759830734352</v>
      </c>
      <c r="AC335" s="4">
        <f t="shared" si="104"/>
        <v>-3.7095759830734352</v>
      </c>
    </row>
    <row r="336" spans="1:29" ht="15" x14ac:dyDescent="0.25">
      <c r="A336">
        <v>2.2799999999999998</v>
      </c>
      <c r="B336">
        <v>3.35</v>
      </c>
      <c r="C336">
        <v>3.32</v>
      </c>
      <c r="D336" s="20">
        <f t="shared" si="92"/>
        <v>3.8308773191745749E-2</v>
      </c>
      <c r="E336" s="17">
        <f>IF(OR($A336="",$B336="",$C336=""),"",A336*'MPTO_working_3-way'!$I335)</f>
        <v>2.3673440028771799</v>
      </c>
      <c r="F336" s="21">
        <f>IF(OR($A336="",$B336="",$C336=""),"",B336*'MPTO_working_3-way'!$I335)</f>
        <v>3.4783343901923485</v>
      </c>
      <c r="G336" s="22">
        <f>IF(OR($A336="",$B336="",$C336=""),"",C336*'MPTO_working_3-way'!$I335)</f>
        <v>3.4471851269965956</v>
      </c>
      <c r="H336" s="17">
        <f>IF(OR($A336="",$B336="",$C336=""),"",'MPTO_working_3-way'!E335)</f>
        <v>2.3483720723479498</v>
      </c>
      <c r="I336" s="21">
        <f>IF(OR($A336="",$B336="",$C336=""),"",'MPTO_working_3-way'!F335)</f>
        <v>3.4997110964716969</v>
      </c>
      <c r="J336" s="22">
        <f>IF(OR($A336="",$B336="",$C336=""),"",'MPTO_working_3-way'!G335)</f>
        <v>3.4669828862265839</v>
      </c>
      <c r="K336" s="17">
        <f>IF(OR($A336="",$B336="",$C336=""),"",'OddsRatio_working_3-way'!H335)</f>
        <v>2.356466540298904</v>
      </c>
      <c r="L336" s="21">
        <f>IF(OR($A336="",$B336="",$C336=""),"",'OddsRatio_working_3-way'!I335)</f>
        <v>3.4903877888300197</v>
      </c>
      <c r="M336" s="22">
        <f>IF(OR($A336="",$B336="",$C336=""),"",'OddsRatio_working_3-way'!J335)</f>
        <v>3.4585956042917636</v>
      </c>
      <c r="N336" s="29">
        <f t="shared" si="105"/>
        <v>42.241431696645613</v>
      </c>
      <c r="O336" s="30">
        <f t="shared" si="106"/>
        <v>28.749392318911031</v>
      </c>
      <c r="P336" s="30">
        <f t="shared" si="107"/>
        <v>29.00917598444337</v>
      </c>
      <c r="Q336" t="s">
        <v>295</v>
      </c>
      <c r="R336" t="s">
        <v>298</v>
      </c>
      <c r="S336" s="43">
        <v>44072</v>
      </c>
      <c r="T336" s="4">
        <v>100</v>
      </c>
      <c r="U336" s="4">
        <f t="shared" si="96"/>
        <v>56.140350877192972</v>
      </c>
      <c r="V336" s="4">
        <f t="shared" si="97"/>
        <v>70.149253731343279</v>
      </c>
      <c r="W336" s="4">
        <f t="shared" si="98"/>
        <v>69.879518072289159</v>
      </c>
      <c r="X336" s="4">
        <f t="shared" si="99"/>
        <v>59.971228196367555</v>
      </c>
      <c r="Y336" s="4">
        <f t="shared" si="100"/>
        <v>73.980131050517855</v>
      </c>
      <c r="Z336" s="4">
        <f t="shared" si="101"/>
        <v>73.710395391463734</v>
      </c>
      <c r="AA336" s="4">
        <f t="shared" si="102"/>
        <v>-3.8308773191745829</v>
      </c>
      <c r="AB336" s="4">
        <f t="shared" si="103"/>
        <v>-3.8308773191745757</v>
      </c>
      <c r="AC336" s="4">
        <f t="shared" si="104"/>
        <v>-3.8308773191745757</v>
      </c>
    </row>
    <row r="337" spans="1:29" ht="15" x14ac:dyDescent="0.25">
      <c r="A337">
        <v>3.07</v>
      </c>
      <c r="B337">
        <v>2.99</v>
      </c>
      <c r="C337">
        <v>2.64</v>
      </c>
      <c r="D337" s="20">
        <f t="shared" si="92"/>
        <v>3.8968938345797177E-2</v>
      </c>
      <c r="E337" s="17">
        <f>IF(OR($A337="",$B337="",$C337=""),"",A337*'MPTO_working_3-way'!$I336)</f>
        <v>3.189634640721597</v>
      </c>
      <c r="F337" s="21">
        <f>IF(OR($A337="",$B337="",$C337=""),"",B337*'MPTO_working_3-way'!$I336)</f>
        <v>3.1065171256539337</v>
      </c>
      <c r="G337" s="22">
        <f>IF(OR($A337="",$B337="",$C337=""),"",C337*'MPTO_working_3-way'!$I336)</f>
        <v>2.7428779972329047</v>
      </c>
      <c r="H337" s="17">
        <f>IF(OR($A337="",$B337="",$C337=""),"",'MPTO_working_3-way'!E336)</f>
        <v>3.1975110276660574</v>
      </c>
      <c r="I337" s="21">
        <f>IF(OR($A337="",$B337="",$C337=""),"",'MPTO_working_3-way'!F336)</f>
        <v>3.1108213195246637</v>
      </c>
      <c r="J337" s="22">
        <f>IF(OR($A337="",$B337="",$C337=""),"",'MPTO_working_3-way'!G336)</f>
        <v>2.73374748886497</v>
      </c>
      <c r="K337" s="17">
        <f>IF(OR($A337="",$B337="",$C337=""),"",'OddsRatio_working_3-way'!H336)</f>
        <v>3.1937039775295477</v>
      </c>
      <c r="L337" s="21">
        <f>IF(OR($A337="",$B337="",$C337=""),"",'OddsRatio_working_3-way'!I336)</f>
        <v>3.1089231474800973</v>
      </c>
      <c r="M337" s="22">
        <f>IF(OR($A337="",$B337="",$C337=""),"",'OddsRatio_working_3-way'!J336)</f>
        <v>2.7380070160137486</v>
      </c>
      <c r="N337" s="29">
        <f t="shared" si="105"/>
        <v>31.351553160137748</v>
      </c>
      <c r="O337" s="30">
        <f t="shared" si="106"/>
        <v>32.190390702883896</v>
      </c>
      <c r="P337" s="30">
        <f t="shared" si="107"/>
        <v>36.458056136978357</v>
      </c>
      <c r="Q337" t="s">
        <v>293</v>
      </c>
      <c r="R337" t="s">
        <v>272</v>
      </c>
      <c r="S337" s="43">
        <v>44073</v>
      </c>
      <c r="T337" s="4">
        <v>100</v>
      </c>
      <c r="U337" s="4">
        <f t="shared" si="96"/>
        <v>67.426710097719877</v>
      </c>
      <c r="V337" s="4">
        <f t="shared" si="97"/>
        <v>66.555183946488299</v>
      </c>
      <c r="W337" s="4">
        <f t="shared" si="98"/>
        <v>62.121212121212118</v>
      </c>
      <c r="X337" s="4">
        <f t="shared" si="99"/>
        <v>71.323603932299591</v>
      </c>
      <c r="Y337" s="4">
        <f t="shared" si="100"/>
        <v>70.452077781068013</v>
      </c>
      <c r="Z337" s="4">
        <f t="shared" si="101"/>
        <v>66.018105955791839</v>
      </c>
      <c r="AA337" s="4">
        <f t="shared" si="102"/>
        <v>-3.8968938345797142</v>
      </c>
      <c r="AB337" s="4">
        <f t="shared" si="103"/>
        <v>-3.8968938345797142</v>
      </c>
      <c r="AC337" s="4">
        <f t="shared" si="104"/>
        <v>-3.8968938345797213</v>
      </c>
    </row>
    <row r="338" spans="1:29" ht="15" x14ac:dyDescent="0.25">
      <c r="A338">
        <v>2.3199999999999998</v>
      </c>
      <c r="B338">
        <v>3.13</v>
      </c>
      <c r="C338">
        <v>3.47</v>
      </c>
      <c r="D338" s="20">
        <f t="shared" si="92"/>
        <v>3.8707738690340276E-2</v>
      </c>
      <c r="E338" s="17">
        <f>IF(OR($A338="",$B338="",$C338=""),"",A338*'MPTO_working_3-way'!$I337)</f>
        <v>2.4098019537615891</v>
      </c>
      <c r="F338" s="21">
        <f>IF(OR($A338="",$B338="",$C338=""),"",B338*'MPTO_working_3-way'!$I337)</f>
        <v>3.2511552221007651</v>
      </c>
      <c r="G338" s="22">
        <f>IF(OR($A338="",$B338="",$C338=""),"",C338*'MPTO_working_3-way'!$I337)</f>
        <v>3.6043158532554811</v>
      </c>
      <c r="H338" s="17">
        <f>IF(OR($A338="",$B338="",$C338=""),"",'MPTO_working_3-way'!E337)</f>
        <v>2.3915898125889328</v>
      </c>
      <c r="I338" s="21">
        <f>IF(OR($A338="",$B338="",$C338=""),"",'MPTO_working_3-way'!F337)</f>
        <v>3.2617250058379734</v>
      </c>
      <c r="J338" s="22">
        <f>IF(OR($A338="",$B338="",$C338=""),"",'MPTO_working_3-way'!G337)</f>
        <v>3.6326403982190403</v>
      </c>
      <c r="K338" s="17">
        <f>IF(OR($A338="",$B338="",$C338=""),"",'OddsRatio_working_3-way'!H337)</f>
        <v>2.3995024464660846</v>
      </c>
      <c r="L338" s="21">
        <f>IF(OR($A338="",$B338="",$C338=""),"",'OddsRatio_working_3-way'!I337)</f>
        <v>3.2582880386157269</v>
      </c>
      <c r="M338" s="22">
        <f>IF(OR($A338="",$B338="",$C338=""),"",'OddsRatio_working_3-way'!J337)</f>
        <v>3.6187659414933546</v>
      </c>
      <c r="N338" s="29">
        <f t="shared" si="105"/>
        <v>41.497186042157793</v>
      </c>
      <c r="O338" s="30">
        <f t="shared" si="106"/>
        <v>30.758297641471589</v>
      </c>
      <c r="P338" s="30">
        <f t="shared" si="107"/>
        <v>27.744516316370621</v>
      </c>
      <c r="Q338" t="s">
        <v>271</v>
      </c>
      <c r="R338" t="s">
        <v>268</v>
      </c>
      <c r="S338" s="43">
        <v>44073</v>
      </c>
      <c r="T338" s="4">
        <v>100</v>
      </c>
      <c r="U338" s="4">
        <f t="shared" si="96"/>
        <v>56.896551724137922</v>
      </c>
      <c r="V338" s="4">
        <f t="shared" si="97"/>
        <v>68.051118210862612</v>
      </c>
      <c r="W338" s="4">
        <f t="shared" si="98"/>
        <v>71.181556195965413</v>
      </c>
      <c r="X338" s="4">
        <f t="shared" si="99"/>
        <v>60.767325593171961</v>
      </c>
      <c r="Y338" s="4">
        <f t="shared" si="100"/>
        <v>71.921892079896651</v>
      </c>
      <c r="Z338" s="4">
        <f t="shared" si="101"/>
        <v>75.052330064999452</v>
      </c>
      <c r="AA338" s="4">
        <f t="shared" si="102"/>
        <v>-3.8707738690340392</v>
      </c>
      <c r="AB338" s="4">
        <f t="shared" si="103"/>
        <v>-3.8707738690340392</v>
      </c>
      <c r="AC338" s="4">
        <f t="shared" si="104"/>
        <v>-3.8707738690340392</v>
      </c>
    </row>
    <row r="339" spans="1:29" ht="15" x14ac:dyDescent="0.25">
      <c r="A339">
        <v>3.81</v>
      </c>
      <c r="B339">
        <v>3.61</v>
      </c>
      <c r="C339">
        <v>2.02</v>
      </c>
      <c r="D339" s="20">
        <f t="shared" si="92"/>
        <v>3.4525006800852465E-2</v>
      </c>
      <c r="E339" s="17">
        <f>IF(OR($A339="",$B339="",$C339=""),"",A339*'MPTO_working_3-way'!$I338)</f>
        <v>3.9415402759112479</v>
      </c>
      <c r="F339" s="21">
        <f>IF(OR($A339="",$B339="",$C339=""),"",B339*'MPTO_working_3-way'!$I338)</f>
        <v>3.7346352745510774</v>
      </c>
      <c r="G339" s="22">
        <f>IF(OR($A339="",$B339="",$C339=""),"",C339*'MPTO_working_3-way'!$I338)</f>
        <v>2.0897405137377221</v>
      </c>
      <c r="H339" s="17">
        <f>IF(OR($A339="",$B339="",$C339=""),"",'MPTO_working_3-way'!E338)</f>
        <v>3.984716921075496</v>
      </c>
      <c r="I339" s="21">
        <f>IF(OR($A339="",$B339="",$C339=""),"",'MPTO_working_3-way'!F338)</f>
        <v>3.7664787023876225</v>
      </c>
      <c r="J339" s="22">
        <f>IF(OR($A339="",$B339="",$C339=""),"",'MPTO_working_3-way'!G338)</f>
        <v>2.0680762329789073</v>
      </c>
      <c r="K339" s="17">
        <f>IF(OR($A339="",$B339="",$C339=""),"",'OddsRatio_working_3-way'!H338)</f>
        <v>3.9660580685236764</v>
      </c>
      <c r="L339" s="21">
        <f>IF(OR($A339="",$B339="",$C339=""),"",'OddsRatio_working_3-way'!I338)</f>
        <v>3.7549507326856917</v>
      </c>
      <c r="M339" s="22">
        <f>IF(OR($A339="",$B339="",$C339=""),"",'OddsRatio_working_3-way'!J338)</f>
        <v>2.0766474127737191</v>
      </c>
      <c r="N339" s="29">
        <f t="shared" si="105"/>
        <v>25.370792380621033</v>
      </c>
      <c r="O339" s="30">
        <f t="shared" si="106"/>
        <v>26.776376446029399</v>
      </c>
      <c r="P339" s="30">
        <f t="shared" si="107"/>
        <v>47.852831173349564</v>
      </c>
      <c r="Q339" t="s">
        <v>308</v>
      </c>
      <c r="R339" t="s">
        <v>292</v>
      </c>
      <c r="S339" s="43">
        <v>44073</v>
      </c>
      <c r="T339" s="4">
        <v>100</v>
      </c>
      <c r="U339" s="4">
        <f t="shared" si="96"/>
        <v>73.753280839895012</v>
      </c>
      <c r="V339" s="4">
        <f t="shared" si="97"/>
        <v>72.29916897506925</v>
      </c>
      <c r="W339" s="4">
        <f t="shared" si="98"/>
        <v>50.495049504950494</v>
      </c>
      <c r="X339" s="4">
        <f t="shared" si="99"/>
        <v>77.205781519980249</v>
      </c>
      <c r="Y339" s="4">
        <f t="shared" si="100"/>
        <v>75.751669655154501</v>
      </c>
      <c r="Z339" s="4">
        <f t="shared" si="101"/>
        <v>53.947550185035745</v>
      </c>
      <c r="AA339" s="4">
        <f t="shared" si="102"/>
        <v>-3.4525006800852367</v>
      </c>
      <c r="AB339" s="4">
        <f t="shared" si="103"/>
        <v>-3.4525006800852509</v>
      </c>
      <c r="AC339" s="4">
        <f t="shared" si="104"/>
        <v>-3.4525006800852509</v>
      </c>
    </row>
    <row r="340" spans="1:29" ht="15" x14ac:dyDescent="0.25">
      <c r="A340">
        <v>1.99</v>
      </c>
      <c r="B340">
        <v>3.27</v>
      </c>
      <c r="C340">
        <v>4.42</v>
      </c>
      <c r="D340" s="20">
        <f t="shared" si="92"/>
        <v>3.4567304258989795E-2</v>
      </c>
      <c r="E340" s="17">
        <f>IF(OR($A340="",$B340="",$C340=""),"",A340*'MPTO_working_3-way'!$I339)</f>
        <v>2.0587889354753899</v>
      </c>
      <c r="F340" s="21">
        <f>IF(OR($A340="",$B340="",$C340=""),"",B340*'MPTO_working_3-way'!$I339)</f>
        <v>3.3830350849268966</v>
      </c>
      <c r="G340" s="22">
        <f>IF(OR($A340="",$B340="",$C340=""),"",C340*'MPTO_working_3-way'!$I339)</f>
        <v>4.572787484824735</v>
      </c>
      <c r="H340" s="17">
        <f>IF(OR($A340="",$B340="",$C340=""),"",'MPTO_working_3-way'!E339)</f>
        <v>2.0367008272630911</v>
      </c>
      <c r="I340" s="21">
        <f>IF(OR($A340="",$B340="",$C340=""),"",'MPTO_working_3-way'!F339)</f>
        <v>3.3980322894750499</v>
      </c>
      <c r="J340" s="22">
        <f>IF(OR($A340="",$B340="",$C340=""),"",'MPTO_working_3-way'!G339)</f>
        <v>4.6571866094736372</v>
      </c>
      <c r="K340" s="17">
        <f>IF(OR($A340="",$B340="",$C340=""),"",'OddsRatio_working_3-way'!H339)</f>
        <v>2.0456193089657506</v>
      </c>
      <c r="L340" s="21">
        <f>IF(OR($A340="",$B340="",$C340=""),"",'OddsRatio_working_3-way'!I339)</f>
        <v>3.3975311427800556</v>
      </c>
      <c r="M340" s="22">
        <f>IF(OR($A340="",$B340="",$C340=""),"",'OddsRatio_working_3-way'!J339)</f>
        <v>4.6121394309725936</v>
      </c>
      <c r="N340" s="29">
        <f t="shared" si="105"/>
        <v>48.572244719641091</v>
      </c>
      <c r="O340" s="30">
        <f t="shared" si="106"/>
        <v>29.559255960882496</v>
      </c>
      <c r="P340" s="30">
        <f t="shared" si="107"/>
        <v>21.86849931947642</v>
      </c>
      <c r="Q340" t="s">
        <v>269</v>
      </c>
      <c r="R340" t="s">
        <v>296</v>
      </c>
      <c r="S340" s="43">
        <v>44073</v>
      </c>
      <c r="T340" s="4">
        <v>100</v>
      </c>
      <c r="U340" s="4">
        <f t="shared" si="96"/>
        <v>49.748743718592962</v>
      </c>
      <c r="V340" s="4">
        <f t="shared" si="97"/>
        <v>69.418960244648318</v>
      </c>
      <c r="W340" s="4">
        <f t="shared" si="98"/>
        <v>77.375565610859724</v>
      </c>
      <c r="X340" s="4">
        <f t="shared" si="99"/>
        <v>53.205474144491951</v>
      </c>
      <c r="Y340" s="4">
        <f t="shared" si="100"/>
        <v>72.8756906705473</v>
      </c>
      <c r="Z340" s="4">
        <f t="shared" si="101"/>
        <v>80.832296036758706</v>
      </c>
      <c r="AA340" s="4">
        <f t="shared" si="102"/>
        <v>-3.4567304258989893</v>
      </c>
      <c r="AB340" s="4">
        <f t="shared" si="103"/>
        <v>-3.4567304258989822</v>
      </c>
      <c r="AC340" s="4">
        <f t="shared" si="104"/>
        <v>-3.4567304258989822</v>
      </c>
    </row>
    <row r="341" spans="1:29" ht="15" x14ac:dyDescent="0.25">
      <c r="A341">
        <v>2.2999999999999998</v>
      </c>
      <c r="B341">
        <v>3.28</v>
      </c>
      <c r="C341">
        <v>3.35</v>
      </c>
      <c r="D341" s="20">
        <f t="shared" si="92"/>
        <v>3.8168120162707098E-2</v>
      </c>
      <c r="E341" s="17">
        <f>IF(OR($A341="",$B341="",$C341=""),"",A341*'MPTO_working_3-way'!$I340)</f>
        <v>2.3877866763742261</v>
      </c>
      <c r="F341" s="21">
        <f>IF(OR($A341="",$B341="",$C341=""),"",B341*'MPTO_working_3-way'!$I340)</f>
        <v>3.4051914341336791</v>
      </c>
      <c r="G341" s="22">
        <f>IF(OR($A341="",$B341="",$C341=""),"",C341*'MPTO_working_3-way'!$I340)</f>
        <v>3.4778632025450689</v>
      </c>
      <c r="H341" s="17">
        <f>IF(OR($A341="",$B341="",$C341=""),"",'MPTO_working_3-way'!E340)</f>
        <v>2.3693319249735931</v>
      </c>
      <c r="I341" s="21">
        <f>IF(OR($A341="",$B341="",$C341=""),"",'MPTO_working_3-way'!F340)</f>
        <v>3.4228366079167869</v>
      </c>
      <c r="J341" s="22">
        <f>IF(OR($A341="",$B341="",$C341=""),"",'MPTO_working_3-way'!G340)</f>
        <v>3.4991369522877687</v>
      </c>
      <c r="K341" s="17">
        <f>IF(OR($A341="",$B341="",$C341=""),"",'OddsRatio_working_3-way'!H340)</f>
        <v>2.3772510525923489</v>
      </c>
      <c r="L341" s="21">
        <f>IF(OR($A341="",$B341="",$C341=""),"",'OddsRatio_working_3-way'!I340)</f>
        <v>3.4154864614696572</v>
      </c>
      <c r="M341" s="22">
        <f>IF(OR($A341="",$B341="",$C341=""),"",'OddsRatio_working_3-way'!J340)</f>
        <v>3.4896461335323226</v>
      </c>
      <c r="N341" s="29">
        <f t="shared" si="105"/>
        <v>41.879788085528077</v>
      </c>
      <c r="O341" s="30">
        <f t="shared" si="106"/>
        <v>29.366924572169079</v>
      </c>
      <c r="P341" s="30">
        <f t="shared" si="107"/>
        <v>28.753287342302858</v>
      </c>
      <c r="Q341" t="s">
        <v>309</v>
      </c>
      <c r="R341" t="s">
        <v>294</v>
      </c>
      <c r="S341" s="43">
        <v>44073</v>
      </c>
      <c r="T341" s="4">
        <v>100</v>
      </c>
      <c r="U341" s="4">
        <f t="shared" si="96"/>
        <v>56.521739130434774</v>
      </c>
      <c r="V341" s="4">
        <f t="shared" si="97"/>
        <v>69.512195121951223</v>
      </c>
      <c r="W341" s="4">
        <f t="shared" si="98"/>
        <v>70.149253731343279</v>
      </c>
      <c r="X341" s="4">
        <f t="shared" si="99"/>
        <v>60.338551146705498</v>
      </c>
      <c r="Y341" s="4">
        <f t="shared" si="100"/>
        <v>73.329007138221939</v>
      </c>
      <c r="Z341" s="4">
        <f t="shared" si="101"/>
        <v>73.966065747613996</v>
      </c>
      <c r="AA341" s="4">
        <f t="shared" si="102"/>
        <v>-3.816812016270724</v>
      </c>
      <c r="AB341" s="4">
        <f t="shared" si="103"/>
        <v>-3.8168120162707169</v>
      </c>
      <c r="AC341" s="4">
        <f t="shared" si="104"/>
        <v>-3.8168120162707169</v>
      </c>
    </row>
    <row r="342" spans="1:29" ht="15" x14ac:dyDescent="0.25">
      <c r="A342"/>
      <c r="B342"/>
      <c r="C342"/>
      <c r="D342" s="20" t="str">
        <f t="shared" si="92"/>
        <v/>
      </c>
      <c r="E342" s="17" t="str">
        <f>IF(OR($A342="",$B342="",$C342=""),"",A342*'MPTO_working_3-way'!$I341)</f>
        <v/>
      </c>
      <c r="F342" s="21" t="str">
        <f>IF(OR($A342="",$B342="",$C342=""),"",B342*'MPTO_working_3-way'!$I341)</f>
        <v/>
      </c>
      <c r="G342" s="22" t="str">
        <f>IF(OR($A342="",$B342="",$C342=""),"",C342*'MPTO_working_3-way'!$I341)</f>
        <v/>
      </c>
      <c r="H342" s="17" t="str">
        <f>IF(OR($A342="",$B342="",$C342=""),"",'MPTO_working_3-way'!E341)</f>
        <v/>
      </c>
      <c r="I342" s="21" t="str">
        <f>IF(OR($A342="",$B342="",$C342=""),"",'MPTO_working_3-way'!F341)</f>
        <v/>
      </c>
      <c r="J342" s="22" t="str">
        <f>IF(OR($A342="",$B342="",$C342=""),"",'MPTO_working_3-way'!G341)</f>
        <v/>
      </c>
      <c r="K342" s="17" t="str">
        <f>IF(OR($A342="",$B342="",$C342=""),"",'OddsRatio_working_3-way'!H341)</f>
        <v/>
      </c>
      <c r="L342" s="21" t="str">
        <f>IF(OR($A342="",$B342="",$C342=""),"",'OddsRatio_working_3-way'!I341)</f>
        <v/>
      </c>
      <c r="M342" s="22" t="str">
        <f>IF(OR($A342="",$B342="",$C342=""),"",'OddsRatio_working_3-way'!J341)</f>
        <v/>
      </c>
      <c r="N342" s="29" t="e">
        <f t="shared" si="105"/>
        <v>#VALUE!</v>
      </c>
      <c r="O342" s="30" t="e">
        <f t="shared" si="106"/>
        <v>#VALUE!</v>
      </c>
      <c r="P342" s="30" t="e">
        <f t="shared" si="107"/>
        <v>#VALUE!</v>
      </c>
      <c r="Q342" t="s">
        <v>297</v>
      </c>
      <c r="R342" t="s">
        <v>310</v>
      </c>
      <c r="S342" s="43">
        <v>44073</v>
      </c>
      <c r="T342" s="4">
        <v>100</v>
      </c>
      <c r="U342" s="4" t="e">
        <f t="shared" si="96"/>
        <v>#DIV/0!</v>
      </c>
      <c r="V342" s="4" t="e">
        <f t="shared" si="97"/>
        <v>#DIV/0!</v>
      </c>
      <c r="W342" s="4" t="e">
        <f t="shared" si="98"/>
        <v>#DIV/0!</v>
      </c>
      <c r="X342" s="4" t="e">
        <f t="shared" si="99"/>
        <v>#DIV/0!</v>
      </c>
      <c r="Y342" s="4" t="e">
        <f t="shared" si="100"/>
        <v>#DIV/0!</v>
      </c>
      <c r="Z342" s="4" t="e">
        <f t="shared" si="101"/>
        <v>#DIV/0!</v>
      </c>
      <c r="AA342" s="4" t="e">
        <f t="shared" si="102"/>
        <v>#DIV/0!</v>
      </c>
      <c r="AB342" s="4" t="e">
        <f t="shared" si="103"/>
        <v>#DIV/0!</v>
      </c>
      <c r="AC342" s="4" t="e">
        <f t="shared" si="104"/>
        <v>#DIV/0!</v>
      </c>
    </row>
    <row r="343" spans="1:29" ht="15" x14ac:dyDescent="0.25">
      <c r="A343">
        <v>2.66</v>
      </c>
      <c r="B343">
        <v>2.78</v>
      </c>
      <c r="C343">
        <v>3.16</v>
      </c>
      <c r="D343" s="20">
        <f t="shared" si="92"/>
        <v>5.2107776042419118E-2</v>
      </c>
      <c r="E343" s="17">
        <f>IF(OR($A343="",$B343="",$C343=""),"",A343*'MPTO_working_3-way'!$I342)</f>
        <v>2.7986066842728352</v>
      </c>
      <c r="F343" s="21">
        <f>IF(OR($A343="",$B343="",$C343=""),"",B343*'MPTO_working_3-way'!$I342)</f>
        <v>2.9248596173979249</v>
      </c>
      <c r="G343" s="22">
        <f>IF(OR($A343="",$B343="",$C343=""),"",C343*'MPTO_working_3-way'!$I342)</f>
        <v>3.3246605722940448</v>
      </c>
      <c r="H343" s="17">
        <f>IF(OR($A343="",$B343="",$C343=""),"",'MPTO_working_3-way'!E342)</f>
        <v>2.7888511363115578</v>
      </c>
      <c r="I343" s="21">
        <f>IF(OR($A343="",$B343="",$C343=""),"",'MPTO_working_3-way'!F342)</f>
        <v>2.9210472629717827</v>
      </c>
      <c r="J343" s="22">
        <f>IF(OR($A343="",$B343="",$C343=""),"",'MPTO_working_3-way'!G342)</f>
        <v>3.3435150329321148</v>
      </c>
      <c r="K343" s="17">
        <f>IF(OR($A343="",$B343="",$C343=""),"",'OddsRatio_working_3-way'!H342)</f>
        <v>2.7935985587291818</v>
      </c>
      <c r="L343" s="21">
        <f>IF(OR($A343="",$B343="",$C343=""),"",'OddsRatio_working_3-way'!I342)</f>
        <v>2.9232562858662305</v>
      </c>
      <c r="M343" s="22">
        <f>IF(OR($A343="",$B343="",$C343=""),"",'OddsRatio_working_3-way'!J342)</f>
        <v>3.3338390884668869</v>
      </c>
      <c r="N343" s="29">
        <f t="shared" si="105"/>
        <v>35.73206644647999</v>
      </c>
      <c r="O343" s="30">
        <f t="shared" si="106"/>
        <v>34.189675089077987</v>
      </c>
      <c r="P343" s="30">
        <f t="shared" si="107"/>
        <v>30.078258464442019</v>
      </c>
      <c r="Q343" t="s">
        <v>285</v>
      </c>
      <c r="R343" t="s">
        <v>276</v>
      </c>
      <c r="S343" s="43">
        <v>44072</v>
      </c>
      <c r="T343" s="4">
        <v>100</v>
      </c>
      <c r="U343" s="4">
        <f t="shared" si="96"/>
        <v>62.406015037593981</v>
      </c>
      <c r="V343" s="4">
        <f t="shared" si="97"/>
        <v>64.02877697841727</v>
      </c>
      <c r="W343" s="4">
        <f t="shared" si="98"/>
        <v>68.35443037974683</v>
      </c>
      <c r="X343" s="4">
        <f t="shared" si="99"/>
        <v>67.6167926418359</v>
      </c>
      <c r="Y343" s="4">
        <f t="shared" si="100"/>
        <v>69.239554582659181</v>
      </c>
      <c r="Z343" s="4">
        <f t="shared" si="101"/>
        <v>73.565207983988756</v>
      </c>
      <c r="AA343" s="4">
        <f t="shared" si="102"/>
        <v>-5.2107776042419189</v>
      </c>
      <c r="AB343" s="4">
        <f t="shared" si="103"/>
        <v>-5.2107776042419118</v>
      </c>
      <c r="AC343" s="4">
        <f t="shared" si="104"/>
        <v>-5.210777604241926</v>
      </c>
    </row>
    <row r="344" spans="1:29" ht="15" x14ac:dyDescent="0.25">
      <c r="A344">
        <v>2.92</v>
      </c>
      <c r="B344">
        <v>2.79</v>
      </c>
      <c r="C344">
        <v>2.84</v>
      </c>
      <c r="D344" s="20">
        <f t="shared" si="92"/>
        <v>5.3001368549095984E-2</v>
      </c>
      <c r="E344" s="17">
        <f>IF(OR($A344="",$B344="",$C344=""),"",A344*'MPTO_working_3-way'!$I343)</f>
        <v>3.0747639961633602</v>
      </c>
      <c r="F344" s="21">
        <f>IF(OR($A344="",$B344="",$C344=""),"",B344*'MPTO_working_3-way'!$I343)</f>
        <v>2.9378738182519779</v>
      </c>
      <c r="G344" s="22">
        <f>IF(OR($A344="",$B344="",$C344=""),"",C344*'MPTO_working_3-way'!$I343)</f>
        <v>2.9905238866794326</v>
      </c>
      <c r="H344" s="17">
        <f>IF(OR($A344="",$B344="",$C344=""),"",'MPTO_working_3-way'!E343)</f>
        <v>3.0788307149873106</v>
      </c>
      <c r="I344" s="21">
        <f>IF(OR($A344="",$B344="",$C344=""),"",'MPTO_working_3-way'!F343)</f>
        <v>2.9346527701204872</v>
      </c>
      <c r="J344" s="22">
        <f>IF(OR($A344="",$B344="",$C344=""),"",'MPTO_working_3-way'!G343)</f>
        <v>2.9900233099590459</v>
      </c>
      <c r="K344" s="17">
        <f>IF(OR($A344="",$B344="",$C344=""),"",'OddsRatio_working_3-way'!H343)</f>
        <v>3.0768296741536845</v>
      </c>
      <c r="L344" s="21">
        <f>IF(OR($A344="",$B344="",$C344=""),"",'OddsRatio_working_3-way'!I343)</f>
        <v>2.9362109982995288</v>
      </c>
      <c r="M344" s="22">
        <f>IF(OR($A344="",$B344="",$C344=""),"",'OddsRatio_working_3-way'!J343)</f>
        <v>2.9902951043972803</v>
      </c>
      <c r="N344" s="29">
        <f t="shared" si="105"/>
        <v>32.522821304262166</v>
      </c>
      <c r="O344" s="30">
        <f t="shared" si="106"/>
        <v>34.038221580087999</v>
      </c>
      <c r="P344" s="30">
        <f t="shared" si="107"/>
        <v>33.438957115649828</v>
      </c>
      <c r="Q344" t="s">
        <v>279</v>
      </c>
      <c r="R344" t="s">
        <v>286</v>
      </c>
      <c r="S344" s="43">
        <v>44072</v>
      </c>
      <c r="T344" s="4">
        <v>100</v>
      </c>
      <c r="U344" s="4">
        <f t="shared" si="96"/>
        <v>65.753424657534239</v>
      </c>
      <c r="V344" s="4">
        <f t="shared" si="97"/>
        <v>64.157706093189958</v>
      </c>
      <c r="W344" s="4">
        <f t="shared" si="98"/>
        <v>64.788732394366207</v>
      </c>
      <c r="X344" s="4">
        <f t="shared" si="99"/>
        <v>71.053561512443835</v>
      </c>
      <c r="Y344" s="4">
        <f t="shared" si="100"/>
        <v>69.457842948099554</v>
      </c>
      <c r="Z344" s="4">
        <f t="shared" si="101"/>
        <v>70.088869249275788</v>
      </c>
      <c r="AA344" s="4">
        <f t="shared" si="102"/>
        <v>-5.3001368549095957</v>
      </c>
      <c r="AB344" s="4">
        <f t="shared" si="103"/>
        <v>-5.3001368549095957</v>
      </c>
      <c r="AC344" s="4">
        <f t="shared" si="104"/>
        <v>-5.3001368549095815</v>
      </c>
    </row>
    <row r="345" spans="1:29" ht="15" x14ac:dyDescent="0.25">
      <c r="A345">
        <v>3.2</v>
      </c>
      <c r="B345">
        <v>3.02</v>
      </c>
      <c r="C345">
        <v>2.4500000000000002</v>
      </c>
      <c r="D345" s="20">
        <f t="shared" si="92"/>
        <v>5.1789093120691909E-2</v>
      </c>
      <c r="E345" s="17">
        <f>IF(OR($A345="",$B345="",$C345=""),"",A345*'MPTO_working_3-way'!$I344)</f>
        <v>3.3657250979862141</v>
      </c>
      <c r="F345" s="21">
        <f>IF(OR($A345="",$B345="",$C345=""),"",B345*'MPTO_working_3-way'!$I344)</f>
        <v>3.1764030612244896</v>
      </c>
      <c r="G345" s="22">
        <f>IF(OR($A345="",$B345="",$C345=""),"",C345*'MPTO_working_3-way'!$I344)</f>
        <v>2.5768832781456954</v>
      </c>
      <c r="H345" s="17">
        <f>IF(OR($A345="",$B345="",$C345=""),"",'MPTO_working_3-way'!E344)</f>
        <v>3.3871096953859654</v>
      </c>
      <c r="I345" s="21">
        <f>IF(OR($A345="",$B345="",$C345=""),"",'MPTO_working_3-way'!F344)</f>
        <v>3.1861055540105321</v>
      </c>
      <c r="J345" s="22">
        <f>IF(OR($A345="",$B345="",$C345=""),"",'MPTO_working_3-way'!G344)</f>
        <v>2.5581974947597406</v>
      </c>
      <c r="K345" s="17">
        <f>IF(OR($A345="",$B345="",$C345=""),"",'OddsRatio_working_3-way'!H344)</f>
        <v>3.3768166100356014</v>
      </c>
      <c r="L345" s="21">
        <f>IF(OR($A345="",$B345="",$C345=""),"",'OddsRatio_working_3-way'!I344)</f>
        <v>3.1823497964872329</v>
      </c>
      <c r="M345" s="22">
        <f>IF(OR($A345="",$B345="",$C345=""),"",'OddsRatio_working_3-way'!J344)</f>
        <v>2.5665382202507372</v>
      </c>
      <c r="N345" s="29">
        <f t="shared" si="105"/>
        <v>29.711279765490104</v>
      </c>
      <c r="O345" s="30">
        <f t="shared" si="106"/>
        <v>31.482150744890173</v>
      </c>
      <c r="P345" s="30">
        <f t="shared" si="107"/>
        <v>38.806569489619726</v>
      </c>
      <c r="Q345" t="s">
        <v>277</v>
      </c>
      <c r="R345" t="s">
        <v>280</v>
      </c>
      <c r="S345" s="43">
        <v>44072</v>
      </c>
      <c r="T345" s="4">
        <v>100</v>
      </c>
      <c r="U345" s="4">
        <f t="shared" si="96"/>
        <v>68.75</v>
      </c>
      <c r="V345" s="4">
        <f t="shared" si="97"/>
        <v>66.88741721854305</v>
      </c>
      <c r="W345" s="4">
        <f t="shared" si="98"/>
        <v>59.183673469387763</v>
      </c>
      <c r="X345" s="4">
        <f t="shared" si="99"/>
        <v>73.928909312069194</v>
      </c>
      <c r="Y345" s="4">
        <f t="shared" si="100"/>
        <v>72.066326530612244</v>
      </c>
      <c r="Z345" s="4">
        <f t="shared" si="101"/>
        <v>64.36258278145695</v>
      </c>
      <c r="AA345" s="4">
        <f t="shared" si="102"/>
        <v>-5.1789093120691945</v>
      </c>
      <c r="AB345" s="4">
        <f t="shared" si="103"/>
        <v>-5.1789093120691945</v>
      </c>
      <c r="AC345" s="4">
        <f t="shared" si="104"/>
        <v>-5.1789093120691874</v>
      </c>
    </row>
    <row r="346" spans="1:29" ht="15" x14ac:dyDescent="0.25">
      <c r="A346">
        <v>3.03</v>
      </c>
      <c r="B346">
        <v>2.77</v>
      </c>
      <c r="C346">
        <v>2.76</v>
      </c>
      <c r="D346" s="20">
        <f t="shared" si="92"/>
        <v>5.336267420495E-2</v>
      </c>
      <c r="E346" s="17">
        <f>IF(OR($A346="",$B346="",$C346=""),"",A346*'MPTO_working_3-way'!$I345)</f>
        <v>3.1916889028409985</v>
      </c>
      <c r="F346" s="21">
        <f>IF(OR($A346="",$B346="",$C346=""),"",B346*'MPTO_working_3-way'!$I345)</f>
        <v>2.9178146075477116</v>
      </c>
      <c r="G346" s="22">
        <f>IF(OR($A346="",$B346="",$C346=""),"",C346*'MPTO_working_3-way'!$I345)</f>
        <v>2.9072809808056617</v>
      </c>
      <c r="H346" s="17">
        <f>IF(OR($A346="",$B346="",$C346=""),"",'MPTO_working_3-way'!E345)</f>
        <v>3.202608765860306</v>
      </c>
      <c r="I346" s="21">
        <f>IF(OR($A346="",$B346="",$C346=""),"",'MPTO_working_3-way'!F345)</f>
        <v>2.9135553467143742</v>
      </c>
      <c r="J346" s="22">
        <f>IF(OR($A346="",$B346="",$C346=""),"",'MPTO_working_3-way'!G345)</f>
        <v>2.9024940571744176</v>
      </c>
      <c r="K346" s="17">
        <f>IF(OR($A346="",$B346="",$C346=""),"",'OddsRatio_working_3-way'!H345)</f>
        <v>3.1971112539005113</v>
      </c>
      <c r="L346" s="21">
        <f>IF(OR($A346="",$B346="",$C346=""),"",'OddsRatio_working_3-way'!I345)</f>
        <v>2.9157078420708888</v>
      </c>
      <c r="M346" s="22">
        <f>IF(OR($A346="",$B346="",$C346=""),"",'OddsRatio_working_3-way'!J345)</f>
        <v>2.9048846339235954</v>
      </c>
      <c r="N346" s="29">
        <f t="shared" si="105"/>
        <v>31.33137440525222</v>
      </c>
      <c r="O346" s="30">
        <f t="shared" si="106"/>
        <v>34.272225432460004</v>
      </c>
      <c r="P346" s="30">
        <f t="shared" si="107"/>
        <v>34.396400162287769</v>
      </c>
      <c r="Q346" t="s">
        <v>275</v>
      </c>
      <c r="R346" t="s">
        <v>284</v>
      </c>
      <c r="S346" s="43">
        <v>44072</v>
      </c>
      <c r="T346" s="4">
        <v>100</v>
      </c>
      <c r="U346" s="4">
        <f t="shared" si="96"/>
        <v>66.996699669967001</v>
      </c>
      <c r="V346" s="4">
        <f t="shared" si="97"/>
        <v>63.898916967509031</v>
      </c>
      <c r="W346" s="4">
        <f t="shared" si="98"/>
        <v>63.768115942028999</v>
      </c>
      <c r="X346" s="4">
        <f t="shared" si="99"/>
        <v>72.332967090461992</v>
      </c>
      <c r="Y346" s="4">
        <f t="shared" si="100"/>
        <v>69.235184388004029</v>
      </c>
      <c r="Z346" s="4">
        <f t="shared" si="101"/>
        <v>69.104383362523976</v>
      </c>
      <c r="AA346" s="4">
        <f t="shared" si="102"/>
        <v>-5.3362674204949911</v>
      </c>
      <c r="AB346" s="4">
        <f t="shared" si="103"/>
        <v>-5.3362674204949982</v>
      </c>
      <c r="AC346" s="4">
        <f t="shared" si="104"/>
        <v>-5.3362674204949769</v>
      </c>
    </row>
    <row r="347" spans="1:29" ht="15" x14ac:dyDescent="0.25">
      <c r="A347">
        <v>2.2999999999999998</v>
      </c>
      <c r="B347">
        <v>2.97</v>
      </c>
      <c r="C347">
        <v>3.56</v>
      </c>
      <c r="D347" s="20">
        <f t="shared" si="92"/>
        <v>5.238182180048323E-2</v>
      </c>
      <c r="E347" s="17">
        <f>IF(OR($A347="",$B347="",$C347=""),"",A347*'MPTO_working_3-way'!$I346)</f>
        <v>2.4204781901411114</v>
      </c>
      <c r="F347" s="21">
        <f>IF(OR($A347="",$B347="",$C347=""),"",B347*'MPTO_working_3-way'!$I346)</f>
        <v>3.1255740107474352</v>
      </c>
      <c r="G347" s="22">
        <f>IF(OR($A347="",$B347="",$C347=""),"",C347*'MPTO_working_3-way'!$I346)</f>
        <v>3.7464792856097202</v>
      </c>
      <c r="H347" s="17">
        <f>IF(OR($A347="",$B347="",$C347=""),"",'MPTO_working_3-way'!E346)</f>
        <v>2.3962311993525534</v>
      </c>
      <c r="I347" s="21">
        <f>IF(OR($A347="",$B347="",$C347=""),"",'MPTO_working_3-way'!F346)</f>
        <v>3.1324421987654869</v>
      </c>
      <c r="J347" s="22">
        <f>IF(OR($A347="",$B347="",$C347=""),"",'MPTO_working_3-way'!G346)</f>
        <v>3.795955702538508</v>
      </c>
      <c r="K347" s="17">
        <f>IF(OR($A347="",$B347="",$C347=""),"",'OddsRatio_working_3-way'!H346)</f>
        <v>2.4068432858690838</v>
      </c>
      <c r="L347" s="21">
        <f>IF(OR($A347="",$B347="",$C347=""),"",'OddsRatio_working_3-way'!I346)</f>
        <v>3.1319086716631506</v>
      </c>
      <c r="M347" s="22">
        <f>IF(OR($A347="",$B347="",$C347=""),"",'OddsRatio_working_3-way'!J346)</f>
        <v>3.7703990860191183</v>
      </c>
      <c r="N347" s="29">
        <f t="shared" si="105"/>
        <v>41.314150405201588</v>
      </c>
      <c r="O347" s="30">
        <f t="shared" si="106"/>
        <v>31.99412320941537</v>
      </c>
      <c r="P347" s="30">
        <f t="shared" si="107"/>
        <v>26.691726385383046</v>
      </c>
      <c r="Q347" t="s">
        <v>289</v>
      </c>
      <c r="R347" t="s">
        <v>274</v>
      </c>
      <c r="S347" s="43">
        <v>44072</v>
      </c>
      <c r="T347" s="4">
        <v>100</v>
      </c>
      <c r="U347" s="4">
        <f t="shared" si="96"/>
        <v>56.521739130434774</v>
      </c>
      <c r="V347" s="4">
        <f t="shared" si="97"/>
        <v>66.329966329966325</v>
      </c>
      <c r="W347" s="4">
        <f t="shared" si="98"/>
        <v>71.910112359550567</v>
      </c>
      <c r="X347" s="4">
        <f t="shared" si="99"/>
        <v>61.759921310483115</v>
      </c>
      <c r="Y347" s="4">
        <f t="shared" si="100"/>
        <v>71.568148510014666</v>
      </c>
      <c r="Z347" s="4">
        <f t="shared" si="101"/>
        <v>77.148294539598879</v>
      </c>
      <c r="AA347" s="4">
        <f t="shared" si="102"/>
        <v>-5.2381821800483408</v>
      </c>
      <c r="AB347" s="4">
        <f t="shared" si="103"/>
        <v>-5.2381821800483408</v>
      </c>
      <c r="AC347" s="4">
        <f t="shared" si="104"/>
        <v>-5.2381821800483124</v>
      </c>
    </row>
    <row r="348" spans="1:29" ht="15" x14ac:dyDescent="0.25">
      <c r="A348">
        <v>2.38</v>
      </c>
      <c r="B348">
        <v>2.9</v>
      </c>
      <c r="C348">
        <v>3.48</v>
      </c>
      <c r="D348" s="20">
        <f t="shared" si="92"/>
        <v>5.2351975272867834E-2</v>
      </c>
      <c r="E348" s="17">
        <f>IF(OR($A348="",$B348="",$C348=""),"",A348*'MPTO_working_3-way'!$I347)</f>
        <v>2.5045977011494251</v>
      </c>
      <c r="F348" s="21">
        <f>IF(OR($A348="",$B348="",$C348=""),"",B348*'MPTO_working_3-way'!$I347)</f>
        <v>3.0518207282913168</v>
      </c>
      <c r="G348" s="22">
        <f>IF(OR($A348="",$B348="",$C348=""),"",C348*'MPTO_working_3-way'!$I347)</f>
        <v>3.6621848739495801</v>
      </c>
      <c r="H348" s="17">
        <f>IF(OR($A348="",$B348="",$C348=""),"",'MPTO_working_3-way'!E347)</f>
        <v>2.4831307962903741</v>
      </c>
      <c r="I348" s="21">
        <f>IF(OR($A348="",$B348="",$C348=""),"",'MPTO_working_3-way'!F347)</f>
        <v>3.0545830055074745</v>
      </c>
      <c r="J348" s="22">
        <f>IF(OR($A348="",$B348="",$C348=""),"",'MPTO_working_3-way'!G347)</f>
        <v>3.7049982106644404</v>
      </c>
      <c r="K348" s="17">
        <f>IF(OR($A348="",$B348="",$C348=""),"",'OddsRatio_working_3-way'!H347)</f>
        <v>2.4927861747443991</v>
      </c>
      <c r="L348" s="21">
        <f>IF(OR($A348="",$B348="",$C348=""),"",'OddsRatio_working_3-way'!I347)</f>
        <v>3.0552853130538828</v>
      </c>
      <c r="M348" s="22">
        <f>IF(OR($A348="",$B348="",$C348=""),"",'OddsRatio_working_3-way'!J347)</f>
        <v>3.6826881980913848</v>
      </c>
      <c r="N348" s="29">
        <f t="shared" si="105"/>
        <v>39.926571821936669</v>
      </c>
      <c r="O348" s="30">
        <f t="shared" si="106"/>
        <v>32.767324460761813</v>
      </c>
      <c r="P348" s="30">
        <f t="shared" si="107"/>
        <v>27.306103717301511</v>
      </c>
      <c r="Q348" t="s">
        <v>301</v>
      </c>
      <c r="R348" t="s">
        <v>278</v>
      </c>
      <c r="S348" s="43">
        <v>44072</v>
      </c>
      <c r="T348" s="4">
        <v>100</v>
      </c>
      <c r="U348" s="4">
        <f t="shared" si="96"/>
        <v>57.983193277310924</v>
      </c>
      <c r="V348" s="4">
        <f t="shared" si="97"/>
        <v>65.517241379310349</v>
      </c>
      <c r="W348" s="4">
        <f t="shared" si="98"/>
        <v>71.264367816091948</v>
      </c>
      <c r="X348" s="4">
        <f t="shared" si="99"/>
        <v>63.218390804597703</v>
      </c>
      <c r="Y348" s="4">
        <f t="shared" si="100"/>
        <v>70.752438906597121</v>
      </c>
      <c r="Z348" s="4">
        <f t="shared" si="101"/>
        <v>76.499565343378734</v>
      </c>
      <c r="AA348" s="4">
        <f t="shared" si="102"/>
        <v>-5.235197527286779</v>
      </c>
      <c r="AB348" s="4">
        <f t="shared" si="103"/>
        <v>-5.2351975272867719</v>
      </c>
      <c r="AC348" s="4">
        <f t="shared" si="104"/>
        <v>-5.2351975272867861</v>
      </c>
    </row>
    <row r="349" spans="1:29" ht="15" x14ac:dyDescent="0.25">
      <c r="A349">
        <v>2.4300000000000002</v>
      </c>
      <c r="B349">
        <v>2.85</v>
      </c>
      <c r="C349">
        <v>3.44</v>
      </c>
      <c r="D349" s="20">
        <f t="shared" si="92"/>
        <v>5.3097501145916715E-2</v>
      </c>
      <c r="E349" s="17">
        <f>IF(OR($A349="",$B349="",$C349=""),"",A349*'MPTO_working_3-way'!$I348)</f>
        <v>2.5590269277845779</v>
      </c>
      <c r="F349" s="21">
        <f>IF(OR($A349="",$B349="",$C349=""),"",B349*'MPTO_working_3-way'!$I348)</f>
        <v>3.0013278782658626</v>
      </c>
      <c r="G349" s="22">
        <f>IF(OR($A349="",$B349="",$C349=""),"",C349*'MPTO_working_3-way'!$I348)</f>
        <v>3.6226554039419536</v>
      </c>
      <c r="H349" s="17">
        <f>IF(OR($A349="",$B349="",$C349=""),"",'MPTO_working_3-way'!E348)</f>
        <v>2.539208768814603</v>
      </c>
      <c r="I349" s="21">
        <f>IF(OR($A349="",$B349="",$C349=""),"",'MPTO_working_3-way'!F348)</f>
        <v>3.0013984181497038</v>
      </c>
      <c r="J349" s="22">
        <f>IF(OR($A349="",$B349="",$C349=""),"",'MPTO_working_3-way'!G348)</f>
        <v>3.6630236906196956</v>
      </c>
      <c r="K349" s="17">
        <f>IF(OR($A349="",$B349="",$C349=""),"",'OddsRatio_working_3-way'!H348)</f>
        <v>2.5482979905969638</v>
      </c>
      <c r="L349" s="21">
        <f>IF(OR($A349="",$B349="",$C349=""),"",'OddsRatio_working_3-way'!I348)</f>
        <v>3.0030428549680996</v>
      </c>
      <c r="M349" s="22">
        <f>IF(OR($A349="",$B349="",$C349=""),"",'OddsRatio_working_3-way'!J348)</f>
        <v>3.6418511168227905</v>
      </c>
      <c r="N349" s="29">
        <f t="shared" si="105"/>
        <v>39.077353549605995</v>
      </c>
      <c r="O349" s="30">
        <f t="shared" si="106"/>
        <v>33.318585658085112</v>
      </c>
      <c r="P349" s="30">
        <f t="shared" si="107"/>
        <v>27.604060792308889</v>
      </c>
      <c r="Q349" t="s">
        <v>287</v>
      </c>
      <c r="R349" t="s">
        <v>282</v>
      </c>
      <c r="S349" s="43">
        <v>44072</v>
      </c>
      <c r="T349" s="4">
        <v>100</v>
      </c>
      <c r="U349" s="4">
        <f t="shared" si="96"/>
        <v>58.847736625514408</v>
      </c>
      <c r="V349" s="4">
        <f t="shared" si="97"/>
        <v>64.912280701754383</v>
      </c>
      <c r="W349" s="4">
        <f t="shared" si="98"/>
        <v>70.930232558139537</v>
      </c>
      <c r="X349" s="4">
        <f t="shared" si="99"/>
        <v>64.15748674010608</v>
      </c>
      <c r="Y349" s="4">
        <f t="shared" si="100"/>
        <v>70.222030816346063</v>
      </c>
      <c r="Z349" s="4">
        <f t="shared" si="101"/>
        <v>76.239982672731202</v>
      </c>
      <c r="AA349" s="4">
        <f t="shared" si="102"/>
        <v>-5.3097501145916723</v>
      </c>
      <c r="AB349" s="4">
        <f t="shared" si="103"/>
        <v>-5.3097501145916794</v>
      </c>
      <c r="AC349" s="4">
        <f t="shared" si="104"/>
        <v>-5.3097501145916652</v>
      </c>
    </row>
    <row r="350" spans="1:29" ht="15" x14ac:dyDescent="0.25">
      <c r="A350">
        <v>2.38</v>
      </c>
      <c r="B350">
        <v>2.86</v>
      </c>
      <c r="C350">
        <v>3.54</v>
      </c>
      <c r="D350" s="20">
        <f t="shared" si="92"/>
        <v>5.2304292583455148E-2</v>
      </c>
      <c r="E350" s="17">
        <f>IF(OR($A350="",$B350="",$C350=""),"",A350*'MPTO_working_3-way'!$I349)</f>
        <v>2.5044842163486232</v>
      </c>
      <c r="F350" s="21">
        <f>IF(OR($A350="",$B350="",$C350=""),"",B350*'MPTO_working_3-way'!$I349)</f>
        <v>3.0095902767886815</v>
      </c>
      <c r="G350" s="22">
        <f>IF(OR($A350="",$B350="",$C350=""),"",C350*'MPTO_working_3-way'!$I349)</f>
        <v>3.7251571957454312</v>
      </c>
      <c r="H350" s="17">
        <f>IF(OR($A350="",$B350="",$C350=""),"",'MPTO_working_3-way'!E349)</f>
        <v>2.483032797313848</v>
      </c>
      <c r="I350" s="21">
        <f>IF(OR($A350="",$B350="",$C350=""),"",'MPTO_working_3-way'!F349)</f>
        <v>3.0100935771204256</v>
      </c>
      <c r="J350" s="22">
        <f>IF(OR($A350="",$B350="",$C350=""),"",'MPTO_working_3-way'!G349)</f>
        <v>3.7728572209958298</v>
      </c>
      <c r="K350" s="17">
        <f>IF(OR($A350="",$B350="",$C350=""),"",'OddsRatio_working_3-way'!H349)</f>
        <v>2.4927841328501392</v>
      </c>
      <c r="L350" s="21">
        <f>IF(OR($A350="",$B350="",$C350=""),"",'OddsRatio_working_3-way'!I349)</f>
        <v>3.012013396450187</v>
      </c>
      <c r="M350" s="22">
        <f>IF(OR($A350="",$B350="",$C350=""),"",'OddsRatio_working_3-way'!J349)</f>
        <v>3.7475881865502561</v>
      </c>
      <c r="N350" s="29">
        <f t="shared" si="105"/>
        <v>39.928381000457478</v>
      </c>
      <c r="O350" s="30">
        <f t="shared" si="106"/>
        <v>33.227114259121961</v>
      </c>
      <c r="P350" s="30">
        <f t="shared" si="107"/>
        <v>26.844504740420561</v>
      </c>
      <c r="Q350" t="s">
        <v>283</v>
      </c>
      <c r="R350" t="s">
        <v>290</v>
      </c>
      <c r="S350" s="43">
        <v>44072</v>
      </c>
      <c r="T350" s="4">
        <v>100</v>
      </c>
      <c r="U350" s="4">
        <f t="shared" si="96"/>
        <v>57.983193277310924</v>
      </c>
      <c r="V350" s="4">
        <f t="shared" si="97"/>
        <v>65.03496503496504</v>
      </c>
      <c r="W350" s="4">
        <f t="shared" si="98"/>
        <v>71.751412429378533</v>
      </c>
      <c r="X350" s="4">
        <f t="shared" si="99"/>
        <v>63.213622535656434</v>
      </c>
      <c r="Y350" s="4">
        <f t="shared" si="100"/>
        <v>70.26539429331055</v>
      </c>
      <c r="Z350" s="4">
        <f t="shared" si="101"/>
        <v>76.981841687724042</v>
      </c>
      <c r="AA350" s="4">
        <f t="shared" si="102"/>
        <v>-5.2304292583455094</v>
      </c>
      <c r="AB350" s="4">
        <f t="shared" si="103"/>
        <v>-5.2304292583455094</v>
      </c>
      <c r="AC350" s="4">
        <f t="shared" si="104"/>
        <v>-5.2304292583455094</v>
      </c>
    </row>
    <row r="351" spans="1:29" ht="15" x14ac:dyDescent="0.25">
      <c r="A351">
        <v>2.54</v>
      </c>
      <c r="B351">
        <v>2.87</v>
      </c>
      <c r="C351">
        <v>3.23</v>
      </c>
      <c r="D351" s="20">
        <f t="shared" si="92"/>
        <v>5.1730366370517977E-2</v>
      </c>
      <c r="E351" s="17">
        <f>IF(OR($A351="",$B351="",$C351=""),"",A351*'MPTO_working_3-way'!$I350)</f>
        <v>2.6713951305811157</v>
      </c>
      <c r="F351" s="21">
        <f>IF(OR($A351="",$B351="",$C351=""),"",B351*'MPTO_working_3-way'!$I350)</f>
        <v>3.0184661514833868</v>
      </c>
      <c r="G351" s="22">
        <f>IF(OR($A351="",$B351="",$C351=""),"",C351*'MPTO_working_3-way'!$I350)</f>
        <v>3.3970890833767728</v>
      </c>
      <c r="H351" s="17">
        <f>IF(OR($A351="",$B351="",$C351=""),"",'MPTO_working_3-way'!E350)</f>
        <v>2.6563435352264611</v>
      </c>
      <c r="I351" s="21">
        <f>IF(OR($A351="",$B351="",$C351=""),"",'MPTO_working_3-way'!F350)</f>
        <v>3.0194275984060219</v>
      </c>
      <c r="J351" s="22">
        <f>IF(OR($A351="",$B351="",$C351=""),"",'MPTO_working_3-way'!G350)</f>
        <v>3.4205099578458631</v>
      </c>
      <c r="K351" s="17">
        <f>IF(OR($A351="",$B351="",$C351=""),"",'OddsRatio_working_3-way'!H350)</f>
        <v>2.6633269334385488</v>
      </c>
      <c r="L351" s="21">
        <f>IF(OR($A351="",$B351="",$C351=""),"",'OddsRatio_working_3-way'!I350)</f>
        <v>3.0197541334610944</v>
      </c>
      <c r="M351" s="22">
        <f>IF(OR($A351="",$B351="",$C351=""),"",'OddsRatio_working_3-way'!J350)</f>
        <v>3.4085838062129632</v>
      </c>
      <c r="N351" s="29">
        <f t="shared" si="105"/>
        <v>37.433623672978221</v>
      </c>
      <c r="O351" s="30">
        <f t="shared" si="106"/>
        <v>33.129409104308252</v>
      </c>
      <c r="P351" s="30">
        <f t="shared" si="107"/>
        <v>29.436967222713527</v>
      </c>
      <c r="Q351" t="s">
        <v>291</v>
      </c>
      <c r="R351" t="s">
        <v>288</v>
      </c>
      <c r="S351" s="43">
        <v>44072</v>
      </c>
      <c r="T351" s="4">
        <v>100</v>
      </c>
      <c r="U351" s="4">
        <f t="shared" si="96"/>
        <v>60.629921259842511</v>
      </c>
      <c r="V351" s="4">
        <f t="shared" si="97"/>
        <v>65.156794425087099</v>
      </c>
      <c r="W351" s="4">
        <f t="shared" si="98"/>
        <v>69.040247678018574</v>
      </c>
      <c r="X351" s="4">
        <f t="shared" si="99"/>
        <v>65.802957896894327</v>
      </c>
      <c r="Y351" s="4">
        <f t="shared" si="100"/>
        <v>70.329831062138908</v>
      </c>
      <c r="Z351" s="4">
        <f t="shared" si="101"/>
        <v>74.213284315070368</v>
      </c>
      <c r="AA351" s="4">
        <f t="shared" si="102"/>
        <v>-5.1730366370518155</v>
      </c>
      <c r="AB351" s="4">
        <f t="shared" si="103"/>
        <v>-5.1730366370518084</v>
      </c>
      <c r="AC351" s="4">
        <f t="shared" si="104"/>
        <v>-5.1730366370517942</v>
      </c>
    </row>
    <row r="352" spans="1:29" ht="15" x14ac:dyDescent="0.25">
      <c r="A352">
        <v>3.02</v>
      </c>
      <c r="B352">
        <v>2.75</v>
      </c>
      <c r="C352">
        <v>2.8</v>
      </c>
      <c r="D352" s="20">
        <f t="shared" si="92"/>
        <v>5.1905048593790415E-2</v>
      </c>
      <c r="E352" s="17">
        <f>IF(OR($A352="",$B352="",$C352=""),"",A352*'MPTO_working_3-way'!$I351)</f>
        <v>3.1767532467532469</v>
      </c>
      <c r="F352" s="21">
        <f>IF(OR($A352="",$B352="",$C352=""),"",B352*'MPTO_working_3-way'!$I351)</f>
        <v>2.8927388836329238</v>
      </c>
      <c r="G352" s="22">
        <f>IF(OR($A352="",$B352="",$C352=""),"",C352*'MPTO_working_3-way'!$I351)</f>
        <v>2.9453341360626131</v>
      </c>
      <c r="H352" s="17">
        <f>IF(OR($A352="",$B352="",$C352=""),"",'MPTO_working_3-way'!E351)</f>
        <v>3.1864979673868361</v>
      </c>
      <c r="I352" s="21">
        <f>IF(OR($A352="",$B352="",$C352=""),"",'MPTO_working_3-way'!F351)</f>
        <v>2.8873804892181618</v>
      </c>
      <c r="J352" s="22">
        <f>IF(OR($A352="",$B352="",$C352=""),"",'MPTO_working_3-way'!G351)</f>
        <v>2.9425510376244306</v>
      </c>
      <c r="K352" s="17">
        <f>IF(OR($A352="",$B352="",$C352=""),"",'OddsRatio_working_3-way'!H351)</f>
        <v>3.1816063573443274</v>
      </c>
      <c r="L352" s="21">
        <f>IF(OR($A352="",$B352="",$C352=""),"",'OddsRatio_working_3-way'!I351)</f>
        <v>2.8900055076002844</v>
      </c>
      <c r="M352" s="22">
        <f>IF(OR($A352="",$B352="",$C352=""),"",'OddsRatio_working_3-way'!J351)</f>
        <v>2.9440056649602928</v>
      </c>
      <c r="N352" s="29">
        <f t="shared" si="105"/>
        <v>31.478680348309553</v>
      </c>
      <c r="O352" s="30">
        <f t="shared" si="106"/>
        <v>34.569314418870853</v>
      </c>
      <c r="P352" s="30">
        <f t="shared" si="107"/>
        <v>33.952005232819587</v>
      </c>
      <c r="Q352" t="s">
        <v>281</v>
      </c>
      <c r="R352" t="s">
        <v>300</v>
      </c>
      <c r="S352" s="43">
        <v>44072</v>
      </c>
      <c r="T352" s="4">
        <v>100</v>
      </c>
      <c r="U352" s="4">
        <f t="shared" si="96"/>
        <v>66.88741721854305</v>
      </c>
      <c r="V352" s="4">
        <f t="shared" si="97"/>
        <v>63.63636363636364</v>
      </c>
      <c r="W352" s="4">
        <f t="shared" si="98"/>
        <v>64.285714285714292</v>
      </c>
      <c r="X352" s="4">
        <f t="shared" si="99"/>
        <v>72.077922077922068</v>
      </c>
      <c r="Y352" s="4">
        <f t="shared" si="100"/>
        <v>68.826868495742673</v>
      </c>
      <c r="Z352" s="4">
        <f t="shared" si="101"/>
        <v>69.476219145093324</v>
      </c>
      <c r="AA352" s="4">
        <f t="shared" si="102"/>
        <v>-5.1905048593790184</v>
      </c>
      <c r="AB352" s="4">
        <f t="shared" si="103"/>
        <v>-5.1905048593790326</v>
      </c>
      <c r="AC352" s="4">
        <f t="shared" si="104"/>
        <v>-5.1905048593790326</v>
      </c>
    </row>
    <row r="353" spans="1:30" ht="15" x14ac:dyDescent="0.25">
      <c r="A353">
        <v>2.44</v>
      </c>
      <c r="B353">
        <v>3.34</v>
      </c>
      <c r="C353">
        <v>2.99</v>
      </c>
      <c r="D353" s="20">
        <f t="shared" si="92"/>
        <v>4.3685423713677896E-2</v>
      </c>
      <c r="E353" s="17">
        <f>IF(OR($A353="",$B353="",$C353=""),"",A353*'MPTO_working_3-way'!$I352)</f>
        <v>2.5465924338613739</v>
      </c>
      <c r="F353" s="21">
        <f>IF(OR($A353="",$B353="",$C353=""),"",B353*'MPTO_working_3-way'!$I352)</f>
        <v>3.485909315203684</v>
      </c>
      <c r="G353" s="22">
        <f>IF(OR($A353="",$B353="",$C353=""),"",C353*'MPTO_working_3-way'!$I352)</f>
        <v>3.1206194169038972</v>
      </c>
      <c r="H353" s="17">
        <f>IF(OR($A353="",$B353="",$C353=""),"",'MPTO_working_3-way'!E352)</f>
        <v>2.5298890089545343</v>
      </c>
      <c r="I353" s="21">
        <f>IF(OR($A353="",$B353="",$C353=""),"",'MPTO_working_3-way'!F352)</f>
        <v>3.5107503953452985</v>
      </c>
      <c r="J353" s="22">
        <f>IF(OR($A353="",$B353="",$C353=""),"",'MPTO_working_3-way'!G352)</f>
        <v>3.1261102318888772</v>
      </c>
      <c r="K353" s="17">
        <f>IF(OR($A353="",$B353="",$C353=""),"",'OddsRatio_working_3-way'!H352)</f>
        <v>2.537400455285717</v>
      </c>
      <c r="L353" s="21">
        <f>IF(OR($A353="",$B353="",$C353=""),"",'OddsRatio_working_3-way'!I352)</f>
        <v>3.4982757398392899</v>
      </c>
      <c r="M353" s="22">
        <f>IF(OR($A353="",$B353="",$C353=""),"",'OddsRatio_working_3-way'!J352)</f>
        <v>3.1246020180684568</v>
      </c>
      <c r="N353" s="29">
        <f t="shared" si="105"/>
        <v>39.268160334699083</v>
      </c>
      <c r="O353" s="30">
        <f t="shared" si="106"/>
        <v>28.686919525947836</v>
      </c>
      <c r="P353" s="30">
        <f t="shared" si="107"/>
        <v>32.044920139353096</v>
      </c>
      <c r="Q353" t="s">
        <v>231</v>
      </c>
      <c r="R353" t="s">
        <v>228</v>
      </c>
      <c r="S353" s="43">
        <v>44072</v>
      </c>
      <c r="T353" s="4">
        <v>100</v>
      </c>
      <c r="U353" s="4">
        <f t="shared" si="96"/>
        <v>59.016393442622956</v>
      </c>
      <c r="V353" s="4">
        <f t="shared" si="97"/>
        <v>70.059880239520965</v>
      </c>
      <c r="W353" s="4">
        <f t="shared" si="98"/>
        <v>66.555183946488299</v>
      </c>
      <c r="X353" s="4">
        <f t="shared" si="99"/>
        <v>63.384935813990751</v>
      </c>
      <c r="Y353" s="4">
        <f t="shared" si="100"/>
        <v>74.428422610888759</v>
      </c>
      <c r="Z353" s="4">
        <f t="shared" si="101"/>
        <v>70.923726317856094</v>
      </c>
      <c r="AA353" s="4">
        <f t="shared" si="102"/>
        <v>-4.3685423713677949</v>
      </c>
      <c r="AB353" s="4">
        <f t="shared" si="103"/>
        <v>-4.3685423713677949</v>
      </c>
      <c r="AC353" s="4">
        <f t="shared" si="104"/>
        <v>-4.3685423713677949</v>
      </c>
    </row>
    <row r="354" spans="1:30" ht="15" x14ac:dyDescent="0.25">
      <c r="A354">
        <v>2.1800000000000002</v>
      </c>
      <c r="B354">
        <v>3.34</v>
      </c>
      <c r="C354">
        <v>3.49</v>
      </c>
      <c r="D354" s="20">
        <f t="shared" si="92"/>
        <v>4.4649745224464077E-2</v>
      </c>
      <c r="E354" s="17">
        <f>IF(OR($A354="",$B354="",$C354=""),"",A354*'MPTO_working_3-way'!$I353)</f>
        <v>2.277336444589332</v>
      </c>
      <c r="F354" s="21">
        <f>IF(OR($A354="",$B354="",$C354=""),"",B354*'MPTO_working_3-way'!$I353)</f>
        <v>3.4891301490497098</v>
      </c>
      <c r="G354" s="22">
        <f>IF(OR($A354="",$B354="",$C354=""),"",C354*'MPTO_working_3-way'!$I353)</f>
        <v>3.64582761083338</v>
      </c>
      <c r="H354" s="17">
        <f>IF(OR($A354="",$B354="",$C354=""),"",'MPTO_working_3-way'!E353)</f>
        <v>2.2531030121659152</v>
      </c>
      <c r="I354" s="21">
        <f>IF(OR($A354="",$B354="",$C354=""),"",'MPTO_working_3-way'!F353)</f>
        <v>3.5147167439650038</v>
      </c>
      <c r="J354" s="22">
        <f>IF(OR($A354="",$B354="",$C354=""),"",'MPTO_working_3-way'!G353)</f>
        <v>3.6812114623853192</v>
      </c>
      <c r="K354" s="17">
        <f>IF(OR($A354="",$B354="",$C354=""),"",'OddsRatio_working_3-way'!H353)</f>
        <v>2.26313952855502</v>
      </c>
      <c r="L354" s="21">
        <f>IF(OR($A354="",$B354="",$C354=""),"",'OddsRatio_working_3-way'!I353)</f>
        <v>3.5048699125582603</v>
      </c>
      <c r="M354" s="22">
        <f>IF(OR($A354="",$B354="",$C354=""),"",'OddsRatio_working_3-way'!J353)</f>
        <v>3.6654384966966109</v>
      </c>
      <c r="N354" s="29">
        <f t="shared" si="105"/>
        <v>43.910947035334878</v>
      </c>
      <c r="O354" s="30">
        <f t="shared" si="106"/>
        <v>28.660438484140734</v>
      </c>
      <c r="P354" s="30">
        <f t="shared" si="107"/>
        <v>27.428614480524367</v>
      </c>
      <c r="Q354" t="s">
        <v>233</v>
      </c>
      <c r="R354" t="s">
        <v>236</v>
      </c>
      <c r="S354" s="43">
        <v>44072</v>
      </c>
      <c r="T354" s="4">
        <v>100</v>
      </c>
      <c r="U354" s="4">
        <f t="shared" si="96"/>
        <v>54.128440366972484</v>
      </c>
      <c r="V354" s="4">
        <f t="shared" si="97"/>
        <v>70.059880239520965</v>
      </c>
      <c r="W354" s="4">
        <f t="shared" si="98"/>
        <v>71.346704871060169</v>
      </c>
      <c r="X354" s="4">
        <f t="shared" si="99"/>
        <v>58.593414889418874</v>
      </c>
      <c r="Y354" s="4">
        <f t="shared" si="100"/>
        <v>74.524854761967347</v>
      </c>
      <c r="Z354" s="4">
        <f t="shared" si="101"/>
        <v>75.811679393506566</v>
      </c>
      <c r="AA354" s="4">
        <f t="shared" si="102"/>
        <v>-4.4649745224463899</v>
      </c>
      <c r="AB354" s="4">
        <f t="shared" si="103"/>
        <v>-4.4649745224463828</v>
      </c>
      <c r="AC354" s="4">
        <f t="shared" si="104"/>
        <v>-4.464974522446397</v>
      </c>
    </row>
    <row r="355" spans="1:30" ht="15" x14ac:dyDescent="0.25">
      <c r="A355">
        <v>2.2599999999999998</v>
      </c>
      <c r="B355">
        <v>3.27</v>
      </c>
      <c r="C355">
        <v>3.38</v>
      </c>
      <c r="D355" s="20">
        <f t="shared" si="92"/>
        <v>4.4146261825392052E-2</v>
      </c>
      <c r="E355" s="17">
        <f>IF(OR($A355="",$B355="",$C355=""),"",A355*'MPTO_working_3-way'!$I354)</f>
        <v>2.359770551725386</v>
      </c>
      <c r="F355" s="21">
        <f>IF(OR($A355="",$B355="",$C355=""),"",B355*'MPTO_working_3-way'!$I354)</f>
        <v>3.4143582761690321</v>
      </c>
      <c r="G355" s="22">
        <f>IF(OR($A355="",$B355="",$C355=""),"",C355*'MPTO_working_3-way'!$I354)</f>
        <v>3.5292143649698251</v>
      </c>
      <c r="H355" s="17">
        <f>IF(OR($A355="",$B355="",$C355=""),"",'MPTO_working_3-way'!E354)</f>
        <v>2.3377460717921865</v>
      </c>
      <c r="I355" s="21">
        <f>IF(OR($A355="",$B355="",$C355=""),"",'MPTO_working_3-way'!F354)</f>
        <v>3.4353048977164606</v>
      </c>
      <c r="J355" s="22">
        <f>IF(OR($A355="",$B355="",$C355=""),"",'MPTO_working_3-way'!G354)</f>
        <v>3.5569142328348624</v>
      </c>
      <c r="K355" s="17">
        <f>IF(OR($A355="",$B355="",$C355=""),"",'OddsRatio_working_3-way'!H354)</f>
        <v>2.3470804814417234</v>
      </c>
      <c r="L355" s="21">
        <f>IF(OR($A355="",$B355="",$C355=""),"",'OddsRatio_working_3-way'!I354)</f>
        <v>3.4268830895815179</v>
      </c>
      <c r="M355" s="22">
        <f>IF(OR($A355="",$B355="",$C355=""),"",'OddsRatio_working_3-way'!J354)</f>
        <v>3.5444853538343652</v>
      </c>
      <c r="N355" s="29">
        <f t="shared" si="105"/>
        <v>42.377001410956382</v>
      </c>
      <c r="O355" s="30">
        <f t="shared" si="106"/>
        <v>29.288080485859762</v>
      </c>
      <c r="P355" s="30">
        <f t="shared" si="107"/>
        <v>28.334918103183853</v>
      </c>
      <c r="Q355" t="s">
        <v>229</v>
      </c>
      <c r="R355" t="s">
        <v>232</v>
      </c>
      <c r="S355" s="43">
        <v>44072</v>
      </c>
      <c r="T355" s="4">
        <v>100</v>
      </c>
      <c r="U355" s="4">
        <f t="shared" si="96"/>
        <v>55.752212389380524</v>
      </c>
      <c r="V355" s="4">
        <f t="shared" si="97"/>
        <v>69.418960244648318</v>
      </c>
      <c r="W355" s="4">
        <f t="shared" si="98"/>
        <v>70.414201183431956</v>
      </c>
      <c r="X355" s="4">
        <f t="shared" si="99"/>
        <v>60.166838571919733</v>
      </c>
      <c r="Y355" s="4">
        <f t="shared" si="100"/>
        <v>73.833586427187512</v>
      </c>
      <c r="Z355" s="4">
        <f t="shared" si="101"/>
        <v>74.828827365971151</v>
      </c>
      <c r="AA355" s="4">
        <f t="shared" si="102"/>
        <v>-4.4146261825392088</v>
      </c>
      <c r="AB355" s="4">
        <f t="shared" si="103"/>
        <v>-4.4146261825391946</v>
      </c>
      <c r="AC355" s="4">
        <f t="shared" si="104"/>
        <v>-4.4146261825391946</v>
      </c>
    </row>
    <row r="356" spans="1:30" ht="15" x14ac:dyDescent="0.25">
      <c r="A356">
        <v>15.94</v>
      </c>
      <c r="B356">
        <v>7.37</v>
      </c>
      <c r="C356">
        <v>1.18</v>
      </c>
      <c r="D356" s="20">
        <f t="shared" si="92"/>
        <v>4.5878094645274814E-2</v>
      </c>
      <c r="E356" s="17">
        <f>IF(OR($A356="",$B356="",$C356=""),"",A356*'MPTO_working_3-way'!$I355)</f>
        <v>16.67129682864568</v>
      </c>
      <c r="F356" s="21">
        <f>IF(OR($A356="",$B356="",$C356=""),"",B356*'MPTO_working_3-way'!$I355)</f>
        <v>7.7081215575356756</v>
      </c>
      <c r="G356" s="22">
        <f>IF(OR($A356="",$B356="",$C356=""),"",C356*'MPTO_working_3-way'!$I355)</f>
        <v>1.2341361516814242</v>
      </c>
      <c r="H356" s="17">
        <f>IF(OR($A356="",$B356="",$C356=""),"",'MPTO_working_3-way'!E355)</f>
        <v>21.078121018120449</v>
      </c>
      <c r="I356" s="21">
        <f>IF(OR($A356="",$B356="",$C356=""),"",'MPTO_working_3-way'!F355)</f>
        <v>8.3061644165579978</v>
      </c>
      <c r="J356" s="22">
        <f>IF(OR($A356="",$B356="",$C356=""),"",'MPTO_working_3-way'!G355)</f>
        <v>1.2016848647029434</v>
      </c>
      <c r="K356" s="17">
        <f>IF(OR($A356="",$B356="",$C356=""),"",'OddsRatio_working_3-way'!H355)</f>
        <v>18.389642733535336</v>
      </c>
      <c r="L356" s="21">
        <f>IF(OR($A356="",$B356="",$C356=""),"",'OddsRatio_working_3-way'!I355)</f>
        <v>8.414459451982605</v>
      </c>
      <c r="M356" s="22">
        <f>IF(OR($A356="",$B356="",$C356=""),"",'OddsRatio_working_3-way'!J355)</f>
        <v>1.2095137678739192</v>
      </c>
      <c r="N356" s="29">
        <f t="shared" si="105"/>
        <v>5.9983336046283853</v>
      </c>
      <c r="O356" s="30">
        <f t="shared" si="106"/>
        <v>12.973329397255961</v>
      </c>
      <c r="P356" s="30">
        <f t="shared" si="107"/>
        <v>81.028336998115634</v>
      </c>
      <c r="Q356" t="s">
        <v>235</v>
      </c>
      <c r="R356" t="s">
        <v>227</v>
      </c>
      <c r="S356" s="43">
        <v>44072</v>
      </c>
      <c r="T356" s="4">
        <v>100</v>
      </c>
      <c r="U356" s="4">
        <f t="shared" si="96"/>
        <v>93.726474278544543</v>
      </c>
      <c r="V356" s="4">
        <f t="shared" si="97"/>
        <v>86.431478968792391</v>
      </c>
      <c r="W356" s="4">
        <f t="shared" si="98"/>
        <v>15.254237288135595</v>
      </c>
      <c r="X356" s="4">
        <f t="shared" si="99"/>
        <v>98.314283743072011</v>
      </c>
      <c r="Y356" s="4">
        <f t="shared" si="100"/>
        <v>91.019288433319872</v>
      </c>
      <c r="Z356" s="4">
        <f t="shared" si="101"/>
        <v>19.842046752663055</v>
      </c>
      <c r="AA356" s="4">
        <f t="shared" si="102"/>
        <v>-4.5878094645274672</v>
      </c>
      <c r="AB356" s="4">
        <f t="shared" si="103"/>
        <v>-4.5878094645274814</v>
      </c>
      <c r="AC356" s="4">
        <f t="shared" si="104"/>
        <v>-4.5878094645274601</v>
      </c>
    </row>
    <row r="357" spans="1:30" ht="15" x14ac:dyDescent="0.25">
      <c r="A357">
        <v>1.1299999999999999</v>
      </c>
      <c r="B357">
        <v>9.16</v>
      </c>
      <c r="C357">
        <v>20.76</v>
      </c>
      <c r="D357" s="20">
        <f t="shared" si="92"/>
        <v>4.2295614729322306E-2</v>
      </c>
      <c r="E357" s="17">
        <f>IF(OR($A357="",$B357="",$C357=""),"",A357*'MPTO_working_3-way'!$I356)</f>
        <v>1.1777940446441342</v>
      </c>
      <c r="F357" s="21">
        <f>IF(OR($A357="",$B357="",$C357=""),"",B357*'MPTO_working_3-way'!$I356)</f>
        <v>9.5474278309205918</v>
      </c>
      <c r="G357" s="22">
        <f>IF(OR($A357="",$B357="",$C357=""),"",C357*'MPTO_working_3-way'!$I356)</f>
        <v>21.638056961780734</v>
      </c>
      <c r="H357" s="17">
        <f>IF(OR($A357="",$B357="",$C357=""),"",'MPTO_working_3-way'!E356)</f>
        <v>1.1482938694876257</v>
      </c>
      <c r="I357" s="21">
        <f>IF(OR($A357="",$B357="",$C357=""),"",'MPTO_working_3-way'!F356)</f>
        <v>10.518369722082408</v>
      </c>
      <c r="J357" s="22">
        <f>IF(OR($A357="",$B357="",$C357=""),"",'MPTO_working_3-way'!G356)</f>
        <v>29.350457989798478</v>
      </c>
      <c r="K357" s="17">
        <f>IF(OR($A357="",$B357="",$C357=""),"",'OddsRatio_working_3-way'!H356)</f>
        <v>1.1548196233475041</v>
      </c>
      <c r="L357" s="21">
        <f>IF(OR($A357="",$B357="",$C357=""),"",'OddsRatio_working_3-way'!I356)</f>
        <v>10.717908665504906</v>
      </c>
      <c r="M357" s="22">
        <f>IF(OR($A357="",$B357="",$C357=""),"",'OddsRatio_working_3-way'!J356)</f>
        <v>24.532582748820705</v>
      </c>
      <c r="N357" s="29">
        <f t="shared" si="105"/>
        <v>84.904487719849698</v>
      </c>
      <c r="O357" s="30">
        <f t="shared" si="106"/>
        <v>10.474025231815521</v>
      </c>
      <c r="P357" s="30">
        <f t="shared" si="107"/>
        <v>4.6214870483347852</v>
      </c>
      <c r="Q357" t="s">
        <v>234</v>
      </c>
      <c r="R357" t="s">
        <v>237</v>
      </c>
      <c r="S357" s="43">
        <v>44073</v>
      </c>
      <c r="T357" s="4">
        <v>100</v>
      </c>
      <c r="U357" s="4">
        <f t="shared" si="96"/>
        <v>11.504424778761051</v>
      </c>
      <c r="V357" s="4">
        <f t="shared" si="97"/>
        <v>89.082969432314414</v>
      </c>
      <c r="W357" s="4">
        <f t="shared" si="98"/>
        <v>95.183044315992277</v>
      </c>
      <c r="X357" s="4">
        <f t="shared" si="99"/>
        <v>15.733986251693297</v>
      </c>
      <c r="Y357" s="4">
        <f t="shared" si="100"/>
        <v>93.312530905246646</v>
      </c>
      <c r="Z357" s="4">
        <f t="shared" si="101"/>
        <v>99.412605788924537</v>
      </c>
      <c r="AA357" s="4">
        <f t="shared" si="102"/>
        <v>-4.2295614729322466</v>
      </c>
      <c r="AB357" s="4">
        <f t="shared" si="103"/>
        <v>-4.2295614729322324</v>
      </c>
      <c r="AC357" s="4">
        <f t="shared" si="104"/>
        <v>-4.2295614729322608</v>
      </c>
    </row>
    <row r="358" spans="1:30" ht="15" x14ac:dyDescent="0.25">
      <c r="A358">
        <v>2.5099999999999998</v>
      </c>
      <c r="B358">
        <v>3.26</v>
      </c>
      <c r="C358">
        <v>2.95</v>
      </c>
      <c r="D358" s="20">
        <f t="shared" si="92"/>
        <v>4.4137891607118451E-2</v>
      </c>
      <c r="E358" s="17">
        <f>IF(OR($A358="",$B358="",$C358=""),"",A358*'MPTO_working_3-way'!$I357)</f>
        <v>2.620786107933867</v>
      </c>
      <c r="F358" s="21">
        <f>IF(OR($A358="",$B358="",$C358=""),"",B358*'MPTO_working_3-way'!$I357)</f>
        <v>3.403889526639206</v>
      </c>
      <c r="G358" s="22">
        <f>IF(OR($A358="",$B358="",$C358=""),"",C358*'MPTO_working_3-way'!$I357)</f>
        <v>3.0802067802409998</v>
      </c>
      <c r="H358" s="17">
        <f>IF(OR($A358="",$B358="",$C358=""),"",'MPTO_working_3-way'!E357)</f>
        <v>2.6062452560807641</v>
      </c>
      <c r="I358" s="21">
        <f>IF(OR($A358="",$B358="",$C358=""),"",'MPTO_working_3-way'!F357)</f>
        <v>3.4242372944670603</v>
      </c>
      <c r="J358" s="22">
        <f>IF(OR($A358="",$B358="",$C358=""),"",'MPTO_working_3-way'!G357)</f>
        <v>3.0838458809736848</v>
      </c>
      <c r="K358" s="17">
        <f>IF(OR($A358="",$B358="",$C358=""),"",'OddsRatio_working_3-way'!H357)</f>
        <v>2.6128972024484307</v>
      </c>
      <c r="L358" s="21">
        <f>IF(OR($A358="",$B358="",$C358=""),"",'OddsRatio_working_3-way'!I357)</f>
        <v>3.4140050844592404</v>
      </c>
      <c r="M358" s="22">
        <f>IF(OR($A358="",$B358="",$C358=""),"",'OddsRatio_working_3-way'!J357)</f>
        <v>3.0828804932281058</v>
      </c>
      <c r="N358" s="29">
        <f t="shared" si="105"/>
        <v>38.156490412274195</v>
      </c>
      <c r="O358" s="30">
        <f t="shared" si="106"/>
        <v>29.378156728468781</v>
      </c>
      <c r="P358" s="30">
        <f t="shared" si="107"/>
        <v>32.465352859257017</v>
      </c>
      <c r="Q358" t="s">
        <v>230</v>
      </c>
      <c r="R358" t="s">
        <v>226</v>
      </c>
      <c r="S358" s="43">
        <v>44073</v>
      </c>
      <c r="T358" s="4">
        <v>100</v>
      </c>
      <c r="U358" s="4">
        <f t="shared" si="96"/>
        <v>60.15936254980079</v>
      </c>
      <c r="V358" s="4">
        <f t="shared" si="97"/>
        <v>69.325153374233125</v>
      </c>
      <c r="W358" s="4">
        <f t="shared" si="98"/>
        <v>66.101694915254228</v>
      </c>
      <c r="X358" s="4">
        <f t="shared" si="99"/>
        <v>64.573151710512633</v>
      </c>
      <c r="Y358" s="4">
        <f t="shared" si="100"/>
        <v>73.738942534944968</v>
      </c>
      <c r="Z358" s="4">
        <f t="shared" si="101"/>
        <v>70.515484075966086</v>
      </c>
      <c r="AA358" s="4">
        <f t="shared" si="102"/>
        <v>-4.4137891607118434</v>
      </c>
      <c r="AB358" s="4">
        <f t="shared" si="103"/>
        <v>-4.4137891607118434</v>
      </c>
      <c r="AC358" s="4">
        <f t="shared" si="104"/>
        <v>-4.4137891607118576</v>
      </c>
    </row>
    <row r="359" spans="1:30" s="28" customFormat="1" ht="15" x14ac:dyDescent="0.25">
      <c r="A359" s="23">
        <v>4.7</v>
      </c>
      <c r="B359" s="23">
        <v>3.99</v>
      </c>
      <c r="C359" s="23">
        <v>1.71</v>
      </c>
      <c r="D359" s="24">
        <f t="shared" si="92"/>
        <v>4.818784550027555E-2</v>
      </c>
      <c r="E359" s="25">
        <f>IF(OR($A359="",$B359="",$C359=""),"",A359*'MPTO_working_3-way'!$I358)</f>
        <v>4.9264828738512954</v>
      </c>
      <c r="F359" s="26">
        <f>IF(OR($A359="",$B359="",$C359=""),"",B359*'MPTO_working_3-way'!$I358)</f>
        <v>4.1822695035460997</v>
      </c>
      <c r="G359" s="27">
        <f>IF(OR($A359="",$B359="",$C359=""),"",C359*'MPTO_working_3-way'!$I358)</f>
        <v>1.7924012158054712</v>
      </c>
      <c r="H359" s="25">
        <f>IF(OR($A359="",$B359="",$C359=""),"",'MPTO_working_3-way'!E358)</f>
        <v>5.0837977047501441</v>
      </c>
      <c r="I359" s="26">
        <f>IF(OR($A359="",$B359="",$C359=""),"",'MPTO_working_3-way'!F358)</f>
        <v>4.2632296850135143</v>
      </c>
      <c r="J359" s="27">
        <f>IF(OR($A359="",$B359="",$C359=""),"",'MPTO_working_3-way'!G358)</f>
        <v>1.7582952213274439</v>
      </c>
      <c r="K359" s="25">
        <f>IF(OR($A359="",$B359="",$C359=""),"",'OddsRatio_working_3-way'!H358)</f>
        <v>5.0138156604440542</v>
      </c>
      <c r="L359" s="26">
        <f>IF(OR($A359="",$B359="",$C359=""),"",'OddsRatio_working_3-way'!I358)</f>
        <v>4.2435969796561412</v>
      </c>
      <c r="M359" s="27">
        <f>IF(OR($A359="",$B359="",$C359=""),"",'OddsRatio_working_3-way'!J358)</f>
        <v>1.7702186807879128</v>
      </c>
      <c r="N359" s="40">
        <f t="shared" ref="N359:N422" si="108">(1/E359)* 100</f>
        <v>20.298456842462269</v>
      </c>
      <c r="O359" s="41">
        <f t="shared" ref="O359:O422" si="109">(1/F359)* 100</f>
        <v>23.910462947261315</v>
      </c>
      <c r="P359" s="41">
        <f t="shared" ref="P359:P422" si="110">(1/G359)* 100</f>
        <v>55.791080210276412</v>
      </c>
      <c r="Q359" s="23" t="s">
        <v>299</v>
      </c>
      <c r="R359" s="23" t="s">
        <v>311</v>
      </c>
      <c r="S359" s="44">
        <v>44084</v>
      </c>
      <c r="T359" s="28">
        <v>100</v>
      </c>
      <c r="U359" s="28">
        <f t="shared" si="96"/>
        <v>78.723404255319153</v>
      </c>
      <c r="V359" s="28">
        <f t="shared" si="97"/>
        <v>74.937343358395992</v>
      </c>
      <c r="W359" s="28">
        <f t="shared" si="98"/>
        <v>41.520467836257311</v>
      </c>
      <c r="X359" s="28">
        <f t="shared" si="99"/>
        <v>83.542188805346697</v>
      </c>
      <c r="Y359" s="28">
        <f t="shared" si="100"/>
        <v>79.756127908423537</v>
      </c>
      <c r="Z359" s="28">
        <f t="shared" si="101"/>
        <v>46.339252386284855</v>
      </c>
      <c r="AA359" s="28">
        <f t="shared" si="102"/>
        <v>-4.8187845500275444</v>
      </c>
      <c r="AB359" s="28">
        <f t="shared" si="103"/>
        <v>-4.8187845500275444</v>
      </c>
      <c r="AC359" s="28">
        <f t="shared" si="104"/>
        <v>-4.8187845500275444</v>
      </c>
      <c r="AD359" s="60"/>
    </row>
    <row r="360" spans="1:30" ht="15" x14ac:dyDescent="0.25">
      <c r="A360">
        <v>3.19</v>
      </c>
      <c r="B360">
        <v>3.62</v>
      </c>
      <c r="C360">
        <v>2.25</v>
      </c>
      <c r="D360" s="20">
        <f t="shared" si="92"/>
        <v>3.4167162191547806E-2</v>
      </c>
      <c r="E360" s="17">
        <f>IF(OR($A360="",$B360="",$C360=""),"",A360*'MPTO_working_3-way'!$I359)</f>
        <v>3.2989932473910373</v>
      </c>
      <c r="F360" s="21">
        <f>IF(OR($A360="",$B360="",$C360=""),"",B360*'MPTO_working_3-way'!$I359)</f>
        <v>3.7436851271334031</v>
      </c>
      <c r="G360" s="22">
        <f>IF(OR($A360="",$B360="",$C360=""),"",C360*'MPTO_working_3-way'!$I359)</f>
        <v>2.3268761149309825</v>
      </c>
      <c r="H360" s="17">
        <f>IF(OR($A360="",$B360="",$C360=""),"",'MPTO_working_3-way'!E359)</f>
        <v>3.3102655299451103</v>
      </c>
      <c r="I360" s="21">
        <f>IF(OR($A360="",$B360="",$C360=""),"",'MPTO_working_3-way'!F359)</f>
        <v>3.7756645151915134</v>
      </c>
      <c r="J360" s="22">
        <f>IF(OR($A360="",$B360="",$C360=""),"",'MPTO_working_3-way'!G359)</f>
        <v>2.3091734272632878</v>
      </c>
      <c r="K360" s="17">
        <f>IF(OR($A360="",$B360="",$C360=""),"",'OddsRatio_working_3-way'!H359)</f>
        <v>3.3069350726272289</v>
      </c>
      <c r="L360" s="21">
        <f>IF(OR($A360="",$B360="",$C360=""),"",'OddsRatio_working_3-way'!I359)</f>
        <v>3.7598949270700168</v>
      </c>
      <c r="M360" s="22">
        <f>IF(OR($A360="",$B360="",$C360=""),"",'OddsRatio_working_3-way'!J359)</f>
        <v>2.3167437629150847</v>
      </c>
      <c r="N360" s="29">
        <f t="shared" si="108"/>
        <v>30.312277868129499</v>
      </c>
      <c r="O360" s="30">
        <f t="shared" si="109"/>
        <v>26.711648176611352</v>
      </c>
      <c r="P360" s="30">
        <f t="shared" si="110"/>
        <v>42.976073955259153</v>
      </c>
      <c r="Q360" t="s">
        <v>258</v>
      </c>
      <c r="R360" t="s">
        <v>252</v>
      </c>
      <c r="S360" s="43">
        <v>44085</v>
      </c>
      <c r="T360" s="4">
        <v>100</v>
      </c>
      <c r="U360" s="4">
        <f t="shared" ref="U360:U368" si="111">(1/A360)*((T360*A360)-T360)</f>
        <v>68.652037617554868</v>
      </c>
      <c r="V360" s="4">
        <f t="shared" ref="V360:V368" si="112">(1/B360)*((T360*B360)-T360)</f>
        <v>72.375690607734811</v>
      </c>
      <c r="W360" s="4">
        <f t="shared" ref="W360:W368" si="113">(1/C360)*((T360*C360)-T360)</f>
        <v>55.55555555555555</v>
      </c>
      <c r="X360" s="4">
        <f t="shared" ref="X360:X368" si="114">((1/B360)+(1/C360))*T360</f>
        <v>72.068753836709632</v>
      </c>
      <c r="Y360" s="4">
        <f t="shared" ref="Y360:Y368" si="115">((1/A360)+(1/C360))*T360</f>
        <v>75.792406826889589</v>
      </c>
      <c r="Z360" s="4">
        <f t="shared" ref="Z360:Z368" si="116">((1/A360)+(1/B360))*T360</f>
        <v>58.972271774710336</v>
      </c>
      <c r="AA360" s="4">
        <f t="shared" ref="AA360:AA368" si="117">U360-X360</f>
        <v>-3.4167162191547646</v>
      </c>
      <c r="AB360" s="4">
        <f t="shared" ref="AB360:AB368" si="118">V360-Y360</f>
        <v>-3.4167162191547789</v>
      </c>
      <c r="AC360" s="4">
        <f t="shared" ref="AC360:AC368" si="119">W360-Z360</f>
        <v>-3.416716219154786</v>
      </c>
    </row>
    <row r="361" spans="1:30" ht="15" x14ac:dyDescent="0.25">
      <c r="A361">
        <v>1.99</v>
      </c>
      <c r="B361">
        <v>3.46</v>
      </c>
      <c r="C361">
        <v>4.12</v>
      </c>
      <c r="D361" s="20">
        <f t="shared" si="92"/>
        <v>3.4248350456474341E-2</v>
      </c>
      <c r="E361" s="17">
        <f>IF(OR($A361="",$B361="",$C361=""),"",A361*'MPTO_working_3-way'!$I360)</f>
        <v>2.0581542174083838</v>
      </c>
      <c r="F361" s="21">
        <f>IF(OR($A361="",$B361="",$C361=""),"",B361*'MPTO_working_3-way'!$I360)</f>
        <v>3.578499292579401</v>
      </c>
      <c r="G361" s="22">
        <f>IF(OR($A361="",$B361="",$C361=""),"",C361*'MPTO_working_3-way'!$I360)</f>
        <v>4.2611032038806744</v>
      </c>
      <c r="H361" s="17">
        <f>IF(OR($A361="",$B361="",$C361=""),"",'MPTO_working_3-way'!E360)</f>
        <v>2.0362598999742736</v>
      </c>
      <c r="I361" s="21">
        <f>IF(OR($A361="",$B361="",$C361=""),"",'MPTO_working_3-way'!F360)</f>
        <v>3.6022895893340761</v>
      </c>
      <c r="J361" s="22">
        <f>IF(OR($A361="",$B361="",$C361=""),"",'MPTO_working_3-way'!G360)</f>
        <v>4.3233459902356381</v>
      </c>
      <c r="K361" s="17">
        <f>IF(OR($A361="",$B361="",$C361=""),"",'OddsRatio_working_3-way'!H360)</f>
        <v>2.0449203392221431</v>
      </c>
      <c r="L361" s="21">
        <f>IF(OR($A361="",$B361="",$C361=""),"",'OddsRatio_working_3-way'!I360)</f>
        <v>3.596468721703507</v>
      </c>
      <c r="M361" s="22">
        <f>IF(OR($A361="",$B361="",$C361=""),"",'OddsRatio_working_3-way'!J360)</f>
        <v>4.2930822811849358</v>
      </c>
      <c r="N361" s="29">
        <f t="shared" si="108"/>
        <v>48.587224005944236</v>
      </c>
      <c r="O361" s="30">
        <f t="shared" si="109"/>
        <v>27.944675078563304</v>
      </c>
      <c r="P361" s="30">
        <f t="shared" si="110"/>
        <v>23.468100915492482</v>
      </c>
      <c r="Q361" t="s">
        <v>36</v>
      </c>
      <c r="R361" t="s">
        <v>77</v>
      </c>
      <c r="S361" s="43">
        <v>44085</v>
      </c>
      <c r="T361" s="4">
        <v>100</v>
      </c>
      <c r="U361" s="4">
        <f t="shared" si="111"/>
        <v>49.748743718592962</v>
      </c>
      <c r="V361" s="4">
        <f t="shared" si="112"/>
        <v>71.098265895953759</v>
      </c>
      <c r="W361" s="4">
        <f t="shared" si="113"/>
        <v>75.728155339805824</v>
      </c>
      <c r="X361" s="4">
        <f t="shared" si="114"/>
        <v>53.173578764240425</v>
      </c>
      <c r="Y361" s="4">
        <f t="shared" si="115"/>
        <v>74.5231009416012</v>
      </c>
      <c r="Z361" s="4">
        <f t="shared" si="116"/>
        <v>79.152990385453265</v>
      </c>
      <c r="AA361" s="4">
        <f t="shared" si="117"/>
        <v>-3.4248350456474626</v>
      </c>
      <c r="AB361" s="4">
        <f t="shared" si="118"/>
        <v>-3.4248350456474412</v>
      </c>
      <c r="AC361" s="4">
        <f t="shared" si="119"/>
        <v>-3.4248350456474412</v>
      </c>
    </row>
    <row r="362" spans="1:30" ht="15" x14ac:dyDescent="0.25">
      <c r="A362">
        <v>4.5</v>
      </c>
      <c r="B362">
        <v>3.61</v>
      </c>
      <c r="C362">
        <v>1.88</v>
      </c>
      <c r="D362" s="20">
        <f t="shared" si="92"/>
        <v>3.1145426088551087E-2</v>
      </c>
      <c r="E362" s="17">
        <f>IF(OR($A362="",$B362="",$C362=""),"",A362*'MPTO_working_3-way'!$I361)</f>
        <v>4.6401544173984801</v>
      </c>
      <c r="F362" s="21">
        <f>IF(OR($A362="",$B362="",$C362=""),"",B362*'MPTO_working_3-way'!$I361)</f>
        <v>3.7224349881796694</v>
      </c>
      <c r="G362" s="22">
        <f>IF(OR($A362="",$B362="",$C362=""),"",C362*'MPTO_working_3-way'!$I361)</f>
        <v>1.938553401046476</v>
      </c>
      <c r="H362" s="17">
        <f>IF(OR($A362="",$B362="",$C362=""),"",'MPTO_working_3-way'!E361)</f>
        <v>4.7205345918430446</v>
      </c>
      <c r="I362" s="21">
        <f>IF(OR($A362="",$B362="",$C362=""),"",'MPTO_working_3-way'!F361)</f>
        <v>3.7505649069950229</v>
      </c>
      <c r="J362" s="22">
        <f>IF(OR($A362="",$B362="",$C362=""),"",'MPTO_working_3-way'!G361)</f>
        <v>1.9174238968018449</v>
      </c>
      <c r="K362" s="17">
        <f>IF(OR($A362="",$B362="",$C362=""),"",'OddsRatio_working_3-way'!H361)</f>
        <v>4.680984452213238</v>
      </c>
      <c r="L362" s="21">
        <f>IF(OR($A362="",$B362="",$C362=""),"",'OddsRatio_working_3-way'!I361)</f>
        <v>3.7449626915075855</v>
      </c>
      <c r="M362" s="22">
        <f>IF(OR($A362="",$B362="",$C362=""),"",'OddsRatio_working_3-way'!J361)</f>
        <v>1.9255046622707566</v>
      </c>
      <c r="N362" s="29">
        <f t="shared" si="108"/>
        <v>21.551006928787807</v>
      </c>
      <c r="O362" s="30">
        <f t="shared" si="109"/>
        <v>26.864136060815831</v>
      </c>
      <c r="P362" s="30">
        <f t="shared" si="110"/>
        <v>51.584857010396355</v>
      </c>
      <c r="Q362" t="s">
        <v>268</v>
      </c>
      <c r="R362" t="s">
        <v>306</v>
      </c>
      <c r="S362" s="43">
        <v>44085</v>
      </c>
      <c r="T362" s="4">
        <v>100</v>
      </c>
      <c r="U362" s="4">
        <f t="shared" si="111"/>
        <v>77.777777777777771</v>
      </c>
      <c r="V362" s="4">
        <f t="shared" si="112"/>
        <v>72.29916897506925</v>
      </c>
      <c r="W362" s="4">
        <f t="shared" si="113"/>
        <v>46.808510638297875</v>
      </c>
      <c r="X362" s="4">
        <f t="shared" si="114"/>
        <v>80.892320386632875</v>
      </c>
      <c r="Y362" s="4">
        <f t="shared" si="115"/>
        <v>75.413711583924353</v>
      </c>
      <c r="Z362" s="4">
        <f t="shared" si="116"/>
        <v>49.923053247152971</v>
      </c>
      <c r="AA362" s="4">
        <f t="shared" si="117"/>
        <v>-3.1145426088551034</v>
      </c>
      <c r="AB362" s="4">
        <f t="shared" si="118"/>
        <v>-3.1145426088551034</v>
      </c>
      <c r="AC362" s="4">
        <f t="shared" si="119"/>
        <v>-3.1145426088550963</v>
      </c>
    </row>
    <row r="363" spans="1:30" ht="15" x14ac:dyDescent="0.25">
      <c r="A363">
        <v>1.5</v>
      </c>
      <c r="B363">
        <v>3.84</v>
      </c>
      <c r="C363">
        <v>7.46</v>
      </c>
      <c r="D363" s="20">
        <f t="shared" si="92"/>
        <v>6.1131590705987504E-2</v>
      </c>
      <c r="E363" s="17">
        <f>IF(OR($A363="",$B363="",$C363=""),"",A363*'MPTO_working_3-way'!$I362)</f>
        <v>1.5916973860589811</v>
      </c>
      <c r="F363" s="21">
        <f>IF(OR($A363="",$B363="",$C363=""),"",B363*'MPTO_working_3-way'!$I362)</f>
        <v>4.0747453083109919</v>
      </c>
      <c r="G363" s="22">
        <f>IF(OR($A363="",$B363="",$C363=""),"",C363*'MPTO_working_3-way'!$I362)</f>
        <v>7.9160416666666666</v>
      </c>
      <c r="H363" s="17">
        <f>IF(OR($A363="",$B363="",$C363=""),"",'MPTO_working_3-way'!E362)</f>
        <v>1.5472942803232173</v>
      </c>
      <c r="I363" s="21">
        <f>IF(OR($A363="",$B363="",$C363=""),"",'MPTO_working_3-way'!F362)</f>
        <v>4.1659815403707441</v>
      </c>
      <c r="J363" s="22">
        <f>IF(OR($A363="",$B363="",$C363=""),"",'MPTO_working_3-way'!G362)</f>
        <v>8.7973138973057079</v>
      </c>
      <c r="K363" s="17">
        <f>IF(OR($A363="",$B363="",$C363=""),"",'OddsRatio_working_3-way'!H362)</f>
        <v>1.5617783589686496</v>
      </c>
      <c r="L363" s="21">
        <f>IF(OR($A363="",$B363="",$C363=""),"",'OddsRatio_working_3-way'!I362)</f>
        <v>4.1909010789419305</v>
      </c>
      <c r="M363" s="22">
        <f>IF(OR($A363="",$B363="",$C363=""),"",'OddsRatio_working_3-way'!J362)</f>
        <v>8.2581763978749567</v>
      </c>
      <c r="N363" s="29">
        <f t="shared" si="108"/>
        <v>62.826012579940524</v>
      </c>
      <c r="O363" s="30">
        <f t="shared" si="109"/>
        <v>24.541411164039268</v>
      </c>
      <c r="P363" s="30">
        <f t="shared" si="110"/>
        <v>12.632576256020212</v>
      </c>
      <c r="Q363" t="s">
        <v>88</v>
      </c>
      <c r="R363" t="s">
        <v>312</v>
      </c>
      <c r="S363" s="43">
        <v>44085</v>
      </c>
      <c r="T363" s="4">
        <v>100</v>
      </c>
      <c r="U363" s="4">
        <f t="shared" si="111"/>
        <v>33.333333333333329</v>
      </c>
      <c r="V363" s="4">
        <f t="shared" si="112"/>
        <v>73.958333333333343</v>
      </c>
      <c r="W363" s="4">
        <f t="shared" si="113"/>
        <v>86.595174262734588</v>
      </c>
      <c r="X363" s="4">
        <f t="shared" si="114"/>
        <v>39.446492403932091</v>
      </c>
      <c r="Y363" s="4">
        <f t="shared" si="115"/>
        <v>80.071492403932069</v>
      </c>
      <c r="Z363" s="4">
        <f t="shared" si="116"/>
        <v>92.708333333333329</v>
      </c>
      <c r="AA363" s="4">
        <f t="shared" si="117"/>
        <v>-6.113159070598762</v>
      </c>
      <c r="AB363" s="4">
        <f t="shared" si="118"/>
        <v>-6.1131590705987264</v>
      </c>
      <c r="AC363" s="4">
        <f t="shared" si="119"/>
        <v>-6.1131590705987406</v>
      </c>
    </row>
    <row r="364" spans="1:30" ht="15" x14ac:dyDescent="0.25">
      <c r="A364">
        <v>1.21</v>
      </c>
      <c r="B364">
        <v>5.82</v>
      </c>
      <c r="C364">
        <v>14.78</v>
      </c>
      <c r="D364" s="20">
        <f t="shared" si="92"/>
        <v>6.5926585480480027E-2</v>
      </c>
      <c r="E364" s="17">
        <f>IF(OR($A364="",$B364="",$C364=""),"",A364*'MPTO_working_3-way'!$I363)</f>
        <v>1.2897711684313808</v>
      </c>
      <c r="F364" s="21">
        <f>IF(OR($A364="",$B364="",$C364=""),"",B364*'MPTO_working_3-way'!$I363)</f>
        <v>6.203692727496394</v>
      </c>
      <c r="G364" s="22">
        <f>IF(OR($A364="",$B364="",$C364=""),"",C364*'MPTO_working_3-way'!$I363)</f>
        <v>15.754394933401494</v>
      </c>
      <c r="H364" s="17">
        <f>IF(OR($A364="",$B364="",$C364=""),"",'MPTO_working_3-way'!E363)</f>
        <v>1.2430532706062363</v>
      </c>
      <c r="I364" s="21">
        <f>IF(OR($A364="",$B364="",$C364=""),"",'MPTO_working_3-way'!F363)</f>
        <v>6.6735280612862091</v>
      </c>
      <c r="J364" s="22">
        <f>IF(OR($A364="",$B364="",$C364=""),"",'MPTO_working_3-way'!G363)</f>
        <v>21.889755674070212</v>
      </c>
      <c r="K364" s="17">
        <f>IF(OR($A364="",$B364="",$C364=""),"",'OddsRatio_working_3-way'!H363)</f>
        <v>1.2543477756467027</v>
      </c>
      <c r="L364" s="21">
        <f>IF(OR($A364="",$B364="",$C364=""),"",'OddsRatio_working_3-way'!I363)</f>
        <v>6.8378870410338388</v>
      </c>
      <c r="M364" s="22">
        <f>IF(OR($A364="",$B364="",$C364=""),"",'OddsRatio_working_3-way'!J363)</f>
        <v>17.690058801959815</v>
      </c>
      <c r="N364" s="29">
        <f t="shared" si="108"/>
        <v>77.533133355446267</v>
      </c>
      <c r="O364" s="30">
        <f t="shared" si="109"/>
        <v>16.119431505170102</v>
      </c>
      <c r="P364" s="30">
        <f t="shared" si="110"/>
        <v>6.3474351393836255</v>
      </c>
      <c r="Q364" t="s">
        <v>90</v>
      </c>
      <c r="R364" t="s">
        <v>313</v>
      </c>
      <c r="S364" s="43">
        <v>44085</v>
      </c>
      <c r="T364" s="4">
        <v>100</v>
      </c>
      <c r="U364" s="4">
        <f t="shared" si="111"/>
        <v>17.355371900826448</v>
      </c>
      <c r="V364" s="4">
        <f t="shared" si="112"/>
        <v>82.817869415807564</v>
      </c>
      <c r="W364" s="4">
        <f t="shared" si="113"/>
        <v>93.234100135318002</v>
      </c>
      <c r="X364" s="4">
        <f t="shared" si="114"/>
        <v>23.948030448874441</v>
      </c>
      <c r="Y364" s="4">
        <f t="shared" si="115"/>
        <v>89.410527963855557</v>
      </c>
      <c r="Z364" s="4">
        <f t="shared" si="116"/>
        <v>99.826758683365995</v>
      </c>
      <c r="AA364" s="4">
        <f t="shared" si="117"/>
        <v>-6.5926585480479929</v>
      </c>
      <c r="AB364" s="4">
        <f t="shared" si="118"/>
        <v>-6.5926585480479929</v>
      </c>
      <c r="AC364" s="4">
        <f t="shared" si="119"/>
        <v>-6.5926585480479929</v>
      </c>
    </row>
    <row r="365" spans="1:30" ht="15" x14ac:dyDescent="0.25">
      <c r="A365">
        <v>3.94</v>
      </c>
      <c r="B365">
        <v>3.76</v>
      </c>
      <c r="C365">
        <v>1.94</v>
      </c>
      <c r="D365" s="20">
        <f t="shared" si="92"/>
        <v>3.5228470933268641E-2</v>
      </c>
      <c r="E365" s="17">
        <f>IF(OR($A365="",$B365="",$C365=""),"",A365*'MPTO_working_3-way'!$I364)</f>
        <v>4.0788001754770784</v>
      </c>
      <c r="F365" s="21">
        <f>IF(OR($A365="",$B365="",$C365=""),"",B365*'MPTO_working_3-way'!$I364)</f>
        <v>3.8924590507090899</v>
      </c>
      <c r="G365" s="22">
        <f>IF(OR($A365="",$B365="",$C365=""),"",C365*'MPTO_working_3-way'!$I364)</f>
        <v>2.0083432336105411</v>
      </c>
      <c r="H365" s="17">
        <f>IF(OR($A365="",$B365="",$C365=""),"",'MPTO_working_3-way'!E364)</f>
        <v>4.1311340433801664</v>
      </c>
      <c r="I365" s="21">
        <f>IF(OR($A365="",$B365="",$C365=""),"",'MPTO_working_3-way'!F364)</f>
        <v>3.9336840168888734</v>
      </c>
      <c r="J365" s="22">
        <f>IF(OR($A365="",$B365="",$C365=""),"",'MPTO_working_3-way'!G364)</f>
        <v>1.9852255784935353</v>
      </c>
      <c r="K365" s="17">
        <f>IF(OR($A365="",$B365="",$C365=""),"",'OddsRatio_working_3-way'!H364)</f>
        <v>4.1092684808068762</v>
      </c>
      <c r="L365" s="21">
        <f>IF(OR($A365="",$B365="",$C365=""),"",'OddsRatio_working_3-way'!I364)</f>
        <v>3.9189051044309453</v>
      </c>
      <c r="M365" s="22">
        <f>IF(OR($A365="",$B365="",$C365=""),"",'OddsRatio_working_3-way'!J364)</f>
        <v>1.9941198544076408</v>
      </c>
      <c r="N365" s="29">
        <f t="shared" si="108"/>
        <v>24.51701375351232</v>
      </c>
      <c r="O365" s="30">
        <f t="shared" si="109"/>
        <v>25.690700582137911</v>
      </c>
      <c r="P365" s="30">
        <f t="shared" si="110"/>
        <v>49.79228566434977</v>
      </c>
      <c r="Q365" t="s">
        <v>164</v>
      </c>
      <c r="R365" t="s">
        <v>65</v>
      </c>
      <c r="S365" s="43">
        <v>44085</v>
      </c>
      <c r="T365" s="4">
        <v>100</v>
      </c>
      <c r="U365" s="4">
        <f t="shared" si="111"/>
        <v>74.619289340101517</v>
      </c>
      <c r="V365" s="4">
        <f t="shared" si="112"/>
        <v>73.40425531914893</v>
      </c>
      <c r="W365" s="4">
        <f t="shared" si="113"/>
        <v>48.453608247422686</v>
      </c>
      <c r="X365" s="4">
        <f t="shared" si="114"/>
        <v>78.142136433428391</v>
      </c>
      <c r="Y365" s="4">
        <f t="shared" si="115"/>
        <v>76.927102412475804</v>
      </c>
      <c r="Z365" s="4">
        <f t="shared" si="116"/>
        <v>51.976455340749538</v>
      </c>
      <c r="AA365" s="4">
        <f t="shared" si="117"/>
        <v>-3.5228470933268738</v>
      </c>
      <c r="AB365" s="4">
        <f t="shared" si="118"/>
        <v>-3.5228470933268738</v>
      </c>
      <c r="AC365" s="4">
        <f t="shared" si="119"/>
        <v>-3.5228470933268525</v>
      </c>
    </row>
    <row r="366" spans="1:30" ht="15" x14ac:dyDescent="0.25">
      <c r="A366">
        <v>1.89</v>
      </c>
      <c r="B366">
        <v>3.84</v>
      </c>
      <c r="C366">
        <v>4.0599999999999996</v>
      </c>
      <c r="D366" s="20">
        <f t="shared" si="92"/>
        <v>3.5822614486407556E-2</v>
      </c>
      <c r="E366" s="17">
        <f>IF(OR($A366="",$B366="",$C366=""),"",A366*'MPTO_working_3-way'!$I365)</f>
        <v>1.9577047413793103</v>
      </c>
      <c r="F366" s="21">
        <f>IF(OR($A366="",$B366="",$C366=""),"",B366*'MPTO_working_3-way'!$I365)</f>
        <v>3.9775588396278048</v>
      </c>
      <c r="G366" s="22">
        <f>IF(OR($A366="",$B366="",$C366=""),"",C366*'MPTO_working_3-way'!$I365)</f>
        <v>4.205439814814814</v>
      </c>
      <c r="H366" s="17">
        <f>IF(OR($A366="",$B366="",$C366=""),"",'MPTO_working_3-way'!E365)</f>
        <v>1.9336388391757957</v>
      </c>
      <c r="I366" s="21">
        <f>IF(OR($A366="",$B366="",$C366=""),"",'MPTO_working_3-way'!F365)</f>
        <v>4.0245368741490868</v>
      </c>
      <c r="J366" s="22">
        <f>IF(OR($A366="",$B366="",$C366=""),"",'MPTO_working_3-way'!G365)</f>
        <v>4.2668569621382293</v>
      </c>
      <c r="K366" s="17">
        <f>IF(OR($A366="",$B366="",$C366=""),"",'OddsRatio_working_3-way'!H365)</f>
        <v>1.9427318663750255</v>
      </c>
      <c r="L366" s="21">
        <f>IF(OR($A366="",$B366="",$C366=""),"",'OddsRatio_working_3-way'!I365)</f>
        <v>4.0082679780955885</v>
      </c>
      <c r="M366" s="22">
        <f>IF(OR($A366="",$B366="",$C366=""),"",'OddsRatio_working_3-way'!J365)</f>
        <v>4.2413028214691888</v>
      </c>
      <c r="N366" s="29">
        <f t="shared" si="108"/>
        <v>51.080225677721202</v>
      </c>
      <c r="O366" s="30">
        <f t="shared" si="109"/>
        <v>25.141048575753409</v>
      </c>
      <c r="P366" s="30">
        <f t="shared" si="110"/>
        <v>23.778725746525392</v>
      </c>
      <c r="Q366" t="s">
        <v>247</v>
      </c>
      <c r="R366" t="s">
        <v>251</v>
      </c>
      <c r="S366" s="43">
        <v>44086</v>
      </c>
      <c r="T366" s="4">
        <v>100</v>
      </c>
      <c r="U366" s="4">
        <f t="shared" si="111"/>
        <v>47.089947089947096</v>
      </c>
      <c r="V366" s="4">
        <f t="shared" si="112"/>
        <v>73.958333333333343</v>
      </c>
      <c r="W366" s="4">
        <f t="shared" si="113"/>
        <v>75.369458128078819</v>
      </c>
      <c r="X366" s="4">
        <f t="shared" si="114"/>
        <v>50.672208538587846</v>
      </c>
      <c r="Y366" s="4">
        <f t="shared" si="115"/>
        <v>77.540594781974107</v>
      </c>
      <c r="Z366" s="4">
        <f t="shared" si="116"/>
        <v>78.951719576719583</v>
      </c>
      <c r="AA366" s="4">
        <f t="shared" si="117"/>
        <v>-3.5822614486407502</v>
      </c>
      <c r="AB366" s="4">
        <f t="shared" si="118"/>
        <v>-3.5822614486407645</v>
      </c>
      <c r="AC366" s="4">
        <f t="shared" si="119"/>
        <v>-3.5822614486407645</v>
      </c>
    </row>
    <row r="367" spans="1:30" ht="15" x14ac:dyDescent="0.25">
      <c r="A367">
        <v>5.25</v>
      </c>
      <c r="B367">
        <v>3.7</v>
      </c>
      <c r="C367">
        <v>1.74</v>
      </c>
      <c r="D367" s="20">
        <f t="shared" si="92"/>
        <v>3.5459104424621524E-2</v>
      </c>
      <c r="E367" s="17">
        <f>IF(OR($A367="",$B367="",$C367=""),"",A367*'MPTO_working_3-way'!$I366)</f>
        <v>5.4361602982292627</v>
      </c>
      <c r="F367" s="21">
        <f>IF(OR($A367="",$B367="",$C367=""),"",B367*'MPTO_working_3-way'!$I366)</f>
        <v>3.8311986863710996</v>
      </c>
      <c r="G367" s="22">
        <f>IF(OR($A367="",$B367="",$C367=""),"",C367*'MPTO_working_3-way'!$I366)</f>
        <v>1.8016988416988415</v>
      </c>
      <c r="H367" s="17">
        <f>IF(OR($A367="",$B367="",$C367=""),"",'MPTO_working_3-way'!E366)</f>
        <v>5.5973337749441079</v>
      </c>
      <c r="I367" s="21">
        <f>IF(OR($A367="",$B367="",$C367=""),"",'MPTO_working_3-way'!F366)</f>
        <v>3.8692118367580557</v>
      </c>
      <c r="J367" s="22">
        <f>IF(OR($A367="",$B367="",$C367=""),"",'MPTO_working_3-way'!G366)</f>
        <v>1.7765367533047749</v>
      </c>
      <c r="K367" s="17">
        <f>IF(OR($A367="",$B367="",$C367=""),"",'OddsRatio_working_3-way'!H366)</f>
        <v>5.5126743372986162</v>
      </c>
      <c r="L367" s="21">
        <f>IF(OR($A367="",$B367="",$C367=""),"",'OddsRatio_working_3-way'!I366)</f>
        <v>3.8668754613426506</v>
      </c>
      <c r="M367" s="22">
        <f>IF(OR($A367="",$B367="",$C367=""),"",'OddsRatio_working_3-way'!J366)</f>
        <v>1.7857362375531709</v>
      </c>
      <c r="N367" s="29">
        <f t="shared" si="108"/>
        <v>18.395336876392939</v>
      </c>
      <c r="O367" s="30">
        <f t="shared" si="109"/>
        <v>26.101491513800788</v>
      </c>
      <c r="P367" s="30">
        <f t="shared" si="110"/>
        <v>55.50317160980628</v>
      </c>
      <c r="Q367" t="s">
        <v>249</v>
      </c>
      <c r="R367" t="s">
        <v>263</v>
      </c>
      <c r="S367" s="43">
        <v>44086</v>
      </c>
      <c r="T367" s="4">
        <v>100</v>
      </c>
      <c r="U367" s="4">
        <f t="shared" si="111"/>
        <v>80.952380952380949</v>
      </c>
      <c r="V367" s="4">
        <f t="shared" si="112"/>
        <v>72.972972972972968</v>
      </c>
      <c r="W367" s="4">
        <f t="shared" si="113"/>
        <v>42.528735632183903</v>
      </c>
      <c r="X367" s="4">
        <f t="shared" si="114"/>
        <v>84.498291394843108</v>
      </c>
      <c r="Y367" s="4">
        <f t="shared" si="115"/>
        <v>76.518883415435141</v>
      </c>
      <c r="Z367" s="4">
        <f t="shared" si="116"/>
        <v>46.074646074646068</v>
      </c>
      <c r="AA367" s="4">
        <f t="shared" si="117"/>
        <v>-3.5459104424621586</v>
      </c>
      <c r="AB367" s="4">
        <f t="shared" si="118"/>
        <v>-3.5459104424621728</v>
      </c>
      <c r="AC367" s="4">
        <f t="shared" si="119"/>
        <v>-3.5459104424621657</v>
      </c>
    </row>
    <row r="368" spans="1:30" ht="15" x14ac:dyDescent="0.25">
      <c r="A368">
        <v>1.1299999999999999</v>
      </c>
      <c r="B368">
        <v>9.2899999999999991</v>
      </c>
      <c r="C368">
        <v>23.78</v>
      </c>
      <c r="D368" s="20">
        <f t="shared" si="92"/>
        <v>3.4650523351853257E-2</v>
      </c>
      <c r="E368" s="17">
        <f>IF(OR($A368="",$B368="",$C368=""),"",A368*'MPTO_working_3-way'!$I367)</f>
        <v>1.1691550913875941</v>
      </c>
      <c r="F368" s="21">
        <f>IF(OR($A368="",$B368="",$C368=""),"",B368*'MPTO_working_3-way'!$I367)</f>
        <v>9.6119033619387153</v>
      </c>
      <c r="G368" s="22">
        <f>IF(OR($A368="",$B368="",$C368=""),"",C368*'MPTO_working_3-way'!$I367)</f>
        <v>24.603989445307072</v>
      </c>
      <c r="H368" s="17">
        <f>IF(OR($A368="",$B368="",$C368=""),"",'MPTO_working_3-way'!E367)</f>
        <v>1.1449434552074247</v>
      </c>
      <c r="I368" s="21">
        <f>IF(OR($A368="",$B368="",$C368=""),"",'MPTO_working_3-way'!F367)</f>
        <v>10.406644631082294</v>
      </c>
      <c r="J368" s="22">
        <f>IF(OR($A368="",$B368="",$C368=""),"",'MPTO_working_3-way'!G367)</f>
        <v>32.784767447999457</v>
      </c>
      <c r="K368" s="17">
        <f>IF(OR($A368="",$B368="",$C368=""),"",'OddsRatio_working_3-way'!H367)</f>
        <v>1.1505543507237748</v>
      </c>
      <c r="L368" s="21">
        <f>IF(OR($A368="",$B368="",$C368=""),"",'OddsRatio_working_3-way'!I367)</f>
        <v>10.600735134616086</v>
      </c>
      <c r="M368" s="22">
        <f>IF(OR($A368="",$B368="",$C368=""),"",'OddsRatio_working_3-way'!J367)</f>
        <v>27.381754688366041</v>
      </c>
      <c r="N368" s="29">
        <f t="shared" si="108"/>
        <v>85.531851793346348</v>
      </c>
      <c r="O368" s="30">
        <f t="shared" si="109"/>
        <v>10.40376668745763</v>
      </c>
      <c r="P368" s="30">
        <f t="shared" si="110"/>
        <v>4.0643815191960204</v>
      </c>
      <c r="Q368" t="s">
        <v>259</v>
      </c>
      <c r="R368" t="s">
        <v>262</v>
      </c>
      <c r="S368" s="43">
        <v>44086</v>
      </c>
      <c r="T368" s="4">
        <v>100</v>
      </c>
      <c r="U368" s="4">
        <f t="shared" si="111"/>
        <v>11.504424778761051</v>
      </c>
      <c r="V368" s="4">
        <f t="shared" si="112"/>
        <v>89.235737351991389</v>
      </c>
      <c r="W368" s="4">
        <f t="shared" si="113"/>
        <v>95.794785534062243</v>
      </c>
      <c r="X368" s="4">
        <f t="shared" si="114"/>
        <v>14.969477113946375</v>
      </c>
      <c r="Y368" s="4">
        <f t="shared" si="115"/>
        <v>92.700789687176709</v>
      </c>
      <c r="Z368" s="4">
        <f t="shared" si="116"/>
        <v>99.259837869247562</v>
      </c>
      <c r="AA368" s="4">
        <f t="shared" si="117"/>
        <v>-3.4650523351853248</v>
      </c>
      <c r="AB368" s="4">
        <f t="shared" si="118"/>
        <v>-3.4650523351853195</v>
      </c>
      <c r="AC368" s="4">
        <f t="shared" si="119"/>
        <v>-3.4650523351853195</v>
      </c>
    </row>
    <row r="369" spans="1:29" ht="15" x14ac:dyDescent="0.25">
      <c r="A369">
        <v>6.16</v>
      </c>
      <c r="B369">
        <v>4.51</v>
      </c>
      <c r="C369">
        <v>1.56</v>
      </c>
      <c r="D369" s="20">
        <f t="shared" si="92"/>
        <v>2.509279338547632E-2</v>
      </c>
      <c r="E369" s="17">
        <f>IF(OR($A369="",$B369="",$C369=""),"",A369*'MPTO_working_3-way'!$I368)</f>
        <v>6.3145716072545346</v>
      </c>
      <c r="F369" s="21">
        <f>IF(OR($A369="",$B369="",$C369=""),"",B369*'MPTO_working_3-way'!$I368)</f>
        <v>4.6231684981684982</v>
      </c>
      <c r="G369" s="22">
        <f>IF(OR($A369="",$B369="",$C369=""),"",C369*'MPTO_working_3-way'!$I368)</f>
        <v>1.5991447576813431</v>
      </c>
      <c r="H369" s="17">
        <f>IF(OR($A369="",$B369="",$C369=""),"",'MPTO_working_3-way'!E368)</f>
        <v>6.4946283825365283</v>
      </c>
      <c r="I369" s="21">
        <f>IF(OR($A369="",$B369="",$C369=""),"",'MPTO_working_3-way'!F368)</f>
        <v>4.6867993478026406</v>
      </c>
      <c r="J369" s="22">
        <f>IF(OR($A369="",$B369="",$C369=""),"",'MPTO_working_3-way'!G368)</f>
        <v>1.5806243861942653</v>
      </c>
      <c r="K369" s="17">
        <f>IF(OR($A369="",$B369="",$C369=""),"",'OddsRatio_working_3-way'!H368)</f>
        <v>6.4074235610069312</v>
      </c>
      <c r="L369" s="21">
        <f>IF(OR($A369="",$B369="",$C369=""),"",'OddsRatio_working_3-way'!I368)</f>
        <v>4.6783055618477363</v>
      </c>
      <c r="M369" s="22">
        <f>IF(OR($A369="",$B369="",$C369=""),"",'OddsRatio_working_3-way'!J368)</f>
        <v>1.5868521694116049</v>
      </c>
      <c r="N369" s="29">
        <f t="shared" si="108"/>
        <v>15.836387045657125</v>
      </c>
      <c r="O369" s="30">
        <f t="shared" si="109"/>
        <v>21.63018718431217</v>
      </c>
      <c r="P369" s="30">
        <f t="shared" si="110"/>
        <v>62.533425770030703</v>
      </c>
      <c r="Q369" t="s">
        <v>41</v>
      </c>
      <c r="R369" t="s">
        <v>38</v>
      </c>
      <c r="S369" s="43">
        <v>44086</v>
      </c>
      <c r="T369" s="4">
        <v>100</v>
      </c>
      <c r="U369" s="4">
        <f t="shared" ref="U369:U432" si="120">(1/A369)*((T369*A369)-T369)</f>
        <v>83.766233766233768</v>
      </c>
      <c r="V369" s="4">
        <f t="shared" ref="V369:V432" si="121">(1/B369)*((T369*B369)-T369)</f>
        <v>77.827050997782706</v>
      </c>
      <c r="W369" s="4">
        <f t="shared" ref="W369:W432" si="122">(1/C369)*((T369*C369)-T369)</f>
        <v>35.897435897435898</v>
      </c>
      <c r="X369" s="4">
        <f t="shared" ref="X369:X432" si="123">((1/B369)+(1/C369))*T369</f>
        <v>86.275513104781382</v>
      </c>
      <c r="Y369" s="4">
        <f t="shared" ref="Y369:Y432" si="124">((1/A369)+(1/C369))*T369</f>
        <v>80.336330336330334</v>
      </c>
      <c r="Z369" s="4">
        <f t="shared" ref="Z369:Z432" si="125">((1/A369)+(1/B369))*T369</f>
        <v>38.406715235983526</v>
      </c>
      <c r="AA369" s="4">
        <f t="shared" ref="AA369:AA432" si="126">U369-X369</f>
        <v>-2.5092793385476142</v>
      </c>
      <c r="AB369" s="4">
        <f t="shared" ref="AB369:AB432" si="127">V369-Y369</f>
        <v>-2.5092793385476284</v>
      </c>
      <c r="AC369" s="4">
        <f t="shared" ref="AC369:AC432" si="128">W369-Z369</f>
        <v>-2.5092793385476284</v>
      </c>
    </row>
    <row r="370" spans="1:29" ht="15" x14ac:dyDescent="0.25">
      <c r="A370">
        <v>3.32</v>
      </c>
      <c r="B370">
        <v>3.29</v>
      </c>
      <c r="C370">
        <v>2.4</v>
      </c>
      <c r="D370" s="20">
        <f t="shared" si="92"/>
        <v>2.1822853724930091E-2</v>
      </c>
      <c r="E370" s="17">
        <f>IF(OR($A370="",$B370="",$C370=""),"",A370*'MPTO_working_3-way'!$I369)</f>
        <v>3.3924518743667678</v>
      </c>
      <c r="F370" s="21">
        <f>IF(OR($A370="",$B370="",$C370=""),"",B370*'MPTO_working_3-way'!$I369)</f>
        <v>3.3617971887550202</v>
      </c>
      <c r="G370" s="22">
        <f>IF(OR($A370="",$B370="",$C370=""),"",C370*'MPTO_working_3-way'!$I369)</f>
        <v>2.452374848939832</v>
      </c>
      <c r="H370" s="17">
        <f>IF(OR($A370="",$B370="",$C370=""),"",'MPTO_working_3-way'!E369)</f>
        <v>3.402164395793029</v>
      </c>
      <c r="I370" s="21">
        <f>IF(OR($A370="",$B370="",$C370=""),"",'MPTO_working_3-way'!F369)</f>
        <v>3.3706681661860665</v>
      </c>
      <c r="J370" s="22">
        <f>IF(OR($A370="",$B370="",$C370=""),"",'MPTO_working_3-way'!G369)</f>
        <v>2.4426443767486465</v>
      </c>
      <c r="K370" s="17">
        <f>IF(OR($A370="",$B370="",$C370=""),"",'OddsRatio_working_3-way'!H369)</f>
        <v>3.3977958545977347</v>
      </c>
      <c r="L370" s="21">
        <f>IF(OR($A370="",$B370="",$C370=""),"",'OddsRatio_working_3-way'!I369)</f>
        <v>3.3667898737193154</v>
      </c>
      <c r="M370" s="22">
        <f>IF(OR($A370="",$B370="",$C370=""),"",'OddsRatio_working_3-way'!J369)</f>
        <v>2.4469457743262195</v>
      </c>
      <c r="N370" s="29">
        <f t="shared" si="108"/>
        <v>29.477205190616274</v>
      </c>
      <c r="O370" s="30">
        <f t="shared" si="109"/>
        <v>29.74599429569788</v>
      </c>
      <c r="P370" s="30">
        <f t="shared" si="110"/>
        <v>40.776800513685849</v>
      </c>
      <c r="Q370" t="s">
        <v>34</v>
      </c>
      <c r="R370" t="s">
        <v>135</v>
      </c>
      <c r="S370" s="43">
        <v>44086</v>
      </c>
      <c r="T370" s="4">
        <v>100</v>
      </c>
      <c r="U370" s="4">
        <f t="shared" si="120"/>
        <v>69.879518072289159</v>
      </c>
      <c r="V370" s="4">
        <f t="shared" si="121"/>
        <v>69.6048632218845</v>
      </c>
      <c r="W370" s="4">
        <f t="shared" si="122"/>
        <v>58.333333333333336</v>
      </c>
      <c r="X370" s="4">
        <f t="shared" si="123"/>
        <v>72.061803444782171</v>
      </c>
      <c r="Y370" s="4">
        <f t="shared" si="124"/>
        <v>71.787148594377513</v>
      </c>
      <c r="Z370" s="4">
        <f t="shared" si="125"/>
        <v>60.515618705826348</v>
      </c>
      <c r="AA370" s="4">
        <f t="shared" si="126"/>
        <v>-2.1822853724930127</v>
      </c>
      <c r="AB370" s="4">
        <f t="shared" si="127"/>
        <v>-2.1822853724930127</v>
      </c>
      <c r="AC370" s="4">
        <f t="shared" si="128"/>
        <v>-2.1822853724930127</v>
      </c>
    </row>
    <row r="371" spans="1:29" ht="15" x14ac:dyDescent="0.25">
      <c r="A371">
        <v>1.31</v>
      </c>
      <c r="B371">
        <v>6.25</v>
      </c>
      <c r="C371">
        <v>9.92</v>
      </c>
      <c r="D371" s="20">
        <f t="shared" si="92"/>
        <v>2.4165230238857305E-2</v>
      </c>
      <c r="E371" s="17">
        <f>IF(OR($A371="",$B371="",$C371=""),"",A371*'MPTO_working_3-way'!$I370)</f>
        <v>1.341656451612903</v>
      </c>
      <c r="F371" s="21">
        <f>IF(OR($A371="",$B371="",$C371=""),"",B371*'MPTO_working_3-way'!$I370)</f>
        <v>6.4010326889928582</v>
      </c>
      <c r="G371" s="22">
        <f>IF(OR($A371="",$B371="",$C371=""),"",C371*'MPTO_working_3-way'!$I370)</f>
        <v>10.159719083969465</v>
      </c>
      <c r="H371" s="17">
        <f>IF(OR($A371="",$B371="",$C371=""),"",'MPTO_working_3-way'!E370)</f>
        <v>1.3239707385405024</v>
      </c>
      <c r="I371" s="21">
        <f>IF(OR($A371="",$B371="",$C371=""),"",'MPTO_working_3-way'!F370)</f>
        <v>6.5813320944604534</v>
      </c>
      <c r="J371" s="22">
        <f>IF(OR($A371="",$B371="",$C371=""),"",'MPTO_working_3-way'!G370)</f>
        <v>10.78151134080832</v>
      </c>
      <c r="K371" s="17">
        <f>IF(OR($A371="",$B371="",$C371=""),"",'OddsRatio_working_3-way'!H370)</f>
        <v>1.3291248198029537</v>
      </c>
      <c r="L371" s="21">
        <f>IF(OR($A371="",$B371="",$C371=""),"",'OddsRatio_working_3-way'!I370)</f>
        <v>6.5738880773080828</v>
      </c>
      <c r="M371" s="22">
        <f>IF(OR($A371="",$B371="",$C371=""),"",'OddsRatio_working_3-way'!J370)</f>
        <v>10.470301266588214</v>
      </c>
      <c r="N371" s="29">
        <f t="shared" si="108"/>
        <v>74.534728976097213</v>
      </c>
      <c r="O371" s="30">
        <f t="shared" si="109"/>
        <v>15.622479193389974</v>
      </c>
      <c r="P371" s="30">
        <f t="shared" si="110"/>
        <v>9.8427918305128355</v>
      </c>
      <c r="Q371" t="s">
        <v>75</v>
      </c>
      <c r="R371" t="s">
        <v>138</v>
      </c>
      <c r="S371" s="43">
        <v>44086</v>
      </c>
      <c r="T371" s="4">
        <v>100</v>
      </c>
      <c r="U371" s="4">
        <f t="shared" si="120"/>
        <v>23.664122137404579</v>
      </c>
      <c r="V371" s="4">
        <f t="shared" si="121"/>
        <v>84</v>
      </c>
      <c r="W371" s="4">
        <f t="shared" si="122"/>
        <v>89.91935483870968</v>
      </c>
      <c r="X371" s="4">
        <f t="shared" si="123"/>
        <v>26.080645161290324</v>
      </c>
      <c r="Y371" s="4">
        <f t="shared" si="124"/>
        <v>86.416523023885745</v>
      </c>
      <c r="Z371" s="4">
        <f t="shared" si="125"/>
        <v>92.33587786259541</v>
      </c>
      <c r="AA371" s="4">
        <f t="shared" si="126"/>
        <v>-2.4165230238857447</v>
      </c>
      <c r="AB371" s="4">
        <f t="shared" si="127"/>
        <v>-2.4165230238857447</v>
      </c>
      <c r="AC371" s="4">
        <f t="shared" si="128"/>
        <v>-2.4165230238857305</v>
      </c>
    </row>
    <row r="372" spans="1:29" ht="15" x14ac:dyDescent="0.25">
      <c r="A372">
        <v>2.1800000000000002</v>
      </c>
      <c r="B372">
        <v>3.61</v>
      </c>
      <c r="C372">
        <v>3.5</v>
      </c>
      <c r="D372" s="20">
        <f t="shared" si="92"/>
        <v>2.143819229386823E-2</v>
      </c>
      <c r="E372" s="17">
        <f>IF(OR($A372="",$B372="",$C372=""),"",A372*'MPTO_working_3-way'!$I371)</f>
        <v>2.2267352592006331</v>
      </c>
      <c r="F372" s="21">
        <f>IF(OR($A372="",$B372="",$C372=""),"",B372*'MPTO_working_3-way'!$I371)</f>
        <v>3.687391874180864</v>
      </c>
      <c r="G372" s="22">
        <f>IF(OR($A372="",$B372="",$C372=""),"",C372*'MPTO_working_3-way'!$I371)</f>
        <v>3.575033673028539</v>
      </c>
      <c r="H372" s="17">
        <f>IF(OR($A372="",$B372="",$C372=""),"",'MPTO_working_3-way'!E371)</f>
        <v>2.2144983853461793</v>
      </c>
      <c r="I372" s="21">
        <f>IF(OR($A372="",$B372="",$C372=""),"",'MPTO_working_3-way'!F371)</f>
        <v>3.7055942958362285</v>
      </c>
      <c r="J372" s="22">
        <f>IF(OR($A372="",$B372="",$C372=""),"",'MPTO_working_3-way'!G371)</f>
        <v>3.5897849158734774</v>
      </c>
      <c r="K372" s="17">
        <f>IF(OR($A372="",$B372="",$C372=""),"",'OddsRatio_working_3-way'!H371)</f>
        <v>2.2196072494328152</v>
      </c>
      <c r="L372" s="21">
        <f>IF(OR($A372="",$B372="",$C372=""),"",'OddsRatio_working_3-way'!I371)</f>
        <v>3.6976058652708885</v>
      </c>
      <c r="M372" s="22">
        <f>IF(OR($A372="",$B372="",$C372=""),"",'OddsRatio_working_3-way'!J371)</f>
        <v>3.5839136640525751</v>
      </c>
      <c r="N372" s="29">
        <f t="shared" si="108"/>
        <v>44.908796223893546</v>
      </c>
      <c r="O372" s="30">
        <f t="shared" si="109"/>
        <v>27.119439270938489</v>
      </c>
      <c r="P372" s="30">
        <f t="shared" si="110"/>
        <v>27.971764505167979</v>
      </c>
      <c r="Q372" t="s">
        <v>72</v>
      </c>
      <c r="R372" t="s">
        <v>69</v>
      </c>
      <c r="S372" s="43">
        <v>44086</v>
      </c>
      <c r="T372" s="4">
        <v>100</v>
      </c>
      <c r="U372" s="4">
        <f t="shared" si="120"/>
        <v>54.128440366972484</v>
      </c>
      <c r="V372" s="4">
        <f t="shared" si="121"/>
        <v>72.29916897506925</v>
      </c>
      <c r="W372" s="4">
        <f t="shared" si="122"/>
        <v>71.428571428571431</v>
      </c>
      <c r="X372" s="4">
        <f t="shared" si="123"/>
        <v>56.272259596359319</v>
      </c>
      <c r="Y372" s="4">
        <f t="shared" si="124"/>
        <v>74.4429882044561</v>
      </c>
      <c r="Z372" s="4">
        <f t="shared" si="125"/>
        <v>73.572390657958266</v>
      </c>
      <c r="AA372" s="4">
        <f t="shared" si="126"/>
        <v>-2.1438192293868354</v>
      </c>
      <c r="AB372" s="4">
        <f t="shared" si="127"/>
        <v>-2.1438192293868497</v>
      </c>
      <c r="AC372" s="4">
        <f t="shared" si="128"/>
        <v>-2.1438192293868354</v>
      </c>
    </row>
    <row r="373" spans="1:29" ht="15" x14ac:dyDescent="0.25">
      <c r="A373">
        <v>4.7</v>
      </c>
      <c r="B373">
        <v>3.58</v>
      </c>
      <c r="C373">
        <v>1.84</v>
      </c>
      <c r="D373" s="20">
        <f t="shared" si="92"/>
        <v>3.5573827254921309E-2</v>
      </c>
      <c r="E373" s="17">
        <f>IF(OR($A373="",$B373="",$C373=""),"",A373*'MPTO_working_3-way'!$I372)</f>
        <v>4.8671969880981303</v>
      </c>
      <c r="F373" s="21">
        <f>IF(OR($A373="",$B373="",$C373=""),"",B373*'MPTO_working_3-way'!$I372)</f>
        <v>3.7073543015726185</v>
      </c>
      <c r="G373" s="22">
        <f>IF(OR($A373="",$B373="",$C373=""),"",C373*'MPTO_working_3-way'!$I372)</f>
        <v>1.9054558421490553</v>
      </c>
      <c r="H373" s="17">
        <f>IF(OR($A373="",$B373="",$C373=""),"",'MPTO_working_3-way'!E372)</f>
        <v>4.977402219907141</v>
      </c>
      <c r="I373" s="21">
        <f>IF(OR($A373="",$B373="",$C373=""),"",'MPTO_working_3-way'!F372)</f>
        <v>3.738713759890254</v>
      </c>
      <c r="J373" s="22">
        <f>IF(OR($A373="",$B373="",$C373=""),"",'MPTO_working_3-way'!G372)</f>
        <v>1.8810417233736443</v>
      </c>
      <c r="K373" s="17">
        <f>IF(OR($A373="",$B373="",$C373=""),"",'OddsRatio_working_3-way'!H372)</f>
        <v>4.9214184646501078</v>
      </c>
      <c r="L373" s="21">
        <f>IF(OR($A373="",$B373="",$C373=""),"",'OddsRatio_working_3-way'!I372)</f>
        <v>3.7343944969722371</v>
      </c>
      <c r="M373" s="22">
        <f>IF(OR($A373="",$B373="",$C373=""),"",'OddsRatio_working_3-way'!J372)</f>
        <v>1.8902679757584029</v>
      </c>
      <c r="N373" s="29">
        <f t="shared" si="108"/>
        <v>20.545706336631188</v>
      </c>
      <c r="O373" s="30">
        <f t="shared" si="109"/>
        <v>26.973413346973906</v>
      </c>
      <c r="P373" s="30">
        <f t="shared" si="110"/>
        <v>52.480880316394888</v>
      </c>
      <c r="Q373" t="s">
        <v>80</v>
      </c>
      <c r="R373" t="s">
        <v>42</v>
      </c>
      <c r="S373" s="43">
        <v>44086</v>
      </c>
      <c r="T373" s="4">
        <v>100</v>
      </c>
      <c r="U373" s="4">
        <f t="shared" si="120"/>
        <v>78.723404255319153</v>
      </c>
      <c r="V373" s="4">
        <f t="shared" si="121"/>
        <v>72.067039106145245</v>
      </c>
      <c r="W373" s="4">
        <f t="shared" si="122"/>
        <v>45.652173913043477</v>
      </c>
      <c r="X373" s="4">
        <f t="shared" si="123"/>
        <v>82.280786980811271</v>
      </c>
      <c r="Y373" s="4">
        <f t="shared" si="124"/>
        <v>75.624421831637363</v>
      </c>
      <c r="Z373" s="4">
        <f t="shared" si="125"/>
        <v>49.209556638535602</v>
      </c>
      <c r="AA373" s="4">
        <f t="shared" si="126"/>
        <v>-3.5573827254921184</v>
      </c>
      <c r="AB373" s="4">
        <f t="shared" si="127"/>
        <v>-3.5573827254921184</v>
      </c>
      <c r="AC373" s="4">
        <f t="shared" si="128"/>
        <v>-3.5573827254921255</v>
      </c>
    </row>
    <row r="374" spans="1:29" ht="15" x14ac:dyDescent="0.25">
      <c r="A374">
        <v>2.84</v>
      </c>
      <c r="B374">
        <v>3.33</v>
      </c>
      <c r="C374">
        <v>2.58</v>
      </c>
      <c r="D374" s="20">
        <f t="shared" si="92"/>
        <v>4.0009875581444643E-2</v>
      </c>
      <c r="E374" s="17">
        <f>IF(OR($A374="",$B374="",$C374=""),"",A374*'MPTO_working_3-way'!$I373)</f>
        <v>2.9536280466513025</v>
      </c>
      <c r="F374" s="21">
        <f>IF(OR($A374="",$B374="",$C374=""),"",B374*'MPTO_working_3-way'!$I373)</f>
        <v>3.4632328856862107</v>
      </c>
      <c r="G374" s="22">
        <f>IF(OR($A374="",$B374="",$C374=""),"",C374*'MPTO_working_3-way'!$I373)</f>
        <v>2.6832254790001273</v>
      </c>
      <c r="H374" s="17">
        <f>IF(OR($A374="",$B374="",$C374=""),"",'MPTO_working_3-way'!E373)</f>
        <v>2.9518025180764753</v>
      </c>
      <c r="I374" s="21">
        <f>IF(OR($A374="",$B374="",$C374=""),"",'MPTO_working_3-way'!F373)</f>
        <v>3.4847616153121947</v>
      </c>
      <c r="J374" s="22">
        <f>IF(OR($A374="",$B374="",$C374=""),"",'MPTO_working_3-way'!G373)</f>
        <v>2.671937337162301</v>
      </c>
      <c r="K374" s="17">
        <f>IF(OR($A374="",$B374="",$C374=""),"",'OddsRatio_working_3-way'!H373)</f>
        <v>2.9533371730612128</v>
      </c>
      <c r="L374" s="21">
        <f>IF(OR($A374="",$B374="",$C374=""),"",'OddsRatio_working_3-way'!I373)</f>
        <v>3.4735193550177312</v>
      </c>
      <c r="M374" s="22">
        <f>IF(OR($A374="",$B374="",$C374=""),"",'OddsRatio_working_3-way'!J373)</f>
        <v>2.6773221377373462</v>
      </c>
      <c r="N374" s="29">
        <f t="shared" si="108"/>
        <v>33.856666587851421</v>
      </c>
      <c r="O374" s="30">
        <f t="shared" si="109"/>
        <v>28.874754687536942</v>
      </c>
      <c r="P374" s="30">
        <f t="shared" si="110"/>
        <v>37.268578724611636</v>
      </c>
      <c r="Q374" t="s">
        <v>314</v>
      </c>
      <c r="R374" t="s">
        <v>315</v>
      </c>
      <c r="S374" s="43">
        <v>44086</v>
      </c>
      <c r="T374" s="4">
        <v>100</v>
      </c>
      <c r="U374" s="4">
        <f t="shared" si="120"/>
        <v>64.788732394366207</v>
      </c>
      <c r="V374" s="4">
        <f t="shared" si="121"/>
        <v>69.969969969969966</v>
      </c>
      <c r="W374" s="4">
        <f t="shared" si="122"/>
        <v>61.240310077519375</v>
      </c>
      <c r="X374" s="4">
        <f t="shared" si="123"/>
        <v>68.789719952510637</v>
      </c>
      <c r="Y374" s="4">
        <f t="shared" si="124"/>
        <v>73.970957528114425</v>
      </c>
      <c r="Z374" s="4">
        <f t="shared" si="125"/>
        <v>65.241297635663841</v>
      </c>
      <c r="AA374" s="4">
        <f t="shared" si="126"/>
        <v>-4.0009875581444305</v>
      </c>
      <c r="AB374" s="4">
        <f t="shared" si="127"/>
        <v>-4.0009875581444589</v>
      </c>
      <c r="AC374" s="4">
        <f t="shared" si="128"/>
        <v>-4.000987558144466</v>
      </c>
    </row>
    <row r="375" spans="1:29" ht="15" x14ac:dyDescent="0.25">
      <c r="A375">
        <v>2.08</v>
      </c>
      <c r="B375">
        <v>3.47</v>
      </c>
      <c r="C375">
        <v>3.78</v>
      </c>
      <c r="D375" s="20">
        <f t="shared" si="92"/>
        <v>3.3503933359841254E-2</v>
      </c>
      <c r="E375" s="17">
        <f>IF(OR($A375="",$B375="",$C375=""),"",A375*'MPTO_working_3-way'!$I374)</f>
        <v>2.1496881813884698</v>
      </c>
      <c r="F375" s="21">
        <f>IF(OR($A375="",$B375="",$C375=""),"",B375*'MPTO_working_3-way'!$I374)</f>
        <v>3.5862586487586494</v>
      </c>
      <c r="G375" s="22">
        <f>IF(OR($A375="",$B375="",$C375=""),"",C375*'MPTO_working_3-way'!$I374)</f>
        <v>3.9066448681001997</v>
      </c>
      <c r="H375" s="17">
        <f>IF(OR($A375="",$B375="",$C375=""),"",'MPTO_working_3-way'!E374)</f>
        <v>2.1294662091479055</v>
      </c>
      <c r="I375" s="21">
        <f>IF(OR($A375="",$B375="",$C375=""),"",'MPTO_working_3-way'!F374)</f>
        <v>3.6098937914521549</v>
      </c>
      <c r="J375" s="22">
        <f>IF(OR($A375="",$B375="",$C375=""),"",'MPTO_working_3-way'!G374)</f>
        <v>3.9466057899018692</v>
      </c>
      <c r="K375" s="17">
        <f>IF(OR($A375="",$B375="",$C375=""),"",'OddsRatio_working_3-way'!H374)</f>
        <v>2.1376421236851382</v>
      </c>
      <c r="L375" s="21">
        <f>IF(OR($A375="",$B375="",$C375=""),"",'OddsRatio_working_3-way'!I374)</f>
        <v>3.6018296717613798</v>
      </c>
      <c r="M375" s="22">
        <f>IF(OR($A375="",$B375="",$C375=""),"",'OddsRatio_working_3-way'!J374)</f>
        <v>3.9283750961524846</v>
      </c>
      <c r="N375" s="29">
        <f t="shared" si="108"/>
        <v>46.518374555797507</v>
      </c>
      <c r="O375" s="30">
        <f t="shared" si="109"/>
        <v>27.884212990218675</v>
      </c>
      <c r="P375" s="30">
        <f t="shared" si="110"/>
        <v>25.597412453983814</v>
      </c>
      <c r="Q375" t="s">
        <v>45</v>
      </c>
      <c r="R375" t="s">
        <v>44</v>
      </c>
      <c r="S375" s="43">
        <v>44086</v>
      </c>
      <c r="T375" s="4">
        <v>100</v>
      </c>
      <c r="U375" s="4">
        <f t="shared" si="120"/>
        <v>51.92307692307692</v>
      </c>
      <c r="V375" s="4">
        <f t="shared" si="121"/>
        <v>71.181556195965413</v>
      </c>
      <c r="W375" s="4">
        <f t="shared" si="122"/>
        <v>73.544973544973558</v>
      </c>
      <c r="X375" s="4">
        <f t="shared" si="123"/>
        <v>55.273470259061042</v>
      </c>
      <c r="Y375" s="4">
        <f t="shared" si="124"/>
        <v>74.531949531949522</v>
      </c>
      <c r="Z375" s="4">
        <f t="shared" si="125"/>
        <v>76.895366880957667</v>
      </c>
      <c r="AA375" s="4">
        <f t="shared" si="126"/>
        <v>-3.3503933359841227</v>
      </c>
      <c r="AB375" s="4">
        <f t="shared" si="127"/>
        <v>-3.3503933359841085</v>
      </c>
      <c r="AC375" s="4">
        <f t="shared" si="128"/>
        <v>-3.3503933359841085</v>
      </c>
    </row>
    <row r="376" spans="1:29" ht="15" x14ac:dyDescent="0.25">
      <c r="A376">
        <v>2.06</v>
      </c>
      <c r="B376">
        <v>3.49</v>
      </c>
      <c r="C376">
        <v>3.81</v>
      </c>
      <c r="D376" s="20">
        <f t="shared" si="92"/>
        <v>3.4437036094331575E-2</v>
      </c>
      <c r="E376" s="17">
        <f>IF(OR($A376="",$B376="",$C376=""),"",A376*'MPTO_working_3-way'!$I375)</f>
        <v>2.130940294354323</v>
      </c>
      <c r="F376" s="21">
        <f>IF(OR($A376="",$B376="",$C376=""),"",B376*'MPTO_working_3-way'!$I375)</f>
        <v>3.6101852559692174</v>
      </c>
      <c r="G376" s="22">
        <f>IF(OR($A376="",$B376="",$C376=""),"",C376*'MPTO_working_3-way'!$I375)</f>
        <v>3.9412051075194032</v>
      </c>
      <c r="H376" s="17">
        <f>IF(OR($A376="",$B376="",$C376=""),"",'MPTO_working_3-way'!E375)</f>
        <v>2.1098921227478669</v>
      </c>
      <c r="I376" s="21">
        <f>IF(OR($A376="",$B376="",$C376=""),"",'MPTO_working_3-way'!F375)</f>
        <v>3.6356505298481396</v>
      </c>
      <c r="J376" s="22">
        <f>IF(OR($A376="",$B376="",$C376=""),"",'MPTO_working_3-way'!G375)</f>
        <v>3.9842513767572552</v>
      </c>
      <c r="K376" s="17">
        <f>IF(OR($A376="",$B376="",$C376=""),"",'OddsRatio_working_3-way'!H375)</f>
        <v>2.1183453552839677</v>
      </c>
      <c r="L376" s="21">
        <f>IF(OR($A376="",$B376="",$C376=""),"",'OddsRatio_working_3-way'!I375)</f>
        <v>3.6270565421293206</v>
      </c>
      <c r="M376" s="22">
        <f>IF(OR($A376="",$B376="",$C376=""),"",'OddsRatio_working_3-way'!J375)</f>
        <v>3.964670234290518</v>
      </c>
      <c r="N376" s="29">
        <f t="shared" si="108"/>
        <v>46.927640471644516</v>
      </c>
      <c r="O376" s="30">
        <f t="shared" si="109"/>
        <v>27.699409562059511</v>
      </c>
      <c r="P376" s="30">
        <f t="shared" si="110"/>
        <v>25.372949966295984</v>
      </c>
      <c r="Q376" t="s">
        <v>132</v>
      </c>
      <c r="R376" t="s">
        <v>49</v>
      </c>
      <c r="S376" s="43">
        <v>44086</v>
      </c>
      <c r="T376" s="4">
        <v>100</v>
      </c>
      <c r="U376" s="4">
        <f t="shared" si="120"/>
        <v>51.456310679611654</v>
      </c>
      <c r="V376" s="4">
        <f t="shared" si="121"/>
        <v>71.346704871060169</v>
      </c>
      <c r="W376" s="4">
        <f t="shared" si="122"/>
        <v>73.753280839895012</v>
      </c>
      <c r="X376" s="4">
        <f t="shared" si="123"/>
        <v>54.900014289044805</v>
      </c>
      <c r="Y376" s="4">
        <f t="shared" si="124"/>
        <v>74.79040848049334</v>
      </c>
      <c r="Z376" s="4">
        <f t="shared" si="125"/>
        <v>77.19698444932817</v>
      </c>
      <c r="AA376" s="4">
        <f t="shared" si="126"/>
        <v>-3.4437036094331503</v>
      </c>
      <c r="AB376" s="4">
        <f t="shared" si="127"/>
        <v>-3.4437036094331717</v>
      </c>
      <c r="AC376" s="4">
        <f t="shared" si="128"/>
        <v>-3.4437036094331575</v>
      </c>
    </row>
    <row r="377" spans="1:29" ht="15" x14ac:dyDescent="0.25">
      <c r="A377">
        <v>2.19</v>
      </c>
      <c r="B377">
        <v>3.38</v>
      </c>
      <c r="C377">
        <v>3.49</v>
      </c>
      <c r="D377" s="20">
        <f t="shared" si="92"/>
        <v>3.9011944021288825E-2</v>
      </c>
      <c r="E377" s="17">
        <f>IF(OR($A377="",$B377="",$C377=""),"",A377*'MPTO_working_3-way'!$I376)</f>
        <v>2.2754361574066224</v>
      </c>
      <c r="F377" s="21">
        <f>IF(OR($A377="",$B377="",$C377=""),"",B377*'MPTO_working_3-way'!$I376)</f>
        <v>3.5118603707919562</v>
      </c>
      <c r="G377" s="22">
        <f>IF(OR($A377="",$B377="",$C377=""),"",C377*'MPTO_working_3-way'!$I376)</f>
        <v>3.6261516846342983</v>
      </c>
      <c r="H377" s="17">
        <f>IF(OR($A377="",$B377="",$C377=""),"",'MPTO_working_3-way'!E376)</f>
        <v>2.2541966327812593</v>
      </c>
      <c r="I377" s="21">
        <f>IF(OR($A377="",$B377="",$C377=""),"",'MPTO_working_3-way'!F376)</f>
        <v>3.5353927321871277</v>
      </c>
      <c r="J377" s="22">
        <f>IF(OR($A377="",$B377="",$C377=""),"",'MPTO_working_3-way'!G376)</f>
        <v>3.655919883683862</v>
      </c>
      <c r="K377" s="17">
        <f>IF(OR($A377="",$B377="",$C377=""),"",'OddsRatio_working_3-way'!H376)</f>
        <v>2.2630327323574133</v>
      </c>
      <c r="L377" s="21">
        <f>IF(OR($A377="",$B377="",$C377=""),"",'OddsRatio_working_3-way'!I376)</f>
        <v>3.5260654647148266</v>
      </c>
      <c r="M377" s="22">
        <f>IF(OR($A377="",$B377="",$C377=""),"",'OddsRatio_working_3-way'!J376)</f>
        <v>3.642816389554588</v>
      </c>
      <c r="N377" s="29">
        <f t="shared" si="108"/>
        <v>43.947618426690013</v>
      </c>
      <c r="O377" s="30">
        <f t="shared" si="109"/>
        <v>28.474936199541755</v>
      </c>
      <c r="P377" s="30">
        <f t="shared" si="110"/>
        <v>27.577445373768228</v>
      </c>
      <c r="Q377" t="s">
        <v>82</v>
      </c>
      <c r="R377" t="s">
        <v>316</v>
      </c>
      <c r="S377" s="43">
        <v>44086</v>
      </c>
      <c r="T377" s="4">
        <v>100</v>
      </c>
      <c r="U377" s="4">
        <f t="shared" si="120"/>
        <v>54.337899543379002</v>
      </c>
      <c r="V377" s="4">
        <f t="shared" si="121"/>
        <v>70.414201183431956</v>
      </c>
      <c r="W377" s="4">
        <f t="shared" si="122"/>
        <v>71.346704871060169</v>
      </c>
      <c r="X377" s="4">
        <f t="shared" si="123"/>
        <v>58.239093945507882</v>
      </c>
      <c r="Y377" s="4">
        <f t="shared" si="124"/>
        <v>74.315395585560836</v>
      </c>
      <c r="Z377" s="4">
        <f t="shared" si="125"/>
        <v>75.247899273189063</v>
      </c>
      <c r="AA377" s="4">
        <f t="shared" si="126"/>
        <v>-3.9011944021288798</v>
      </c>
      <c r="AB377" s="4">
        <f t="shared" si="127"/>
        <v>-3.9011944021288798</v>
      </c>
      <c r="AC377" s="4">
        <f t="shared" si="128"/>
        <v>-3.901194402128894</v>
      </c>
    </row>
    <row r="378" spans="1:29" ht="15" x14ac:dyDescent="0.25">
      <c r="A378">
        <v>2.15</v>
      </c>
      <c r="B378">
        <v>3.29</v>
      </c>
      <c r="C378">
        <v>3.79</v>
      </c>
      <c r="D378" s="20">
        <f t="shared" si="92"/>
        <v>3.2919889594985818E-2</v>
      </c>
      <c r="E378" s="17">
        <f>IF(OR($A378="",$B378="",$C378=""),"",A378*'MPTO_working_3-way'!$I377)</f>
        <v>2.2207777626292193</v>
      </c>
      <c r="F378" s="21">
        <f>IF(OR($A378="",$B378="",$C378=""),"",B378*'MPTO_working_3-way'!$I377)</f>
        <v>3.3983064367675033</v>
      </c>
      <c r="G378" s="22">
        <f>IF(OR($A378="",$B378="",$C378=""),"",C378*'MPTO_working_3-way'!$I377)</f>
        <v>3.9147663815649962</v>
      </c>
      <c r="H378" s="17">
        <f>IF(OR($A378="",$B378="",$C378=""),"",'MPTO_working_3-way'!E377)</f>
        <v>2.2019496908467446</v>
      </c>
      <c r="I378" s="21">
        <f>IF(OR($A378="",$B378="",$C378=""),"",'MPTO_working_3-way'!F377)</f>
        <v>3.4132247363606409</v>
      </c>
      <c r="J378" s="22">
        <f>IF(OR($A378="",$B378="",$C378=""),"",'MPTO_working_3-way'!G377)</f>
        <v>3.9544612747637244</v>
      </c>
      <c r="K378" s="17">
        <f>IF(OR($A378="",$B378="",$C378=""),"",'OddsRatio_working_3-way'!H377)</f>
        <v>2.209778139041529</v>
      </c>
      <c r="L378" s="21">
        <f>IF(OR($A378="",$B378="",$C378=""),"",'OddsRatio_working_3-way'!I377)</f>
        <v>3.4090364681783489</v>
      </c>
      <c r="M378" s="22">
        <f>IF(OR($A378="",$B378="",$C378=""),"",'OddsRatio_working_3-way'!J377)</f>
        <v>3.9350269634137955</v>
      </c>
      <c r="N378" s="29">
        <f t="shared" si="108"/>
        <v>45.029269332023645</v>
      </c>
      <c r="O378" s="30">
        <f t="shared" si="109"/>
        <v>29.426422207857399</v>
      </c>
      <c r="P378" s="30">
        <f t="shared" si="110"/>
        <v>25.544308460118952</v>
      </c>
      <c r="Q378" t="s">
        <v>48</v>
      </c>
      <c r="R378" t="s">
        <v>86</v>
      </c>
      <c r="S378" s="43">
        <v>44086</v>
      </c>
      <c r="T378" s="4">
        <v>100</v>
      </c>
      <c r="U378" s="4">
        <f t="shared" si="120"/>
        <v>53.488372093023258</v>
      </c>
      <c r="V378" s="4">
        <f t="shared" si="121"/>
        <v>69.6048632218845</v>
      </c>
      <c r="W378" s="4">
        <f t="shared" si="122"/>
        <v>73.614775725593674</v>
      </c>
      <c r="X378" s="4">
        <f t="shared" si="123"/>
        <v>56.780361052521833</v>
      </c>
      <c r="Y378" s="4">
        <f t="shared" si="124"/>
        <v>72.896852181383082</v>
      </c>
      <c r="Z378" s="4">
        <f t="shared" si="125"/>
        <v>76.906764685092242</v>
      </c>
      <c r="AA378" s="4">
        <f t="shared" si="126"/>
        <v>-3.2919889594985747</v>
      </c>
      <c r="AB378" s="4">
        <f t="shared" si="127"/>
        <v>-3.2919889594985818</v>
      </c>
      <c r="AC378" s="4">
        <f t="shared" si="128"/>
        <v>-3.2919889594985676</v>
      </c>
    </row>
    <row r="379" spans="1:29" ht="15" x14ac:dyDescent="0.25">
      <c r="A379">
        <v>2.06</v>
      </c>
      <c r="B379">
        <v>3.51</v>
      </c>
      <c r="C379">
        <v>3.79</v>
      </c>
      <c r="D379" s="20">
        <f t="shared" si="92"/>
        <v>3.4189420848231622E-2</v>
      </c>
      <c r="E379" s="17">
        <f>IF(OR($A379="",$B379="",$C379=""),"",A379*'MPTO_working_3-way'!$I378)</f>
        <v>2.1304302069473571</v>
      </c>
      <c r="F379" s="21">
        <f>IF(OR($A379="",$B379="",$C379=""),"",B379*'MPTO_working_3-way'!$I378)</f>
        <v>3.6300048671772926</v>
      </c>
      <c r="G379" s="22">
        <f>IF(OR($A379="",$B379="",$C379=""),"",C379*'MPTO_working_3-way'!$I378)</f>
        <v>3.9195779050147981</v>
      </c>
      <c r="H379" s="17">
        <f>IF(OR($A379="",$B379="",$C379=""),"",'MPTO_working_3-way'!E378)</f>
        <v>2.1095247550188501</v>
      </c>
      <c r="I379" s="21">
        <f>IF(OR($A379="",$B379="",$C379=""),"",'MPTO_working_3-way'!F378)</f>
        <v>3.656256179044115</v>
      </c>
      <c r="J379" s="22">
        <f>IF(OR($A379="",$B379="",$C379=""),"",'MPTO_working_3-way'!G378)</f>
        <v>3.9610899107361481</v>
      </c>
      <c r="K379" s="17">
        <f>IF(OR($A379="",$B379="",$C379=""),"",'OddsRatio_working_3-way'!H378)</f>
        <v>2.1179155076112037</v>
      </c>
      <c r="L379" s="21">
        <f>IF(OR($A379="",$B379="",$C379=""),"",'OddsRatio_working_3-way'!I378)</f>
        <v>3.6471395510416231</v>
      </c>
      <c r="M379" s="22">
        <f>IF(OR($A379="",$B379="",$C379=""),"",'OddsRatio_working_3-way'!J378)</f>
        <v>3.9424379870143942</v>
      </c>
      <c r="N379" s="29">
        <f t="shared" si="108"/>
        <v>46.938876323617116</v>
      </c>
      <c r="O379" s="30">
        <f t="shared" si="109"/>
        <v>27.548172429245373</v>
      </c>
      <c r="P379" s="30">
        <f t="shared" si="110"/>
        <v>25.512951247137529</v>
      </c>
      <c r="Q379" t="s">
        <v>79</v>
      </c>
      <c r="R379" t="s">
        <v>46</v>
      </c>
      <c r="S379" s="43">
        <v>44086</v>
      </c>
      <c r="T379" s="4">
        <v>100</v>
      </c>
      <c r="U379" s="4">
        <f t="shared" si="120"/>
        <v>51.456310679611654</v>
      </c>
      <c r="V379" s="4">
        <f t="shared" si="121"/>
        <v>71.509971509971507</v>
      </c>
      <c r="W379" s="4">
        <f t="shared" si="122"/>
        <v>73.614775725593674</v>
      </c>
      <c r="X379" s="4">
        <f t="shared" si="123"/>
        <v>54.875252764434826</v>
      </c>
      <c r="Y379" s="4">
        <f t="shared" si="124"/>
        <v>74.928913594794679</v>
      </c>
      <c r="Z379" s="4">
        <f t="shared" si="125"/>
        <v>77.033717810416832</v>
      </c>
      <c r="AA379" s="4">
        <f t="shared" si="126"/>
        <v>-3.418942084823172</v>
      </c>
      <c r="AB379" s="4">
        <f t="shared" si="127"/>
        <v>-3.418942084823172</v>
      </c>
      <c r="AC379" s="4">
        <f t="shared" si="128"/>
        <v>-3.4189420848231578</v>
      </c>
    </row>
    <row r="380" spans="1:29" ht="15" x14ac:dyDescent="0.25">
      <c r="A380">
        <v>3.56</v>
      </c>
      <c r="B380">
        <v>3.44</v>
      </c>
      <c r="C380">
        <v>2.16</v>
      </c>
      <c r="D380" s="20">
        <f t="shared" si="92"/>
        <v>3.4559513786061924E-2</v>
      </c>
      <c r="E380" s="17">
        <f>IF(OR($A380="",$B380="",$C380=""),"",A380*'MPTO_working_3-way'!$I379)</f>
        <v>3.6830318690783805</v>
      </c>
      <c r="F380" s="21">
        <f>IF(OR($A380="",$B380="",$C380=""),"",B380*'MPTO_working_3-way'!$I379)</f>
        <v>3.5588847274240529</v>
      </c>
      <c r="G380" s="22">
        <f>IF(OR($A380="",$B380="",$C380=""),"",C380*'MPTO_working_3-way'!$I379)</f>
        <v>2.2346485497778938</v>
      </c>
      <c r="H380" s="17">
        <f>IF(OR($A380="",$B380="",$C380=""),"",'MPTO_working_3-way'!E379)</f>
        <v>3.7122413297566581</v>
      </c>
      <c r="I380" s="21">
        <f>IF(OR($A380="",$B380="",$C380=""),"",'MPTO_working_3-way'!F379)</f>
        <v>3.5819462338877877</v>
      </c>
      <c r="J380" s="22">
        <f>IF(OR($A380="",$B380="",$C380=""),"",'MPTO_working_3-way'!G379)</f>
        <v>2.2151184602137319</v>
      </c>
      <c r="K380" s="17">
        <f>IF(OR($A380="",$B380="",$C380=""),"",'OddsRatio_working_3-way'!H379)</f>
        <v>3.6994439715230434</v>
      </c>
      <c r="L380" s="21">
        <f>IF(OR($A380="",$B380="",$C380=""),"",'OddsRatio_working_3-way'!I379)</f>
        <v>3.5729075353579005</v>
      </c>
      <c r="M380" s="22">
        <f>IF(OR($A380="",$B380="",$C380=""),"",'OddsRatio_working_3-way'!J379)</f>
        <v>2.223185549596379</v>
      </c>
      <c r="N380" s="29">
        <f t="shared" si="108"/>
        <v>27.151543498596819</v>
      </c>
      <c r="O380" s="30">
        <f t="shared" si="109"/>
        <v>28.098690364826943</v>
      </c>
      <c r="P380" s="30">
        <f t="shared" si="110"/>
        <v>44.749766136576241</v>
      </c>
      <c r="Q380" t="s">
        <v>47</v>
      </c>
      <c r="R380" t="s">
        <v>37</v>
      </c>
      <c r="S380" s="43">
        <v>44086</v>
      </c>
      <c r="T380" s="4">
        <v>100</v>
      </c>
      <c r="U380" s="4">
        <f t="shared" si="120"/>
        <v>71.910112359550567</v>
      </c>
      <c r="V380" s="4">
        <f t="shared" si="121"/>
        <v>70.930232558139537</v>
      </c>
      <c r="W380" s="4">
        <f t="shared" si="122"/>
        <v>53.703703703703695</v>
      </c>
      <c r="X380" s="4">
        <f t="shared" si="123"/>
        <v>75.366063738156754</v>
      </c>
      <c r="Y380" s="4">
        <f t="shared" si="124"/>
        <v>74.386183936745738</v>
      </c>
      <c r="Z380" s="4">
        <f t="shared" si="125"/>
        <v>57.159655082309911</v>
      </c>
      <c r="AA380" s="4">
        <f t="shared" si="126"/>
        <v>-3.4559513786061871</v>
      </c>
      <c r="AB380" s="4">
        <f t="shared" si="127"/>
        <v>-3.4559513786062013</v>
      </c>
      <c r="AC380" s="4">
        <f t="shared" si="128"/>
        <v>-3.4559513786062155</v>
      </c>
    </row>
    <row r="381" spans="1:29" ht="15" x14ac:dyDescent="0.25">
      <c r="A381">
        <v>2.67</v>
      </c>
      <c r="B381">
        <v>3.11</v>
      </c>
      <c r="C381">
        <v>2.97</v>
      </c>
      <c r="D381" s="20">
        <f t="shared" si="92"/>
        <v>3.2775580266457771E-2</v>
      </c>
      <c r="E381" s="17">
        <f>IF(OR($A381="",$B381="",$C381=""),"",A381*'MPTO_working_3-way'!$I380)</f>
        <v>2.7575107993114423</v>
      </c>
      <c r="F381" s="21">
        <f>IF(OR($A381="",$B381="",$C381=""),"",B381*'MPTO_working_3-way'!$I380)</f>
        <v>3.2119320546286834</v>
      </c>
      <c r="G381" s="22">
        <f>IF(OR($A381="",$B381="",$C381=""),"",C381*'MPTO_working_3-way'!$I380)</f>
        <v>3.0673434733913796</v>
      </c>
      <c r="H381" s="17">
        <f>IF(OR($A381="",$B381="",$C381=""),"",'MPTO_working_3-way'!E380)</f>
        <v>2.7502247898829331</v>
      </c>
      <c r="I381" s="21">
        <f>IF(OR($A381="",$B381="",$C381=""),"",'MPTO_working_3-way'!F380)</f>
        <v>3.2193862172560586</v>
      </c>
      <c r="J381" s="22">
        <f>IF(OR($A381="",$B381="",$C381=""),"",'MPTO_working_3-way'!G380)</f>
        <v>3.0696019037464914</v>
      </c>
      <c r="K381" s="17">
        <f>IF(OR($A381="",$B381="",$C381=""),"",'OddsRatio_working_3-way'!H380)</f>
        <v>2.7536578892614401</v>
      </c>
      <c r="L381" s="21">
        <f>IF(OR($A381="",$B381="",$C381=""),"",'OddsRatio_working_3-way'!I380)</f>
        <v>3.2156994888273287</v>
      </c>
      <c r="M381" s="22">
        <f>IF(OR($A381="",$B381="",$C381=""),"",'OddsRatio_working_3-way'!J380)</f>
        <v>3.0686862526018195</v>
      </c>
      <c r="N381" s="29">
        <f t="shared" si="108"/>
        <v>36.264590523079825</v>
      </c>
      <c r="O381" s="30">
        <f t="shared" si="109"/>
        <v>31.133908905666601</v>
      </c>
      <c r="P381" s="30">
        <f t="shared" si="110"/>
        <v>32.601500571253581</v>
      </c>
      <c r="Q381" t="s">
        <v>76</v>
      </c>
      <c r="R381" t="s">
        <v>139</v>
      </c>
      <c r="S381" s="43">
        <v>44086</v>
      </c>
      <c r="T381" s="4">
        <v>100</v>
      </c>
      <c r="U381" s="4">
        <f t="shared" si="120"/>
        <v>62.546816479400754</v>
      </c>
      <c r="V381" s="4">
        <f t="shared" si="121"/>
        <v>67.845659163987136</v>
      </c>
      <c r="W381" s="4">
        <f t="shared" si="122"/>
        <v>66.329966329966325</v>
      </c>
      <c r="X381" s="4">
        <f t="shared" si="123"/>
        <v>65.824374506046524</v>
      </c>
      <c r="Y381" s="4">
        <f t="shared" si="124"/>
        <v>71.123217190632928</v>
      </c>
      <c r="Z381" s="4">
        <f t="shared" si="125"/>
        <v>69.607524356612117</v>
      </c>
      <c r="AA381" s="4">
        <f t="shared" si="126"/>
        <v>-3.2775580266457709</v>
      </c>
      <c r="AB381" s="4">
        <f t="shared" si="127"/>
        <v>-3.2775580266457922</v>
      </c>
      <c r="AC381" s="4">
        <f t="shared" si="128"/>
        <v>-3.2775580266457922</v>
      </c>
    </row>
    <row r="382" spans="1:29" ht="15" x14ac:dyDescent="0.25">
      <c r="A382">
        <v>2.38</v>
      </c>
      <c r="B382">
        <v>3.22</v>
      </c>
      <c r="C382">
        <v>3.24</v>
      </c>
      <c r="D382" s="20">
        <f t="shared" si="92"/>
        <v>3.9369048746712876E-2</v>
      </c>
      <c r="E382" s="17">
        <f>IF(OR($A382="",$B382="",$C382=""),"",A382*'MPTO_working_3-way'!$I381)</f>
        <v>2.4736983360171765</v>
      </c>
      <c r="F382" s="21">
        <f>IF(OR($A382="",$B382="",$C382=""),"",B382*'MPTO_working_3-way'!$I381)</f>
        <v>3.3467683369644154</v>
      </c>
      <c r="G382" s="22">
        <f>IF(OR($A382="",$B382="",$C382=""),"",C382*'MPTO_working_3-way'!$I381)</f>
        <v>3.36755571793935</v>
      </c>
      <c r="H382" s="17">
        <f>IF(OR($A382="",$B382="",$C382=""),"",'MPTO_working_3-way'!E381)</f>
        <v>2.4567305206078558</v>
      </c>
      <c r="I382" s="21">
        <f>IF(OR($A382="",$B382="",$C382=""),"",'MPTO_working_3-way'!F381)</f>
        <v>3.3620679196449337</v>
      </c>
      <c r="J382" s="22">
        <f>IF(OR($A382="",$B382="",$C382=""),"",'MPTO_working_3-way'!G381)</f>
        <v>3.3838776475855652</v>
      </c>
      <c r="K382" s="17">
        <f>IF(OR($A382="",$B382="",$C382=""),"",'OddsRatio_working_3-way'!H381)</f>
        <v>2.4641626262710941</v>
      </c>
      <c r="L382" s="21">
        <f>IF(OR($A382="",$B382="",$C382=""),"",'OddsRatio_working_3-way'!I381)</f>
        <v>3.355392050957847</v>
      </c>
      <c r="M382" s="22">
        <f>IF(OR($A382="",$B382="",$C382=""),"",'OddsRatio_working_3-way'!J381)</f>
        <v>3.376611799164674</v>
      </c>
      <c r="N382" s="29">
        <f t="shared" si="108"/>
        <v>40.425301074102208</v>
      </c>
      <c r="O382" s="30">
        <f t="shared" si="109"/>
        <v>29.879570359119018</v>
      </c>
      <c r="P382" s="30">
        <f t="shared" si="110"/>
        <v>29.695128566778774</v>
      </c>
      <c r="Q382" t="s">
        <v>87</v>
      </c>
      <c r="R382" t="s">
        <v>81</v>
      </c>
      <c r="S382" s="43">
        <v>44086</v>
      </c>
      <c r="T382" s="4">
        <v>100</v>
      </c>
      <c r="U382" s="4">
        <f t="shared" si="120"/>
        <v>57.983193277310924</v>
      </c>
      <c r="V382" s="4">
        <f t="shared" si="121"/>
        <v>68.944099378881987</v>
      </c>
      <c r="W382" s="4">
        <f t="shared" si="122"/>
        <v>69.135802469135797</v>
      </c>
      <c r="X382" s="4">
        <f t="shared" si="123"/>
        <v>61.920098151982202</v>
      </c>
      <c r="Y382" s="4">
        <f t="shared" si="124"/>
        <v>72.881004253553272</v>
      </c>
      <c r="Z382" s="4">
        <f t="shared" si="125"/>
        <v>73.072707343807082</v>
      </c>
      <c r="AA382" s="4">
        <f t="shared" si="126"/>
        <v>-3.9369048746712778</v>
      </c>
      <c r="AB382" s="4">
        <f t="shared" si="127"/>
        <v>-3.9369048746712849</v>
      </c>
      <c r="AC382" s="4">
        <f t="shared" si="128"/>
        <v>-3.9369048746712849</v>
      </c>
    </row>
    <row r="383" spans="1:29" ht="15" x14ac:dyDescent="0.25">
      <c r="A383">
        <v>3.12</v>
      </c>
      <c r="B383">
        <v>3.28</v>
      </c>
      <c r="C383">
        <v>2.4500000000000002</v>
      </c>
      <c r="D383" s="20">
        <f t="shared" si="92"/>
        <v>3.3554134599430796E-2</v>
      </c>
      <c r="E383" s="17">
        <f>IF(OR($A383="",$B383="",$C383=""),"",A383*'MPTO_working_3-way'!$I382)</f>
        <v>3.2246888999502241</v>
      </c>
      <c r="F383" s="21">
        <f>IF(OR($A383="",$B383="",$C383=""),"",B383*'MPTO_working_3-way'!$I382)</f>
        <v>3.3900575614861328</v>
      </c>
      <c r="G383" s="22">
        <f>IF(OR($A383="",$B383="",$C383=""),"",C383*'MPTO_working_3-way'!$I382)</f>
        <v>2.5322076297686058</v>
      </c>
      <c r="H383" s="17">
        <f>IF(OR($A383="",$B383="",$C383=""),"",'MPTO_working_3-way'!E382)</f>
        <v>3.2328132199123898</v>
      </c>
      <c r="I383" s="21">
        <f>IF(OR($A383="",$B383="",$C383=""),"",'MPTO_working_3-way'!F382)</f>
        <v>3.4049121078896478</v>
      </c>
      <c r="J383" s="22">
        <f>IF(OR($A383="",$B383="",$C383=""),"",'MPTO_working_3-way'!G382)</f>
        <v>2.5190277673586183</v>
      </c>
      <c r="K383" s="17">
        <f>IF(OR($A383="",$B383="",$C383=""),"",'OddsRatio_working_3-way'!H382)</f>
        <v>3.2295435139355484</v>
      </c>
      <c r="L383" s="21">
        <f>IF(OR($A383="",$B383="",$C383=""),"",'OddsRatio_working_3-way'!I382)</f>
        <v>3.3978109489495529</v>
      </c>
      <c r="M383" s="22">
        <f>IF(OR($A383="",$B383="",$C383=""),"",'OddsRatio_working_3-way'!J382)</f>
        <v>2.5249236298144084</v>
      </c>
      <c r="N383" s="29">
        <f t="shared" si="108"/>
        <v>31.010743393430474</v>
      </c>
      <c r="O383" s="30">
        <f t="shared" si="109"/>
        <v>29.49802420350704</v>
      </c>
      <c r="P383" s="30">
        <f t="shared" si="110"/>
        <v>39.491232403062476</v>
      </c>
      <c r="Q383" t="s">
        <v>85</v>
      </c>
      <c r="R383" t="s">
        <v>40</v>
      </c>
      <c r="S383" s="43">
        <v>44086</v>
      </c>
      <c r="T383" s="4">
        <v>100</v>
      </c>
      <c r="U383" s="4">
        <f t="shared" si="120"/>
        <v>67.948717948717942</v>
      </c>
      <c r="V383" s="4">
        <f t="shared" si="121"/>
        <v>69.512195121951223</v>
      </c>
      <c r="W383" s="4">
        <f t="shared" si="122"/>
        <v>59.183673469387763</v>
      </c>
      <c r="X383" s="4">
        <f t="shared" si="123"/>
        <v>71.304131408661021</v>
      </c>
      <c r="Y383" s="4">
        <f t="shared" si="124"/>
        <v>72.867608581894288</v>
      </c>
      <c r="Z383" s="4">
        <f t="shared" si="125"/>
        <v>62.539086929330836</v>
      </c>
      <c r="AA383" s="4">
        <f t="shared" si="126"/>
        <v>-3.3554134599430796</v>
      </c>
      <c r="AB383" s="4">
        <f t="shared" si="127"/>
        <v>-3.3554134599430654</v>
      </c>
      <c r="AC383" s="4">
        <f t="shared" si="128"/>
        <v>-3.3554134599430725</v>
      </c>
    </row>
    <row r="384" spans="1:29" ht="15" x14ac:dyDescent="0.25">
      <c r="A384">
        <v>3.45</v>
      </c>
      <c r="B384">
        <v>3.65</v>
      </c>
      <c r="C384">
        <v>2.1</v>
      </c>
      <c r="D384" s="20">
        <f t="shared" si="92"/>
        <v>4.0018151393970136E-2</v>
      </c>
      <c r="E384" s="17">
        <f>IF(OR($A384="",$B384="",$C384=""),"",A384*'MPTO_working_3-way'!$I383)</f>
        <v>3.5880626223091974</v>
      </c>
      <c r="F384" s="21">
        <f>IF(OR($A384="",$B384="",$C384=""),"",B384*'MPTO_working_3-way'!$I383)</f>
        <v>3.7960662525879907</v>
      </c>
      <c r="G384" s="22">
        <f>IF(OR($A384="",$B384="",$C384=""),"",C384*'MPTO_working_3-way'!$I383)</f>
        <v>2.1840381179273374</v>
      </c>
      <c r="H384" s="17">
        <f>IF(OR($A384="",$B384="",$C384=""),"",'MPTO_working_3-way'!E383)</f>
        <v>3.6164313309856739</v>
      </c>
      <c r="I384" s="21">
        <f>IF(OR($A384="",$B384="",$C384=""),"",'MPTO_working_3-way'!F383)</f>
        <v>3.8368094599006115</v>
      </c>
      <c r="J384" s="22">
        <f>IF(OR($A384="",$B384="",$C384=""),"",'MPTO_working_3-way'!G383)</f>
        <v>2.1605220694867131</v>
      </c>
      <c r="K384" s="17">
        <f>IF(OR($A384="",$B384="",$C384=""),"",'OddsRatio_working_3-way'!H383)</f>
        <v>3.6060132045894311</v>
      </c>
      <c r="L384" s="21">
        <f>IF(OR($A384="",$B384="",$C384=""),"",'OddsRatio_working_3-way'!I383)</f>
        <v>3.818748976392651</v>
      </c>
      <c r="M384" s="22">
        <f>IF(OR($A384="",$B384="",$C384=""),"",'OddsRatio_working_3-way'!J383)</f>
        <v>2.1700467449177046</v>
      </c>
      <c r="N384" s="29">
        <f t="shared" si="108"/>
        <v>27.870193618761935</v>
      </c>
      <c r="O384" s="30">
        <f t="shared" si="109"/>
        <v>26.343059721843474</v>
      </c>
      <c r="P384" s="30">
        <f t="shared" si="110"/>
        <v>45.786746659394609</v>
      </c>
      <c r="Q384" t="s">
        <v>317</v>
      </c>
      <c r="R384" t="s">
        <v>318</v>
      </c>
      <c r="S384" s="43">
        <v>44086</v>
      </c>
      <c r="T384" s="4">
        <v>100</v>
      </c>
      <c r="U384" s="4">
        <f t="shared" si="120"/>
        <v>71.014492753623188</v>
      </c>
      <c r="V384" s="4">
        <f t="shared" si="121"/>
        <v>72.602739726027394</v>
      </c>
      <c r="W384" s="4">
        <f t="shared" si="122"/>
        <v>52.38095238095238</v>
      </c>
      <c r="X384" s="4">
        <f t="shared" si="123"/>
        <v>75.016307893020212</v>
      </c>
      <c r="Y384" s="4">
        <f t="shared" si="124"/>
        <v>76.604554865424433</v>
      </c>
      <c r="Z384" s="4">
        <f t="shared" si="125"/>
        <v>56.382767520349411</v>
      </c>
      <c r="AA384" s="4">
        <f t="shared" si="126"/>
        <v>-4.0018151393970243</v>
      </c>
      <c r="AB384" s="4">
        <f t="shared" si="127"/>
        <v>-4.0018151393970385</v>
      </c>
      <c r="AC384" s="4">
        <f t="shared" si="128"/>
        <v>-4.0018151393970314</v>
      </c>
    </row>
    <row r="385" spans="1:29" ht="15" x14ac:dyDescent="0.25">
      <c r="A385">
        <v>2.82</v>
      </c>
      <c r="B385">
        <v>3.4</v>
      </c>
      <c r="C385">
        <v>2.56</v>
      </c>
      <c r="D385" s="20">
        <f t="shared" si="92"/>
        <v>3.9352576136837847E-2</v>
      </c>
      <c r="E385" s="17">
        <f>IF(OR($A385="",$B385="",$C385=""),"",A385*'MPTO_working_3-way'!$I384)</f>
        <v>2.9309742647058825</v>
      </c>
      <c r="F385" s="21">
        <f>IF(OR($A385="",$B385="",$C385=""),"",B385*'MPTO_working_3-way'!$I384)</f>
        <v>3.5337987588652484</v>
      </c>
      <c r="G385" s="22">
        <f>IF(OR($A385="",$B385="",$C385=""),"",C385*'MPTO_working_3-way'!$I384)</f>
        <v>2.660742594910305</v>
      </c>
      <c r="H385" s="17">
        <f>IF(OR($A385="",$B385="",$C385=""),"",'MPTO_working_3-way'!E384)</f>
        <v>2.9283228240743688</v>
      </c>
      <c r="I385" s="21">
        <f>IF(OR($A385="",$B385="",$C385=""),"",'MPTO_working_3-way'!F384)</f>
        <v>3.5587173201982631</v>
      </c>
      <c r="J385" s="22">
        <f>IF(OR($A385="",$B385="",$C385=""),"",'MPTO_working_3-way'!G384)</f>
        <v>2.6489541723744954</v>
      </c>
      <c r="K385" s="17">
        <f>IF(OR($A385="",$B385="",$C385=""),"",'OddsRatio_working_3-way'!H384)</f>
        <v>2.9303766312410855</v>
      </c>
      <c r="L385" s="21">
        <f>IF(OR($A385="",$B385="",$C385=""),"",'OddsRatio_working_3-way'!I384)</f>
        <v>3.5455516016365949</v>
      </c>
      <c r="M385" s="22">
        <f>IF(OR($A385="",$B385="",$C385=""),"",'OddsRatio_working_3-way'!J384)</f>
        <v>2.6546085410637867</v>
      </c>
      <c r="N385" s="29">
        <f t="shared" si="108"/>
        <v>34.118348019693315</v>
      </c>
      <c r="O385" s="30">
        <f t="shared" si="109"/>
        <v>28.298159239863274</v>
      </c>
      <c r="P385" s="30">
        <f t="shared" si="110"/>
        <v>37.583492740443411</v>
      </c>
      <c r="Q385" t="s">
        <v>319</v>
      </c>
      <c r="R385" t="s">
        <v>43</v>
      </c>
      <c r="S385" s="43">
        <v>44086</v>
      </c>
      <c r="T385" s="4">
        <v>100</v>
      </c>
      <c r="U385" s="4">
        <f t="shared" si="120"/>
        <v>64.539007092198588</v>
      </c>
      <c r="V385" s="4">
        <f t="shared" si="121"/>
        <v>70.588235294117652</v>
      </c>
      <c r="W385" s="4">
        <f t="shared" si="122"/>
        <v>60.9375</v>
      </c>
      <c r="X385" s="4">
        <f t="shared" si="123"/>
        <v>68.474264705882362</v>
      </c>
      <c r="Y385" s="4">
        <f t="shared" si="124"/>
        <v>74.523492907801426</v>
      </c>
      <c r="Z385" s="4">
        <f t="shared" si="125"/>
        <v>64.872757613683774</v>
      </c>
      <c r="AA385" s="4">
        <f t="shared" si="126"/>
        <v>-3.935257613683774</v>
      </c>
      <c r="AB385" s="4">
        <f t="shared" si="127"/>
        <v>-3.935257613683774</v>
      </c>
      <c r="AC385" s="4">
        <f t="shared" si="128"/>
        <v>-3.935257613683774</v>
      </c>
    </row>
    <row r="386" spans="1:29" ht="15" x14ac:dyDescent="0.25">
      <c r="A386">
        <v>2.16</v>
      </c>
      <c r="B386">
        <v>3.34</v>
      </c>
      <c r="C386">
        <v>3.7</v>
      </c>
      <c r="D386" s="20">
        <f t="shared" si="92"/>
        <v>3.2634430838023532E-2</v>
      </c>
      <c r="E386" s="17">
        <f>IF(OR($A386="",$B386="",$C386=""),"",A386*'MPTO_working_3-way'!$I385)</f>
        <v>2.2304903706101311</v>
      </c>
      <c r="F386" s="21">
        <f>IF(OR($A386="",$B386="",$C386=""),"",B386*'MPTO_working_3-way'!$I385)</f>
        <v>3.4489989989989986</v>
      </c>
      <c r="G386" s="22">
        <f>IF(OR($A386="",$B386="",$C386=""),"",C386*'MPTO_working_3-way'!$I385)</f>
        <v>3.8207473941006871</v>
      </c>
      <c r="H386" s="17">
        <f>IF(OR($A386="",$B386="",$C386=""),"",'MPTO_working_3-way'!E385)</f>
        <v>2.2119742959676136</v>
      </c>
      <c r="I386" s="21">
        <f>IF(OR($A386="",$B386="",$C386=""),"",'MPTO_working_3-way'!F385)</f>
        <v>3.4659275443109849</v>
      </c>
      <c r="J386" s="22">
        <f>IF(OR($A386="",$B386="",$C386=""),"",'MPTO_working_3-way'!G385)</f>
        <v>3.8551671281836</v>
      </c>
      <c r="K386" s="17">
        <f>IF(OR($A386="",$B386="",$C386=""),"",'OddsRatio_working_3-way'!H385)</f>
        <v>2.2196626742506242</v>
      </c>
      <c r="L386" s="21">
        <f>IF(OR($A386="",$B386="",$C386=""),"",'OddsRatio_working_3-way'!I385)</f>
        <v>3.4603540152986723</v>
      </c>
      <c r="M386" s="22">
        <f>IF(OR($A386="",$B386="",$C386=""),"",'OddsRatio_working_3-way'!J385)</f>
        <v>3.8388700176523152</v>
      </c>
      <c r="N386" s="29">
        <f t="shared" si="108"/>
        <v>44.833190637198705</v>
      </c>
      <c r="O386" s="30">
        <f t="shared" si="109"/>
        <v>28.993919693517729</v>
      </c>
      <c r="P386" s="30">
        <f t="shared" si="110"/>
        <v>26.17288966928357</v>
      </c>
      <c r="Q386" t="s">
        <v>320</v>
      </c>
      <c r="R386" t="s">
        <v>321</v>
      </c>
      <c r="S386" s="43">
        <v>44086</v>
      </c>
      <c r="T386" s="4">
        <v>100</v>
      </c>
      <c r="U386" s="4">
        <f t="shared" si="120"/>
        <v>53.703703703703695</v>
      </c>
      <c r="V386" s="4">
        <f t="shared" si="121"/>
        <v>70.059880239520965</v>
      </c>
      <c r="W386" s="4">
        <f t="shared" si="122"/>
        <v>72.972972972972968</v>
      </c>
      <c r="X386" s="4">
        <f t="shared" si="123"/>
        <v>56.967146787506074</v>
      </c>
      <c r="Y386" s="4">
        <f t="shared" si="124"/>
        <v>73.323323323323322</v>
      </c>
      <c r="Z386" s="4">
        <f t="shared" si="125"/>
        <v>76.23641605677534</v>
      </c>
      <c r="AA386" s="4">
        <f t="shared" si="126"/>
        <v>-3.2634430838023789</v>
      </c>
      <c r="AB386" s="4">
        <f t="shared" si="127"/>
        <v>-3.2634430838023576</v>
      </c>
      <c r="AC386" s="4">
        <f t="shared" si="128"/>
        <v>-3.2634430838023718</v>
      </c>
    </row>
    <row r="387" spans="1:29" ht="15" x14ac:dyDescent="0.25">
      <c r="A387">
        <v>1.97</v>
      </c>
      <c r="B387">
        <v>3.61</v>
      </c>
      <c r="C387">
        <v>3.98</v>
      </c>
      <c r="D387" s="20">
        <f t="shared" si="92"/>
        <v>3.5878804854312163E-2</v>
      </c>
      <c r="E387" s="17">
        <f>IF(OR($A387="",$B387="",$C387=""),"",A387*'MPTO_working_3-way'!$I386)</f>
        <v>2.040681245562995</v>
      </c>
      <c r="F387" s="21">
        <f>IF(OR($A387="",$B387="",$C387=""),"",B387*'MPTO_working_3-way'!$I386)</f>
        <v>3.7395224855240667</v>
      </c>
      <c r="G387" s="22">
        <f>IF(OR($A387="",$B387="",$C387=""),"",C387*'MPTO_working_3-way'!$I386)</f>
        <v>4.1227976433201627</v>
      </c>
      <c r="H387" s="17">
        <f>IF(OR($A387="",$B387="",$C387=""),"",'MPTO_working_3-way'!E386)</f>
        <v>2.0175339372160135</v>
      </c>
      <c r="I387" s="21">
        <f>IF(OR($A387="",$B387="",$C387=""),"",'MPTO_working_3-way'!F386)</f>
        <v>3.7728914249924888</v>
      </c>
      <c r="J387" s="22">
        <f>IF(OR($A387="",$B387="",$C387=""),"",'MPTO_working_3-way'!G386)</f>
        <v>4.1789129748145211</v>
      </c>
      <c r="K387" s="17">
        <f>IF(OR($A387="",$B387="",$C387=""),"",'OddsRatio_working_3-way'!H386)</f>
        <v>2.0265526256981659</v>
      </c>
      <c r="L387" s="21">
        <f>IF(OR($A387="",$B387="",$C387=""),"",'OddsRatio_working_3-way'!I386)</f>
        <v>3.7621673743012498</v>
      </c>
      <c r="M387" s="22">
        <f>IF(OR($A387="",$B387="",$C387=""),"",'OddsRatio_working_3-way'!J386)</f>
        <v>4.1537389944129224</v>
      </c>
      <c r="N387" s="29">
        <f t="shared" si="108"/>
        <v>49.003243508719272</v>
      </c>
      <c r="O387" s="30">
        <f t="shared" si="109"/>
        <v>26.741382191738776</v>
      </c>
      <c r="P387" s="30">
        <f t="shared" si="110"/>
        <v>24.255374299541952</v>
      </c>
      <c r="Q387" t="s">
        <v>322</v>
      </c>
      <c r="R387" t="s">
        <v>323</v>
      </c>
      <c r="S387" s="43">
        <v>44086</v>
      </c>
      <c r="T387" s="4">
        <v>100</v>
      </c>
      <c r="U387" s="4">
        <f t="shared" si="120"/>
        <v>49.238578680203041</v>
      </c>
      <c r="V387" s="4">
        <f t="shared" si="121"/>
        <v>72.29916897506925</v>
      </c>
      <c r="W387" s="4">
        <f t="shared" si="122"/>
        <v>74.874371859296474</v>
      </c>
      <c r="X387" s="4">
        <f t="shared" si="123"/>
        <v>52.826459165634262</v>
      </c>
      <c r="Y387" s="4">
        <f t="shared" si="124"/>
        <v>75.887049460500464</v>
      </c>
      <c r="Z387" s="4">
        <f t="shared" si="125"/>
        <v>78.462252344727702</v>
      </c>
      <c r="AA387" s="4">
        <f t="shared" si="126"/>
        <v>-3.5878804854312207</v>
      </c>
      <c r="AB387" s="4">
        <f t="shared" si="127"/>
        <v>-3.5878804854312136</v>
      </c>
      <c r="AC387" s="4">
        <f t="shared" si="128"/>
        <v>-3.5878804854312278</v>
      </c>
    </row>
    <row r="388" spans="1:29" ht="15" x14ac:dyDescent="0.25">
      <c r="A388">
        <v>2.67</v>
      </c>
      <c r="B388">
        <v>3.32</v>
      </c>
      <c r="C388">
        <v>2.75</v>
      </c>
      <c r="D388" s="20">
        <f t="shared" si="92"/>
        <v>3.9373018119464476E-2</v>
      </c>
      <c r="E388" s="17">
        <f>IF(OR($A388="",$B388="",$C388=""),"",A388*'MPTO_working_3-way'!$I387)</f>
        <v>2.77512595837897</v>
      </c>
      <c r="F388" s="21">
        <f>IF(OR($A388="",$B388="",$C388=""),"",B388*'MPTO_working_3-way'!$I387)</f>
        <v>3.4507184201566221</v>
      </c>
      <c r="G388" s="22">
        <f>IF(OR($A388="",$B388="",$C388=""),"",C388*'MPTO_working_3-way'!$I387)</f>
        <v>2.8582757998285273</v>
      </c>
      <c r="H388" s="17">
        <f>IF(OR($A388="",$B388="",$C388=""),"",'MPTO_working_3-way'!E387)</f>
        <v>2.7669597657225444</v>
      </c>
      <c r="I388" s="21">
        <f>IF(OR($A388="",$B388="",$C388=""),"",'MPTO_working_3-way'!F387)</f>
        <v>3.4712522012369642</v>
      </c>
      <c r="J388" s="22">
        <f>IF(OR($A388="",$B388="",$C388=""),"",'MPTO_working_3-way'!G387)</f>
        <v>2.8529691730320597</v>
      </c>
      <c r="K388" s="17">
        <f>IF(OR($A388="",$B388="",$C388=""),"",'OddsRatio_working_3-way'!H387)</f>
        <v>2.7710847559416951</v>
      </c>
      <c r="L388" s="21">
        <f>IF(OR($A388="",$B388="",$C388=""),"",'OddsRatio_working_3-way'!I387)</f>
        <v>3.460429122026786</v>
      </c>
      <c r="M388" s="22">
        <f>IF(OR($A388="",$B388="",$C388=""),"",'OddsRatio_working_3-way'!J387)</f>
        <v>2.8559271394598609</v>
      </c>
      <c r="N388" s="29">
        <f t="shared" si="108"/>
        <v>36.03440041994088</v>
      </c>
      <c r="O388" s="30">
        <f t="shared" si="109"/>
        <v>28.979472626880167</v>
      </c>
      <c r="P388" s="30">
        <f t="shared" si="110"/>
        <v>34.986126953178967</v>
      </c>
      <c r="Q388" t="s">
        <v>324</v>
      </c>
      <c r="R388" t="s">
        <v>83</v>
      </c>
      <c r="S388" s="43">
        <v>44086</v>
      </c>
      <c r="T388" s="4">
        <v>100</v>
      </c>
      <c r="U388" s="4">
        <f t="shared" si="120"/>
        <v>62.546816479400754</v>
      </c>
      <c r="V388" s="4">
        <f t="shared" si="121"/>
        <v>69.879518072289159</v>
      </c>
      <c r="W388" s="4">
        <f t="shared" si="122"/>
        <v>63.63636363636364</v>
      </c>
      <c r="X388" s="4">
        <f t="shared" si="123"/>
        <v>66.484118291347215</v>
      </c>
      <c r="Y388" s="4">
        <f t="shared" si="124"/>
        <v>73.816819884235613</v>
      </c>
      <c r="Z388" s="4">
        <f t="shared" si="125"/>
        <v>67.573665448310095</v>
      </c>
      <c r="AA388" s="4">
        <f t="shared" si="126"/>
        <v>-3.9373018119464618</v>
      </c>
      <c r="AB388" s="4">
        <f t="shared" si="127"/>
        <v>-3.9373018119464547</v>
      </c>
      <c r="AC388" s="4">
        <f t="shared" si="128"/>
        <v>-3.9373018119464547</v>
      </c>
    </row>
    <row r="389" spans="1:29" ht="15" x14ac:dyDescent="0.25">
      <c r="A389">
        <v>3.01</v>
      </c>
      <c r="B389">
        <v>3.34</v>
      </c>
      <c r="C389">
        <v>2.4500000000000002</v>
      </c>
      <c r="D389" s="20">
        <f t="shared" ref="D389:D452" si="129">IF(OR($A389="",$B389="",$C389=""),"",(1/A389)+(1/B389)+(1/C389)-1)</f>
        <v>3.9790376532175431E-2</v>
      </c>
      <c r="E389" s="17">
        <f>IF(OR($A389="",$B389="",$C389=""),"",A389*'MPTO_working_3-way'!$I388)</f>
        <v>3.129769033361848</v>
      </c>
      <c r="F389" s="21">
        <f>IF(OR($A389="",$B389="",$C389=""),"",B389*'MPTO_working_3-way'!$I388)</f>
        <v>3.4728998576174659</v>
      </c>
      <c r="G389" s="22">
        <f>IF(OR($A389="",$B389="",$C389=""),"",C389*'MPTO_working_3-way'!$I388)</f>
        <v>2.5474864225038298</v>
      </c>
      <c r="H389" s="17">
        <f>IF(OR($A389="",$B389="",$C389=""),"",'MPTO_working_3-way'!E388)</f>
        <v>3.1351652366059897</v>
      </c>
      <c r="I389" s="21">
        <f>IF(OR($A389="",$B389="",$C389=""),"",'MPTO_working_3-way'!F388)</f>
        <v>3.4948203768262771</v>
      </c>
      <c r="J389" s="22">
        <f>IF(OR($A389="",$B389="",$C389=""),"",'MPTO_working_3-way'!G388)</f>
        <v>2.5322878959072495</v>
      </c>
      <c r="K389" s="17">
        <f>IF(OR($A389="",$B389="",$C389=""),"",'OddsRatio_working_3-way'!H388)</f>
        <v>3.1335593711216903</v>
      </c>
      <c r="L389" s="21">
        <f>IF(OR($A389="",$B389="",$C389=""),"",'OddsRatio_working_3-way'!I388)</f>
        <v>3.4838452380222655</v>
      </c>
      <c r="M389" s="22">
        <f>IF(OR($A389="",$B389="",$C389=""),"",'OddsRatio_working_3-way'!J388)</f>
        <v>2.5391348697146525</v>
      </c>
      <c r="N389" s="29">
        <f t="shared" si="108"/>
        <v>31.951239511301825</v>
      </c>
      <c r="O389" s="30">
        <f t="shared" si="109"/>
        <v>28.794380517670209</v>
      </c>
      <c r="P389" s="30">
        <f t="shared" si="110"/>
        <v>39.254379971027959</v>
      </c>
      <c r="Q389" t="s">
        <v>325</v>
      </c>
      <c r="R389" t="s">
        <v>326</v>
      </c>
      <c r="S389" s="43">
        <v>44086</v>
      </c>
      <c r="T389" s="4">
        <v>100</v>
      </c>
      <c r="U389" s="4">
        <f t="shared" si="120"/>
        <v>66.777408637873762</v>
      </c>
      <c r="V389" s="4">
        <f t="shared" si="121"/>
        <v>70.059880239520965</v>
      </c>
      <c r="W389" s="4">
        <f t="shared" si="122"/>
        <v>59.183673469387763</v>
      </c>
      <c r="X389" s="4">
        <f t="shared" si="123"/>
        <v>70.756446291091279</v>
      </c>
      <c r="Y389" s="4">
        <f t="shared" si="124"/>
        <v>74.038917892738482</v>
      </c>
      <c r="Z389" s="4">
        <f t="shared" si="125"/>
        <v>63.162711122605295</v>
      </c>
      <c r="AA389" s="4">
        <f t="shared" si="126"/>
        <v>-3.9790376532175173</v>
      </c>
      <c r="AB389" s="4">
        <f t="shared" si="127"/>
        <v>-3.9790376532175173</v>
      </c>
      <c r="AC389" s="4">
        <f t="shared" si="128"/>
        <v>-3.9790376532175316</v>
      </c>
    </row>
    <row r="390" spans="1:29" ht="15" x14ac:dyDescent="0.25">
      <c r="A390">
        <v>2.2400000000000002</v>
      </c>
      <c r="B390">
        <v>3.4</v>
      </c>
      <c r="C390">
        <v>3.41</v>
      </c>
      <c r="D390" s="20">
        <f t="shared" si="129"/>
        <v>3.3801350452204337E-2</v>
      </c>
      <c r="E390" s="17">
        <f>IF(OR($A390="",$B390="",$C390=""),"",A390*'MPTO_working_3-way'!$I389)</f>
        <v>2.3157150250129379</v>
      </c>
      <c r="F390" s="21">
        <f>IF(OR($A390="",$B390="",$C390=""),"",B390*'MPTO_working_3-way'!$I389)</f>
        <v>3.5149245915374947</v>
      </c>
      <c r="G390" s="22">
        <f>IF(OR($A390="",$B390="",$C390=""),"",C390*'MPTO_working_3-way'!$I389)</f>
        <v>3.5252626050420171</v>
      </c>
      <c r="H390" s="17">
        <f>IF(OR($A390="",$B390="",$C390=""),"",'MPTO_working_3-way'!E389)</f>
        <v>2.2979976498459189</v>
      </c>
      <c r="I390" s="21">
        <f>IF(OR($A390="",$B390="",$C390=""),"",'MPTO_working_3-way'!F389)</f>
        <v>3.5354361865486608</v>
      </c>
      <c r="J390" s="22">
        <f>IF(OR($A390="",$B390="",$C390=""),"",'MPTO_working_3-way'!G389)</f>
        <v>3.5462500045516285</v>
      </c>
      <c r="K390" s="17">
        <f>IF(OR($A390="",$B390="",$C390=""),"",'OddsRatio_working_3-way'!H389)</f>
        <v>2.3054838173652765</v>
      </c>
      <c r="L390" s="21">
        <f>IF(OR($A390="",$B390="",$C390=""),"",'OddsRatio_working_3-way'!I389)</f>
        <v>3.5267428723198901</v>
      </c>
      <c r="M390" s="22">
        <f>IF(OR($A390="",$B390="",$C390=""),"",'OddsRatio_working_3-way'!J389)</f>
        <v>3.5372709676212239</v>
      </c>
      <c r="N390" s="29">
        <f t="shared" si="108"/>
        <v>43.183206448056495</v>
      </c>
      <c r="O390" s="30">
        <f t="shared" si="109"/>
        <v>28.450112483425453</v>
      </c>
      <c r="P390" s="30">
        <f t="shared" si="110"/>
        <v>28.366681068518044</v>
      </c>
      <c r="Q390" t="s">
        <v>327</v>
      </c>
      <c r="R390" t="s">
        <v>328</v>
      </c>
      <c r="S390" s="43">
        <v>44086</v>
      </c>
      <c r="T390" s="4">
        <v>100</v>
      </c>
      <c r="U390" s="4">
        <f t="shared" si="120"/>
        <v>55.357142857142868</v>
      </c>
      <c r="V390" s="4">
        <f t="shared" si="121"/>
        <v>70.588235294117652</v>
      </c>
      <c r="W390" s="4">
        <f t="shared" si="122"/>
        <v>70.674486803519059</v>
      </c>
      <c r="X390" s="4">
        <f t="shared" si="123"/>
        <v>58.737277902363296</v>
      </c>
      <c r="Y390" s="4">
        <f t="shared" si="124"/>
        <v>73.96837033933808</v>
      </c>
      <c r="Z390" s="4">
        <f t="shared" si="125"/>
        <v>74.054621848739501</v>
      </c>
      <c r="AA390" s="4">
        <f t="shared" si="126"/>
        <v>-3.3801350452204275</v>
      </c>
      <c r="AB390" s="4">
        <f t="shared" si="127"/>
        <v>-3.3801350452204275</v>
      </c>
      <c r="AC390" s="4">
        <f t="shared" si="128"/>
        <v>-3.3801350452204417</v>
      </c>
    </row>
    <row r="391" spans="1:29" ht="15" x14ac:dyDescent="0.25">
      <c r="A391">
        <v>2.56</v>
      </c>
      <c r="B391">
        <v>3.49</v>
      </c>
      <c r="C391">
        <v>2.75</v>
      </c>
      <c r="D391" s="20">
        <f t="shared" si="129"/>
        <v>4.079431492576191E-2</v>
      </c>
      <c r="E391" s="17">
        <f>IF(OR($A391="",$B391="",$C391=""),"",A391*'MPTO_working_3-way'!$I390)</f>
        <v>2.6644334462099506</v>
      </c>
      <c r="F391" s="21">
        <f>IF(OR($A391="",$B391="",$C391=""),"",B391*'MPTO_working_3-way'!$I390)</f>
        <v>3.6323721590909095</v>
      </c>
      <c r="G391" s="22">
        <f>IF(OR($A391="",$B391="",$C391=""),"",C391*'MPTO_working_3-way'!$I390)</f>
        <v>2.8621843660458453</v>
      </c>
      <c r="H391" s="17">
        <f>IF(OR($A391="",$B391="",$C391=""),"",'MPTO_working_3-way'!E390)</f>
        <v>2.652330677720923</v>
      </c>
      <c r="I391" s="21">
        <f>IF(OR($A391="",$B391="",$C391=""),"",'MPTO_working_3-way'!F390)</f>
        <v>3.6638780775138318</v>
      </c>
      <c r="J391" s="22">
        <f>IF(OR($A391="",$B391="",$C391=""),"",'MPTO_working_3-way'!G390)</f>
        <v>2.8568305756775927</v>
      </c>
      <c r="K391" s="17">
        <f>IF(OR($A391="",$B391="",$C391=""),"",'OddsRatio_working_3-way'!H390)</f>
        <v>2.6583066642584465</v>
      </c>
      <c r="L391" s="21">
        <f>IF(OR($A391="",$B391="",$C391=""),"",'OddsRatio_working_3-way'!I390)</f>
        <v>3.6469125602586745</v>
      </c>
      <c r="M391" s="22">
        <f>IF(OR($A391="",$B391="",$C391=""),"",'OddsRatio_working_3-way'!J390)</f>
        <v>2.8602799118283859</v>
      </c>
      <c r="N391" s="29">
        <f t="shared" si="108"/>
        <v>37.531430984791896</v>
      </c>
      <c r="O391" s="30">
        <f t="shared" si="109"/>
        <v>27.530218716638181</v>
      </c>
      <c r="P391" s="30">
        <f t="shared" si="110"/>
        <v>34.938350298569915</v>
      </c>
      <c r="Q391" t="s">
        <v>329</v>
      </c>
      <c r="R391" t="s">
        <v>330</v>
      </c>
      <c r="S391" s="43">
        <v>44086</v>
      </c>
      <c r="T391" s="4">
        <v>100</v>
      </c>
      <c r="U391" s="4">
        <f t="shared" si="120"/>
        <v>60.9375</v>
      </c>
      <c r="V391" s="4">
        <f t="shared" si="121"/>
        <v>71.346704871060169</v>
      </c>
      <c r="W391" s="4">
        <f t="shared" si="122"/>
        <v>63.63636363636364</v>
      </c>
      <c r="X391" s="4">
        <f t="shared" si="123"/>
        <v>65.016931492576191</v>
      </c>
      <c r="Y391" s="4">
        <f t="shared" si="124"/>
        <v>75.42613636363636</v>
      </c>
      <c r="Z391" s="4">
        <f t="shared" si="125"/>
        <v>67.715795128939831</v>
      </c>
      <c r="AA391" s="4">
        <f t="shared" si="126"/>
        <v>-4.079431492576191</v>
      </c>
      <c r="AB391" s="4">
        <f t="shared" si="127"/>
        <v>-4.079431492576191</v>
      </c>
      <c r="AC391" s="4">
        <f t="shared" si="128"/>
        <v>-4.079431492576191</v>
      </c>
    </row>
    <row r="392" spans="1:29" ht="15" x14ac:dyDescent="0.25">
      <c r="A392">
        <v>1.79</v>
      </c>
      <c r="B392">
        <v>3.57</v>
      </c>
      <c r="C392">
        <v>5</v>
      </c>
      <c r="D392" s="20">
        <f t="shared" si="129"/>
        <v>3.8771262695022068E-2</v>
      </c>
      <c r="E392" s="17">
        <f>IF(OR($A392="",$B392="",$C392=""),"",A392*'MPTO_working_3-way'!$I391)</f>
        <v>1.8594005602240895</v>
      </c>
      <c r="F392" s="21">
        <f>IF(OR($A392="",$B392="",$C392=""),"",B392*'MPTO_working_3-way'!$I391)</f>
        <v>3.7084134078212285</v>
      </c>
      <c r="G392" s="22">
        <f>IF(OR($A392="",$B392="",$C392=""),"",C392*'MPTO_working_3-way'!$I391)</f>
        <v>5.1938563134751101</v>
      </c>
      <c r="H392" s="17">
        <f>IF(OR($A392="",$B392="",$C392=""),"",'MPTO_working_3-way'!E391)</f>
        <v>1.8323896221076941</v>
      </c>
      <c r="I392" s="21">
        <f>IF(OR($A392="",$B392="",$C392=""),"",'MPTO_working_3-way'!F391)</f>
        <v>3.7426789841944141</v>
      </c>
      <c r="J392" s="22">
        <f>IF(OR($A392="",$B392="",$C392=""),"",'MPTO_working_3-way'!G391)</f>
        <v>5.3454140898165852</v>
      </c>
      <c r="K392" s="17">
        <f>IF(OR($A392="",$B392="",$C392=""),"",'OddsRatio_working_3-way'!H391)</f>
        <v>1.8424546527163537</v>
      </c>
      <c r="L392" s="21">
        <f>IF(OR($A392="",$B392="",$C392=""),"",'OddsRatio_working_3-way'!I391)</f>
        <v>3.7406436170645923</v>
      </c>
      <c r="M392" s="22">
        <f>IF(OR($A392="",$B392="",$C392=""),"",'OddsRatio_working_3-way'!J391)</f>
        <v>5.2655931783106498</v>
      </c>
      <c r="N392" s="29">
        <f t="shared" si="108"/>
        <v>53.78077329822267</v>
      </c>
      <c r="O392" s="30">
        <f t="shared" si="109"/>
        <v>26.965709861013615</v>
      </c>
      <c r="P392" s="30">
        <f t="shared" si="110"/>
        <v>19.253516840763719</v>
      </c>
      <c r="Q392" t="s">
        <v>331</v>
      </c>
      <c r="R392" t="s">
        <v>332</v>
      </c>
      <c r="S392" s="43">
        <v>44086</v>
      </c>
      <c r="T392" s="4">
        <v>100</v>
      </c>
      <c r="U392" s="4">
        <f t="shared" si="120"/>
        <v>44.134078212290497</v>
      </c>
      <c r="V392" s="4">
        <f t="shared" si="121"/>
        <v>71.988795518207283</v>
      </c>
      <c r="W392" s="4">
        <f t="shared" si="122"/>
        <v>80</v>
      </c>
      <c r="X392" s="4">
        <f t="shared" si="123"/>
        <v>48.011204481792717</v>
      </c>
      <c r="Y392" s="4">
        <f t="shared" si="124"/>
        <v>75.865921787709496</v>
      </c>
      <c r="Z392" s="4">
        <f t="shared" si="125"/>
        <v>83.877126269502213</v>
      </c>
      <c r="AA392" s="4">
        <f t="shared" si="126"/>
        <v>-3.8771262695022202</v>
      </c>
      <c r="AB392" s="4">
        <f t="shared" si="127"/>
        <v>-3.8771262695022131</v>
      </c>
      <c r="AC392" s="4">
        <f t="shared" si="128"/>
        <v>-3.8771262695022131</v>
      </c>
    </row>
    <row r="393" spans="1:29" ht="15" x14ac:dyDescent="0.25">
      <c r="A393">
        <v>1.76</v>
      </c>
      <c r="B393">
        <v>3.8</v>
      </c>
      <c r="C393">
        <v>4.9000000000000004</v>
      </c>
      <c r="D393" s="20">
        <f t="shared" si="129"/>
        <v>3.5421345571721607E-2</v>
      </c>
      <c r="E393" s="17">
        <f>IF(OR($A393="",$B393="",$C393=""),"",A393*'MPTO_working_3-way'!$I392)</f>
        <v>1.8223415682062301</v>
      </c>
      <c r="F393" s="21">
        <f>IF(OR($A393="",$B393="",$C393=""),"",B393*'MPTO_working_3-way'!$I392)</f>
        <v>3.9346011131725418</v>
      </c>
      <c r="G393" s="22">
        <f>IF(OR($A393="",$B393="",$C393=""),"",C393*'MPTO_working_3-way'!$I392)</f>
        <v>5.0735645933014366</v>
      </c>
      <c r="H393" s="17">
        <f>IF(OR($A393="",$B393="",$C393=""),"",'MPTO_working_3-way'!E392)</f>
        <v>1.7973498698335626</v>
      </c>
      <c r="I393" s="21">
        <f>IF(OR($A393="",$B393="",$C393=""),"",'MPTO_working_3-way'!F392)</f>
        <v>3.978503674447214</v>
      </c>
      <c r="J393" s="22">
        <f>IF(OR($A393="",$B393="",$C393=""),"",'MPTO_working_3-way'!G392)</f>
        <v>5.2008972025900384</v>
      </c>
      <c r="K393" s="17">
        <f>IF(OR($A393="",$B393="",$C393=""),"",'OddsRatio_working_3-way'!H392)</f>
        <v>1.8064552692133058</v>
      </c>
      <c r="L393" s="21">
        <f>IF(OR($A393="",$B393="",$C393=""),"",'OddsRatio_working_3-way'!I392)</f>
        <v>3.971150991838496</v>
      </c>
      <c r="M393" s="22">
        <f>IF(OR($A393="",$B393="",$C393=""),"",'OddsRatio_working_3-way'!J392)</f>
        <v>5.1383888814893348</v>
      </c>
      <c r="N393" s="29">
        <f t="shared" si="108"/>
        <v>54.874454791936813</v>
      </c>
      <c r="O393" s="30">
        <f t="shared" si="109"/>
        <v>25.415536956265473</v>
      </c>
      <c r="P393" s="30">
        <f t="shared" si="110"/>
        <v>19.71000825179771</v>
      </c>
      <c r="Q393" t="s">
        <v>333</v>
      </c>
      <c r="R393" t="s">
        <v>334</v>
      </c>
      <c r="S393" s="43">
        <v>44086</v>
      </c>
      <c r="T393" s="4">
        <v>100</v>
      </c>
      <c r="U393" s="4">
        <f t="shared" si="120"/>
        <v>43.181818181818187</v>
      </c>
      <c r="V393" s="4">
        <f t="shared" si="121"/>
        <v>73.68421052631578</v>
      </c>
      <c r="W393" s="4">
        <f t="shared" si="122"/>
        <v>79.591836734693885</v>
      </c>
      <c r="X393" s="4">
        <f t="shared" si="123"/>
        <v>46.723952738990327</v>
      </c>
      <c r="Y393" s="4">
        <f t="shared" si="124"/>
        <v>77.226345083487942</v>
      </c>
      <c r="Z393" s="4">
        <f t="shared" si="125"/>
        <v>83.133971291866033</v>
      </c>
      <c r="AA393" s="4">
        <f t="shared" si="126"/>
        <v>-3.5421345571721403</v>
      </c>
      <c r="AB393" s="4">
        <f t="shared" si="127"/>
        <v>-3.5421345571721616</v>
      </c>
      <c r="AC393" s="4">
        <f t="shared" si="128"/>
        <v>-3.5421345571721474</v>
      </c>
    </row>
    <row r="394" spans="1:29" ht="15" x14ac:dyDescent="0.25">
      <c r="A394">
        <v>1.93</v>
      </c>
      <c r="B394">
        <v>3.78</v>
      </c>
      <c r="C394">
        <v>3.95</v>
      </c>
      <c r="D394" s="20">
        <f t="shared" si="129"/>
        <v>3.584953653819678E-2</v>
      </c>
      <c r="E394" s="17">
        <f>IF(OR($A394="",$B394="",$C394=""),"",A394*'MPTO_working_3-way'!$I393)</f>
        <v>1.9991896055187197</v>
      </c>
      <c r="F394" s="21">
        <f>IF(OR($A394="",$B394="",$C394=""),"",B394*'MPTO_working_3-way'!$I393)</f>
        <v>3.9155112481143837</v>
      </c>
      <c r="G394" s="22">
        <f>IF(OR($A394="",$B394="",$C394=""),"",C394*'MPTO_working_3-way'!$I393)</f>
        <v>4.0916056693258778</v>
      </c>
      <c r="H394" s="17">
        <f>IF(OR($A394="",$B394="",$C394=""),"",'MPTO_working_3-way'!E393)</f>
        <v>1.9755628036882145</v>
      </c>
      <c r="I394" s="21">
        <f>IF(OR($A394="",$B394="",$C394=""),"",'MPTO_working_3-way'!F393)</f>
        <v>3.95882161957703</v>
      </c>
      <c r="J394" s="22">
        <f>IF(OR($A394="",$B394="",$C394=""),"",'MPTO_working_3-way'!G393)</f>
        <v>4.1456841251169498</v>
      </c>
      <c r="K394" s="17">
        <f>IF(OR($A394="",$B394="",$C394=""),"",'OddsRatio_working_3-way'!H393)</f>
        <v>1.9846168076956794</v>
      </c>
      <c r="L394" s="21">
        <f>IF(OR($A394="",$B394="",$C394=""),"",'OddsRatio_working_3-way'!I393)</f>
        <v>3.9432631455849338</v>
      </c>
      <c r="M394" s="22">
        <f>IF(OR($A394="",$B394="",$C394=""),"",'OddsRatio_working_3-way'!J393)</f>
        <v>4.1232468631207055</v>
      </c>
      <c r="N394" s="29">
        <f t="shared" si="108"/>
        <v>50.020268074599905</v>
      </c>
      <c r="O394" s="30">
        <f t="shared" si="109"/>
        <v>25.539449043380376</v>
      </c>
      <c r="P394" s="30">
        <f t="shared" si="110"/>
        <v>24.440282882019698</v>
      </c>
      <c r="Q394" t="s">
        <v>335</v>
      </c>
      <c r="R394" t="s">
        <v>336</v>
      </c>
      <c r="S394" s="43">
        <v>44086</v>
      </c>
      <c r="T394" s="4">
        <v>100</v>
      </c>
      <c r="U394" s="4">
        <f t="shared" si="120"/>
        <v>48.186528497409334</v>
      </c>
      <c r="V394" s="4">
        <f t="shared" si="121"/>
        <v>73.544973544973558</v>
      </c>
      <c r="W394" s="4">
        <f t="shared" si="122"/>
        <v>74.683544303797461</v>
      </c>
      <c r="X394" s="4">
        <f t="shared" si="123"/>
        <v>51.771482151228987</v>
      </c>
      <c r="Y394" s="4">
        <f t="shared" si="124"/>
        <v>77.129927198793212</v>
      </c>
      <c r="Z394" s="4">
        <f t="shared" si="125"/>
        <v>78.268497957617143</v>
      </c>
      <c r="AA394" s="4">
        <f t="shared" si="126"/>
        <v>-3.5849536538196531</v>
      </c>
      <c r="AB394" s="4">
        <f t="shared" si="127"/>
        <v>-3.5849536538196531</v>
      </c>
      <c r="AC394" s="4">
        <f t="shared" si="128"/>
        <v>-3.5849536538196816</v>
      </c>
    </row>
    <row r="395" spans="1:29" ht="15" x14ac:dyDescent="0.25">
      <c r="A395">
        <v>2.21</v>
      </c>
      <c r="B395">
        <v>3.45</v>
      </c>
      <c r="C395">
        <v>3.36</v>
      </c>
      <c r="D395" s="20">
        <f t="shared" si="129"/>
        <v>3.9962807865621119E-2</v>
      </c>
      <c r="E395" s="17">
        <f>IF(OR($A395="",$B395="",$C395=""),"",A395*'MPTO_working_3-way'!$I394)</f>
        <v>2.2983178053830224</v>
      </c>
      <c r="F395" s="21">
        <f>IF(OR($A395="",$B395="",$C395=""),"",B395*'MPTO_working_3-way'!$I394)</f>
        <v>3.5878716871363929</v>
      </c>
      <c r="G395" s="22">
        <f>IF(OR($A395="",$B395="",$C395=""),"",C395*'MPTO_working_3-way'!$I394)</f>
        <v>3.4942750344284867</v>
      </c>
      <c r="H395" s="17">
        <f>IF(OR($A395="",$B395="",$C395=""),"",'MPTO_working_3-way'!E394)</f>
        <v>2.277034221748969</v>
      </c>
      <c r="I395" s="21">
        <f>IF(OR($A395="",$B395="",$C395=""),"",'MPTO_working_3-way'!F394)</f>
        <v>3.6161900755751422</v>
      </c>
      <c r="J395" s="22">
        <f>IF(OR($A395="",$B395="",$C395=""),"",'MPTO_working_3-way'!G394)</f>
        <v>3.5174345483603449</v>
      </c>
      <c r="K395" s="17">
        <f>IF(OR($A395="",$B395="",$C395=""),"",'OddsRatio_working_3-way'!H394)</f>
        <v>2.2859359689970664</v>
      </c>
      <c r="L395" s="21">
        <f>IF(OR($A395="",$B395="",$C395=""),"",'OddsRatio_working_3-way'!I394)</f>
        <v>3.6037546479692657</v>
      </c>
      <c r="M395" s="22">
        <f>IF(OR($A395="",$B395="",$C395=""),"",'OddsRatio_working_3-way'!J394)</f>
        <v>3.5081065180438658</v>
      </c>
      <c r="N395" s="29">
        <f t="shared" si="108"/>
        <v>43.510083664576001</v>
      </c>
      <c r="O395" s="30">
        <f t="shared" si="109"/>
        <v>27.871676782235632</v>
      </c>
      <c r="P395" s="30">
        <f t="shared" si="110"/>
        <v>28.618239553188378</v>
      </c>
      <c r="Q395" t="s">
        <v>337</v>
      </c>
      <c r="R395" t="s">
        <v>338</v>
      </c>
      <c r="S395" s="43">
        <v>44086</v>
      </c>
      <c r="T395" s="4">
        <v>100</v>
      </c>
      <c r="U395" s="4">
        <f t="shared" si="120"/>
        <v>54.751131221719454</v>
      </c>
      <c r="V395" s="4">
        <f t="shared" si="121"/>
        <v>71.014492753623188</v>
      </c>
      <c r="W395" s="4">
        <f t="shared" si="122"/>
        <v>70.238095238095241</v>
      </c>
      <c r="X395" s="4">
        <f t="shared" si="123"/>
        <v>58.747412008281572</v>
      </c>
      <c r="Y395" s="4">
        <f t="shared" si="124"/>
        <v>75.010773540185312</v>
      </c>
      <c r="Z395" s="4">
        <f t="shared" si="125"/>
        <v>74.234376024657351</v>
      </c>
      <c r="AA395" s="4">
        <f t="shared" si="126"/>
        <v>-3.9962807865621173</v>
      </c>
      <c r="AB395" s="4">
        <f t="shared" si="127"/>
        <v>-3.9962807865621244</v>
      </c>
      <c r="AC395" s="4">
        <f t="shared" si="128"/>
        <v>-3.9962807865621102</v>
      </c>
    </row>
    <row r="396" spans="1:29" ht="15" x14ac:dyDescent="0.25">
      <c r="A396">
        <v>2.21</v>
      </c>
      <c r="B396">
        <v>3.43</v>
      </c>
      <c r="C396">
        <v>3.44</v>
      </c>
      <c r="D396" s="20">
        <f t="shared" si="129"/>
        <v>3.4731551705783348E-2</v>
      </c>
      <c r="E396" s="17">
        <f>IF(OR($A396="",$B396="",$C396=""),"",A396*'MPTO_working_3-way'!$I395)</f>
        <v>2.286756729269781</v>
      </c>
      <c r="F396" s="21">
        <f>IF(OR($A396="",$B396="",$C396=""),"",B396*'MPTO_working_3-way'!$I395)</f>
        <v>3.5491292223508371</v>
      </c>
      <c r="G396" s="22">
        <f>IF(OR($A396="",$B396="",$C396=""),"",C396*'MPTO_working_3-way'!$I395)</f>
        <v>3.5594765378678948</v>
      </c>
      <c r="H396" s="17">
        <f>IF(OR($A396="",$B396="",$C396=""),"",'MPTO_working_3-way'!E395)</f>
        <v>2.2680288248277889</v>
      </c>
      <c r="I396" s="21">
        <f>IF(OR($A396="",$B396="",$C396=""),"",'MPTO_working_3-way'!F395)</f>
        <v>3.5718367098703423</v>
      </c>
      <c r="J396" s="22">
        <f>IF(OR($A396="",$B396="",$C396=""),"",'MPTO_working_3-way'!G395)</f>
        <v>3.5826821533199196</v>
      </c>
      <c r="K396" s="17">
        <f>IF(OR($A396="",$B396="",$C396=""),"",'OddsRatio_working_3-way'!H395)</f>
        <v>2.2758727906051246</v>
      </c>
      <c r="L396" s="21">
        <f>IF(OR($A396="",$B396="",$C396=""),"",'OddsRatio_working_3-way'!I395)</f>
        <v>3.5622899844383924</v>
      </c>
      <c r="M396" s="22">
        <f>IF(OR($A396="",$B396="",$C396=""),"",'OddsRatio_working_3-way'!J395)</f>
        <v>3.5728343876665325</v>
      </c>
      <c r="N396" s="29">
        <f t="shared" si="108"/>
        <v>43.730056074627804</v>
      </c>
      <c r="O396" s="30">
        <f t="shared" si="109"/>
        <v>28.175925342544446</v>
      </c>
      <c r="P396" s="30">
        <f t="shared" si="110"/>
        <v>28.094018582827747</v>
      </c>
      <c r="Q396" t="s">
        <v>339</v>
      </c>
      <c r="R396" t="s">
        <v>340</v>
      </c>
      <c r="S396" s="43">
        <v>44086</v>
      </c>
      <c r="T396" s="4">
        <v>100</v>
      </c>
      <c r="U396" s="4">
        <f t="shared" si="120"/>
        <v>54.751131221719454</v>
      </c>
      <c r="V396" s="4">
        <f t="shared" si="121"/>
        <v>70.845481049562679</v>
      </c>
      <c r="W396" s="4">
        <f t="shared" si="122"/>
        <v>70.930232558139537</v>
      </c>
      <c r="X396" s="4">
        <f t="shared" si="123"/>
        <v>58.224286392297778</v>
      </c>
      <c r="Y396" s="4">
        <f t="shared" si="124"/>
        <v>74.318636220141016</v>
      </c>
      <c r="Z396" s="4">
        <f t="shared" si="125"/>
        <v>74.40338772871786</v>
      </c>
      <c r="AA396" s="4">
        <f t="shared" si="126"/>
        <v>-3.4731551705783232</v>
      </c>
      <c r="AB396" s="4">
        <f t="shared" si="127"/>
        <v>-3.4731551705783374</v>
      </c>
      <c r="AC396" s="4">
        <f t="shared" si="128"/>
        <v>-3.4731551705783232</v>
      </c>
    </row>
    <row r="397" spans="1:29" ht="15" x14ac:dyDescent="0.25">
      <c r="A397">
        <v>2.2200000000000002</v>
      </c>
      <c r="B397">
        <v>3.26</v>
      </c>
      <c r="C397">
        <v>3.55</v>
      </c>
      <c r="D397" s="20">
        <f t="shared" si="129"/>
        <v>3.8889057553189499E-2</v>
      </c>
      <c r="E397" s="17">
        <f>IF(OR($A397="",$B397="",$C397=""),"",A397*'MPTO_working_3-way'!$I396)</f>
        <v>2.306333707768081</v>
      </c>
      <c r="F397" s="21">
        <f>IF(OR($A397="",$B397="",$C397=""),"",B397*'MPTO_working_3-way'!$I396)</f>
        <v>3.3867783276233974</v>
      </c>
      <c r="G397" s="22">
        <f>IF(OR($A397="",$B397="",$C397=""),"",C397*'MPTO_working_3-way'!$I396)</f>
        <v>3.6880561543138226</v>
      </c>
      <c r="H397" s="17">
        <f>IF(OR($A397="",$B397="",$C397=""),"",'MPTO_working_3-way'!E396)</f>
        <v>2.2857799528230545</v>
      </c>
      <c r="I397" s="21">
        <f>IF(OR($A397="",$B397="",$C397=""),"",'MPTO_working_3-way'!F396)</f>
        <v>3.4038445742024539</v>
      </c>
      <c r="J397" s="22">
        <f>IF(OR($A397="",$B397="",$C397=""),"",'MPTO_working_3-way'!G396)</f>
        <v>3.7212470174957479</v>
      </c>
      <c r="K397" s="17">
        <f>IF(OR($A397="",$B397="",$C397=""),"",'OddsRatio_working_3-way'!H396)</f>
        <v>2.294436615328979</v>
      </c>
      <c r="L397" s="21">
        <f>IF(OR($A397="",$B397="",$C397=""),"",'OddsRatio_working_3-way'!I396)</f>
        <v>3.3978907792159756</v>
      </c>
      <c r="M397" s="22">
        <f>IF(OR($A397="",$B397="",$C397=""),"",'OddsRatio_working_3-way'!J396)</f>
        <v>3.705584728761389</v>
      </c>
      <c r="N397" s="29">
        <f t="shared" si="108"/>
        <v>43.358859848938977</v>
      </c>
      <c r="O397" s="30">
        <f t="shared" si="109"/>
        <v>29.526585541302008</v>
      </c>
      <c r="P397" s="30">
        <f t="shared" si="110"/>
        <v>27.114554609759022</v>
      </c>
      <c r="Q397" t="s">
        <v>341</v>
      </c>
      <c r="R397" t="s">
        <v>342</v>
      </c>
      <c r="S397" s="43">
        <v>44086</v>
      </c>
      <c r="T397" s="4">
        <v>100</v>
      </c>
      <c r="U397" s="4">
        <f t="shared" si="120"/>
        <v>54.954954954954964</v>
      </c>
      <c r="V397" s="4">
        <f t="shared" si="121"/>
        <v>69.325153374233125</v>
      </c>
      <c r="W397" s="4">
        <f t="shared" si="122"/>
        <v>71.83098591549296</v>
      </c>
      <c r="X397" s="4">
        <f t="shared" si="123"/>
        <v>58.843860710273923</v>
      </c>
      <c r="Y397" s="4">
        <f t="shared" si="124"/>
        <v>73.214059129552084</v>
      </c>
      <c r="Z397" s="4">
        <f t="shared" si="125"/>
        <v>75.719891670811919</v>
      </c>
      <c r="AA397" s="4">
        <f t="shared" si="126"/>
        <v>-3.8889057553189588</v>
      </c>
      <c r="AB397" s="4">
        <f t="shared" si="127"/>
        <v>-3.8889057553189588</v>
      </c>
      <c r="AC397" s="4">
        <f t="shared" si="128"/>
        <v>-3.8889057553189588</v>
      </c>
    </row>
    <row r="398" spans="1:29" ht="15" x14ac:dyDescent="0.25">
      <c r="A398">
        <v>2.4500000000000002</v>
      </c>
      <c r="B398">
        <v>3.29</v>
      </c>
      <c r="C398">
        <v>3.06</v>
      </c>
      <c r="D398" s="20">
        <f t="shared" si="129"/>
        <v>3.8912018708192386E-2</v>
      </c>
      <c r="E398" s="17">
        <f>IF(OR($A398="",$B398="",$C398=""),"",A398*'MPTO_working_3-way'!$I397)</f>
        <v>2.5453344458350715</v>
      </c>
      <c r="F398" s="21">
        <f>IF(OR($A398="",$B398="",$C398=""),"",B398*'MPTO_working_3-way'!$I397)</f>
        <v>3.4180205415499532</v>
      </c>
      <c r="G398" s="22">
        <f>IF(OR($A398="",$B398="",$C398=""),"",C398*'MPTO_working_3-way'!$I397)</f>
        <v>3.1790707772470688</v>
      </c>
      <c r="H398" s="17">
        <f>IF(OR($A398="",$B398="",$C398=""),"",'MPTO_working_3-way'!E397)</f>
        <v>2.5304118023023392</v>
      </c>
      <c r="I398" s="21">
        <f>IF(OR($A398="",$B398="",$C398=""),"",'MPTO_working_3-way'!F397)</f>
        <v>3.4366541066162966</v>
      </c>
      <c r="J398" s="22">
        <f>IF(OR($A398="",$B398="",$C398=""),"",'MPTO_working_3-way'!G397)</f>
        <v>3.1864718950741393</v>
      </c>
      <c r="K398" s="17">
        <f>IF(OR($A398="",$B398="",$C398=""),"",'OddsRatio_working_3-way'!H397)</f>
        <v>2.5370988559359162</v>
      </c>
      <c r="L398" s="21">
        <f>IF(OR($A398="",$B398="",$C398=""),"",'OddsRatio_working_3-way'!I397)</f>
        <v>3.4275561242022388</v>
      </c>
      <c r="M398" s="22">
        <f>IF(OR($A398="",$B398="",$C398=""),"",'OddsRatio_working_3-way'!J397)</f>
        <v>3.1837404436055077</v>
      </c>
      <c r="N398" s="29">
        <f t="shared" si="108"/>
        <v>39.287567951484689</v>
      </c>
      <c r="O398" s="30">
        <f t="shared" si="109"/>
        <v>29.256699538339664</v>
      </c>
      <c r="P398" s="30">
        <f t="shared" si="110"/>
        <v>31.455732510175654</v>
      </c>
      <c r="Q398" t="s">
        <v>343</v>
      </c>
      <c r="R398" t="s">
        <v>344</v>
      </c>
      <c r="S398" s="43">
        <v>44086</v>
      </c>
      <c r="T398" s="4">
        <v>100</v>
      </c>
      <c r="U398" s="4">
        <f t="shared" si="120"/>
        <v>59.183673469387763</v>
      </c>
      <c r="V398" s="4">
        <f t="shared" si="121"/>
        <v>69.6048632218845</v>
      </c>
      <c r="W398" s="4">
        <f t="shared" si="122"/>
        <v>67.320261437908499</v>
      </c>
      <c r="X398" s="4">
        <f t="shared" si="123"/>
        <v>63.074875340207001</v>
      </c>
      <c r="Y398" s="4">
        <f t="shared" si="124"/>
        <v>73.496065092703745</v>
      </c>
      <c r="Z398" s="4">
        <f t="shared" si="125"/>
        <v>71.211463308727744</v>
      </c>
      <c r="AA398" s="4">
        <f t="shared" si="126"/>
        <v>-3.8912018708192377</v>
      </c>
      <c r="AB398" s="4">
        <f t="shared" si="127"/>
        <v>-3.8912018708192448</v>
      </c>
      <c r="AC398" s="4">
        <f t="shared" si="128"/>
        <v>-3.8912018708192448</v>
      </c>
    </row>
    <row r="399" spans="1:29" ht="15" x14ac:dyDescent="0.25">
      <c r="A399">
        <v>1.88</v>
      </c>
      <c r="B399">
        <v>3.64</v>
      </c>
      <c r="C399">
        <v>4.2699999999999996</v>
      </c>
      <c r="D399" s="20">
        <f t="shared" si="129"/>
        <v>4.0832205813021938E-2</v>
      </c>
      <c r="E399" s="17">
        <f>IF(OR($A399="",$B399="",$C399=""),"",A399*'MPTO_working_3-way'!$I398)</f>
        <v>1.9567645469284811</v>
      </c>
      <c r="F399" s="21">
        <f>IF(OR($A399="",$B399="",$C399=""),"",B399*'MPTO_working_3-way'!$I398)</f>
        <v>3.7886292291594001</v>
      </c>
      <c r="G399" s="22">
        <f>IF(OR($A399="",$B399="",$C399=""),"",C399*'MPTO_working_3-way'!$I398)</f>
        <v>4.444353518821603</v>
      </c>
      <c r="H399" s="17">
        <f>IF(OR($A399="",$B399="",$C399=""),"",'MPTO_working_3-way'!E398)</f>
        <v>1.9293690469147489</v>
      </c>
      <c r="I399" s="21">
        <f>IF(OR($A399="",$B399="",$C399=""),"",'MPTO_working_3-way'!F398)</f>
        <v>3.8297369502671597</v>
      </c>
      <c r="J399" s="22">
        <f>IF(OR($A399="",$B399="",$C399=""),"",'MPTO_working_3-way'!G398)</f>
        <v>4.5334758206050481</v>
      </c>
      <c r="K399" s="17">
        <f>IF(OR($A399="",$B399="",$C399=""),"",'OddsRatio_working_3-way'!H398)</f>
        <v>1.9397173336219475</v>
      </c>
      <c r="L399" s="21">
        <f>IF(OR($A399="",$B399="",$C399=""),"",'OddsRatio_working_3-way'!I398)</f>
        <v>3.8191520008658419</v>
      </c>
      <c r="M399" s="22">
        <f>IF(OR($A399="",$B399="",$C399=""),"",'OddsRatio_working_3-way'!J398)</f>
        <v>4.4919041828906447</v>
      </c>
      <c r="N399" s="29">
        <f t="shared" si="108"/>
        <v>51.104768919167739</v>
      </c>
      <c r="O399" s="30">
        <f t="shared" si="109"/>
        <v>26.394770760449269</v>
      </c>
      <c r="P399" s="30">
        <f t="shared" si="110"/>
        <v>22.500460320382992</v>
      </c>
      <c r="Q399" t="s">
        <v>345</v>
      </c>
      <c r="R399" t="s">
        <v>346</v>
      </c>
      <c r="S399" s="43">
        <v>44086</v>
      </c>
      <c r="T399" s="4">
        <v>100</v>
      </c>
      <c r="U399" s="4">
        <f t="shared" si="120"/>
        <v>46.808510638297875</v>
      </c>
      <c r="V399" s="4">
        <f t="shared" si="121"/>
        <v>72.527472527472526</v>
      </c>
      <c r="W399" s="4">
        <f t="shared" si="122"/>
        <v>76.580796252927385</v>
      </c>
      <c r="X399" s="4">
        <f t="shared" si="123"/>
        <v>50.891731219600068</v>
      </c>
      <c r="Y399" s="4">
        <f t="shared" si="124"/>
        <v>76.610693108774726</v>
      </c>
      <c r="Z399" s="4">
        <f t="shared" si="125"/>
        <v>80.664016834229585</v>
      </c>
      <c r="AA399" s="4">
        <f t="shared" si="126"/>
        <v>-4.0832205813021929</v>
      </c>
      <c r="AB399" s="4">
        <f t="shared" si="127"/>
        <v>-4.0832205813022</v>
      </c>
      <c r="AC399" s="4">
        <f t="shared" si="128"/>
        <v>-4.0832205813022</v>
      </c>
    </row>
    <row r="400" spans="1:29" ht="15" x14ac:dyDescent="0.25">
      <c r="A400">
        <v>2.4</v>
      </c>
      <c r="B400">
        <v>3.35</v>
      </c>
      <c r="C400">
        <v>3.09</v>
      </c>
      <c r="D400" s="20">
        <f t="shared" si="129"/>
        <v>3.8798724822489472E-2</v>
      </c>
      <c r="E400" s="17">
        <f>IF(OR($A400="",$B400="",$C400=""),"",A400*'MPTO_working_3-way'!$I399)</f>
        <v>2.4931169395739747</v>
      </c>
      <c r="F400" s="21">
        <f>IF(OR($A400="",$B400="",$C400=""),"",B400*'MPTO_working_3-way'!$I399)</f>
        <v>3.4799757281553396</v>
      </c>
      <c r="G400" s="22">
        <f>IF(OR($A400="",$B400="",$C400=""),"",C400*'MPTO_working_3-way'!$I399)</f>
        <v>3.2098880597014925</v>
      </c>
      <c r="H400" s="17">
        <f>IF(OR($A400="",$B400="",$C400=""),"",'MPTO_working_3-way'!E399)</f>
        <v>2.4768798229347371</v>
      </c>
      <c r="I400" s="21">
        <f>IF(OR($A400="",$B400="",$C400=""),"",'MPTO_working_3-way'!F399)</f>
        <v>3.5017125459850309</v>
      </c>
      <c r="J400" s="22">
        <f>IF(OR($A400="",$B400="",$C400=""),"",'MPTO_working_3-way'!G399)</f>
        <v>3.2186248979750474</v>
      </c>
      <c r="K400" s="17">
        <f>IF(OR($A400="",$B400="",$C400=""),"",'OddsRatio_working_3-way'!H399)</f>
        <v>2.484069025484557</v>
      </c>
      <c r="L400" s="21">
        <f>IF(OR($A400="",$B400="",$C400=""),"",'OddsRatio_working_3-way'!I399)</f>
        <v>3.4911158642062206</v>
      </c>
      <c r="M400" s="22">
        <f>IF(OR($A400="",$B400="",$C400=""),"",'OddsRatio_working_3-way'!J399)</f>
        <v>3.2155030451876603</v>
      </c>
      <c r="N400" s="29">
        <f t="shared" si="108"/>
        <v>40.11043301365882</v>
      </c>
      <c r="O400" s="30">
        <f t="shared" si="109"/>
        <v>28.735832606800351</v>
      </c>
      <c r="P400" s="30">
        <f t="shared" si="110"/>
        <v>31.153734379540833</v>
      </c>
      <c r="Q400" t="s">
        <v>347</v>
      </c>
      <c r="R400" t="s">
        <v>348</v>
      </c>
      <c r="S400" s="43">
        <v>44086</v>
      </c>
      <c r="T400" s="4">
        <v>100</v>
      </c>
      <c r="U400" s="4">
        <f t="shared" si="120"/>
        <v>58.333333333333336</v>
      </c>
      <c r="V400" s="4">
        <f t="shared" si="121"/>
        <v>70.149253731343279</v>
      </c>
      <c r="W400" s="4">
        <f t="shared" si="122"/>
        <v>67.637540453074436</v>
      </c>
      <c r="X400" s="4">
        <f t="shared" si="123"/>
        <v>62.213205815582285</v>
      </c>
      <c r="Y400" s="4">
        <f t="shared" si="124"/>
        <v>74.029126213592235</v>
      </c>
      <c r="Z400" s="4">
        <f t="shared" si="125"/>
        <v>71.517412935323392</v>
      </c>
      <c r="AA400" s="4">
        <f t="shared" si="126"/>
        <v>-3.879872482248949</v>
      </c>
      <c r="AB400" s="4">
        <f t="shared" si="127"/>
        <v>-3.8798724822489561</v>
      </c>
      <c r="AC400" s="4">
        <f t="shared" si="128"/>
        <v>-3.8798724822489561</v>
      </c>
    </row>
    <row r="401" spans="1:29" ht="15" x14ac:dyDescent="0.25">
      <c r="A401">
        <v>2.34</v>
      </c>
      <c r="B401">
        <v>3.43</v>
      </c>
      <c r="C401">
        <v>3.12</v>
      </c>
      <c r="D401" s="20">
        <f t="shared" si="129"/>
        <v>3.9408437367621119E-2</v>
      </c>
      <c r="E401" s="17">
        <f>IF(OR($A401="",$B401="",$C401=""),"",A401*'MPTO_working_3-way'!$I400)</f>
        <v>2.4322157434402332</v>
      </c>
      <c r="F401" s="21">
        <f>IF(OR($A401="",$B401="",$C401=""),"",B401*'MPTO_working_3-way'!$I400)</f>
        <v>3.5651709401709404</v>
      </c>
      <c r="G401" s="22">
        <f>IF(OR($A401="",$B401="",$C401=""),"",C401*'MPTO_working_3-way'!$I400)</f>
        <v>3.2429543245869779</v>
      </c>
      <c r="H401" s="17">
        <f>IF(OR($A401="",$B401="",$C401=""),"",'MPTO_working_3-way'!E400)</f>
        <v>2.4142093706447958</v>
      </c>
      <c r="I401" s="21">
        <f>IF(OR($A401="",$B401="",$C401=""),"",'MPTO_working_3-way'!F400)</f>
        <v>3.5918373435565445</v>
      </c>
      <c r="J401" s="22">
        <f>IF(OR($A401="",$B401="",$C401=""),"",'MPTO_working_3-way'!G400)</f>
        <v>3.2533372966545966</v>
      </c>
      <c r="K401" s="17">
        <f>IF(OR($A401="",$B401="",$C401=""),"",'OddsRatio_working_3-way'!H400)</f>
        <v>2.4220663019321198</v>
      </c>
      <c r="L401" s="21">
        <f>IF(OR($A401="",$B401="",$C401=""),"",'OddsRatio_working_3-way'!I400)</f>
        <v>3.5788217266380991</v>
      </c>
      <c r="M401" s="22">
        <f>IF(OR($A401="",$B401="",$C401=""),"",'OddsRatio_working_3-way'!J400)</f>
        <v>3.2498362388776827</v>
      </c>
      <c r="N401" s="29">
        <f t="shared" si="108"/>
        <v>41.114773748876239</v>
      </c>
      <c r="O401" s="30">
        <f t="shared" si="109"/>
        <v>28.049145939466584</v>
      </c>
      <c r="P401" s="30">
        <f t="shared" si="110"/>
        <v>30.836080311657177</v>
      </c>
      <c r="Q401" t="s">
        <v>349</v>
      </c>
      <c r="R401" t="s">
        <v>350</v>
      </c>
      <c r="S401" s="43">
        <v>44086</v>
      </c>
      <c r="T401" s="4">
        <v>100</v>
      </c>
      <c r="U401" s="4">
        <f t="shared" si="120"/>
        <v>57.264957264957268</v>
      </c>
      <c r="V401" s="4">
        <f t="shared" si="121"/>
        <v>70.845481049562679</v>
      </c>
      <c r="W401" s="4">
        <f t="shared" si="122"/>
        <v>67.948717948717942</v>
      </c>
      <c r="X401" s="4">
        <f t="shared" si="123"/>
        <v>61.205801001719365</v>
      </c>
      <c r="Y401" s="4">
        <f t="shared" si="124"/>
        <v>74.786324786324784</v>
      </c>
      <c r="Z401" s="4">
        <f t="shared" si="125"/>
        <v>71.889561685480047</v>
      </c>
      <c r="AA401" s="4">
        <f t="shared" si="126"/>
        <v>-3.9408437367620976</v>
      </c>
      <c r="AB401" s="4">
        <f t="shared" si="127"/>
        <v>-3.9408437367621048</v>
      </c>
      <c r="AC401" s="4">
        <f t="shared" si="128"/>
        <v>-3.9408437367621048</v>
      </c>
    </row>
    <row r="402" spans="1:29" ht="15" x14ac:dyDescent="0.25">
      <c r="A402">
        <v>1.91</v>
      </c>
      <c r="B402">
        <v>3.83</v>
      </c>
      <c r="C402">
        <v>4.01</v>
      </c>
      <c r="D402" s="20">
        <f t="shared" si="129"/>
        <v>3.4033373771700237E-2</v>
      </c>
      <c r="E402" s="17">
        <f>IF(OR($A402="",$B402="",$C402=""),"",A402*'MPTO_working_3-way'!$I401)</f>
        <v>1.9750037439039474</v>
      </c>
      <c r="F402" s="21">
        <f>IF(OR($A402="",$B402="",$C402=""),"",B402*'MPTO_working_3-way'!$I401)</f>
        <v>3.960347821545612</v>
      </c>
      <c r="G402" s="22">
        <f>IF(OR($A402="",$B402="",$C402=""),"",C402*'MPTO_working_3-way'!$I401)</f>
        <v>4.1464738288245178</v>
      </c>
      <c r="H402" s="17">
        <f>IF(OR($A402="",$B402="",$C402=""),"",'MPTO_working_3-way'!E401)</f>
        <v>1.9523023200110261</v>
      </c>
      <c r="I402" s="21">
        <f>IF(OR($A402="",$B402="",$C402=""),"",'MPTO_working_3-way'!F401)</f>
        <v>4.0039695703430453</v>
      </c>
      <c r="J402" s="22">
        <f>IF(OR($A402="",$B402="",$C402=""),"",'MPTO_working_3-way'!G401)</f>
        <v>4.2011140394298074</v>
      </c>
      <c r="K402" s="17">
        <f>IF(OR($A402="",$B402="",$C402=""),"",'OddsRatio_working_3-way'!H401)</f>
        <v>1.9609495836322031</v>
      </c>
      <c r="L402" s="21">
        <f>IF(OR($A402="",$B402="",$C402=""),"",'OddsRatio_working_3-way'!I401)</f>
        <v>3.9884476062408094</v>
      </c>
      <c r="M402" s="22">
        <f>IF(OR($A402="",$B402="",$C402=""),"",'OddsRatio_working_3-way'!J401)</f>
        <v>4.1785255458603645</v>
      </c>
      <c r="N402" s="29">
        <f t="shared" si="108"/>
        <v>50.632815410431654</v>
      </c>
      <c r="O402" s="30">
        <f t="shared" si="109"/>
        <v>25.250307424001161</v>
      </c>
      <c r="P402" s="30">
        <f t="shared" si="110"/>
        <v>24.116877165567196</v>
      </c>
      <c r="Q402" t="s">
        <v>351</v>
      </c>
      <c r="R402" t="s">
        <v>352</v>
      </c>
      <c r="S402" s="43">
        <v>44086</v>
      </c>
      <c r="T402" s="4">
        <v>100</v>
      </c>
      <c r="U402" s="4">
        <f t="shared" si="120"/>
        <v>47.643979057591622</v>
      </c>
      <c r="V402" s="4">
        <f t="shared" si="121"/>
        <v>73.890339425587456</v>
      </c>
      <c r="W402" s="4">
        <f t="shared" si="122"/>
        <v>75.062344139650875</v>
      </c>
      <c r="X402" s="4">
        <f t="shared" si="123"/>
        <v>51.047316434761655</v>
      </c>
      <c r="Y402" s="4">
        <f t="shared" si="124"/>
        <v>77.293676802757503</v>
      </c>
      <c r="Z402" s="4">
        <f t="shared" si="125"/>
        <v>78.465681516820908</v>
      </c>
      <c r="AA402" s="4">
        <f t="shared" si="126"/>
        <v>-3.4033373771700326</v>
      </c>
      <c r="AB402" s="4">
        <f t="shared" si="127"/>
        <v>-3.4033373771700468</v>
      </c>
      <c r="AC402" s="4">
        <f t="shared" si="128"/>
        <v>-3.4033373771700326</v>
      </c>
    </row>
    <row r="403" spans="1:29" ht="15" x14ac:dyDescent="0.25">
      <c r="A403">
        <v>2.12</v>
      </c>
      <c r="B403">
        <v>3.36</v>
      </c>
      <c r="C403">
        <v>3.69</v>
      </c>
      <c r="D403" s="20">
        <f t="shared" si="129"/>
        <v>4.031987085369515E-2</v>
      </c>
      <c r="E403" s="17">
        <f>IF(OR($A403="",$B403="",$C403=""),"",A403*'MPTO_working_3-way'!$I402)</f>
        <v>2.205478126209834</v>
      </c>
      <c r="F403" s="21">
        <f>IF(OR($A403="",$B403="",$C403=""),"",B403*'MPTO_working_3-way'!$I402)</f>
        <v>3.4954747660684156</v>
      </c>
      <c r="G403" s="22">
        <f>IF(OR($A403="",$B403="",$C403=""),"",C403*'MPTO_working_3-way'!$I402)</f>
        <v>3.838780323450135</v>
      </c>
      <c r="H403" s="17">
        <f>IF(OR($A403="",$B403="",$C403=""),"",'MPTO_working_3-way'!E402)</f>
        <v>2.1821761082647804</v>
      </c>
      <c r="I403" s="21">
        <f>IF(OR($A403="",$B403="",$C403=""),"",'MPTO_working_3-way'!F402)</f>
        <v>3.5189077340279238</v>
      </c>
      <c r="J403" s="22">
        <f>IF(OR($A403="",$B403="",$C403=""),"",'MPTO_working_3-way'!G402)</f>
        <v>3.8825489635352541</v>
      </c>
      <c r="K403" s="17">
        <f>IF(OR($A403="",$B403="",$C403=""),"",'OddsRatio_working_3-way'!H402)</f>
        <v>2.1916973139272771</v>
      </c>
      <c r="L403" s="21">
        <f>IF(OR($A403="",$B403="",$C403=""),"",'OddsRatio_working_3-way'!I402)</f>
        <v>3.51107648291819</v>
      </c>
      <c r="M403" s="22">
        <f>IF(OR($A403="",$B403="",$C403=""),"",'OddsRatio_working_3-way'!J402)</f>
        <v>3.8622015843431914</v>
      </c>
      <c r="N403" s="29">
        <f t="shared" si="108"/>
        <v>45.34164216439197</v>
      </c>
      <c r="O403" s="30">
        <f t="shared" si="109"/>
        <v>28.608417079913984</v>
      </c>
      <c r="P403" s="30">
        <f t="shared" si="110"/>
        <v>26.049940755694035</v>
      </c>
      <c r="Q403" t="s">
        <v>353</v>
      </c>
      <c r="R403" t="s">
        <v>354</v>
      </c>
      <c r="S403" s="43">
        <v>44086</v>
      </c>
      <c r="T403" s="4">
        <v>100</v>
      </c>
      <c r="U403" s="4">
        <f t="shared" si="120"/>
        <v>52.830188679245275</v>
      </c>
      <c r="V403" s="4">
        <f t="shared" si="121"/>
        <v>70.238095238095241</v>
      </c>
      <c r="W403" s="4">
        <f t="shared" si="122"/>
        <v>72.899728997289984</v>
      </c>
      <c r="X403" s="4">
        <f t="shared" si="123"/>
        <v>56.86217576461479</v>
      </c>
      <c r="Y403" s="4">
        <f t="shared" si="124"/>
        <v>74.270082323464749</v>
      </c>
      <c r="Z403" s="4">
        <f t="shared" si="125"/>
        <v>76.931716082659477</v>
      </c>
      <c r="AA403" s="4">
        <f t="shared" si="126"/>
        <v>-4.031987085369515</v>
      </c>
      <c r="AB403" s="4">
        <f t="shared" si="127"/>
        <v>-4.0319870853695079</v>
      </c>
      <c r="AC403" s="4">
        <f t="shared" si="128"/>
        <v>-4.0319870853694937</v>
      </c>
    </row>
    <row r="404" spans="1:29" ht="15" x14ac:dyDescent="0.25">
      <c r="A404">
        <v>2.63</v>
      </c>
      <c r="B404">
        <v>3.24</v>
      </c>
      <c r="C404">
        <v>2.9</v>
      </c>
      <c r="D404" s="20">
        <f t="shared" si="129"/>
        <v>3.3697698397667786E-2</v>
      </c>
      <c r="E404" s="17">
        <f>IF(OR($A404="",$B404="",$C404=""),"",A404*'MPTO_working_3-way'!$I403)</f>
        <v>2.7186249467858663</v>
      </c>
      <c r="F404" s="21">
        <f>IF(OR($A404="",$B404="",$C404=""),"",B404*'MPTO_working_3-way'!$I403)</f>
        <v>3.349180542808444</v>
      </c>
      <c r="G404" s="22">
        <f>IF(OR($A404="",$B404="",$C404=""),"",C404*'MPTO_working_3-way'!$I403)</f>
        <v>2.9977233253532365</v>
      </c>
      <c r="H404" s="17">
        <f>IF(OR($A404="",$B404="",$C404=""),"",'MPTO_working_3-way'!E403)</f>
        <v>2.7100596301701172</v>
      </c>
      <c r="I404" s="21">
        <f>IF(OR($A404="",$B404="",$C404=""),"",'MPTO_working_3-way'!F403)</f>
        <v>3.3623684024332059</v>
      </c>
      <c r="J404" s="22">
        <f>IF(OR($A404="",$B404="",$C404=""),"",'MPTO_working_3-way'!G403)</f>
        <v>2.9976466668391901</v>
      </c>
      <c r="K404" s="17">
        <f>IF(OR($A404="",$B404="",$C404=""),"",'OddsRatio_working_3-way'!H403)</f>
        <v>2.7141264484811312</v>
      </c>
      <c r="L404" s="21">
        <f>IF(OR($A404="",$B404="",$C404=""),"",'OddsRatio_working_3-way'!I403)</f>
        <v>3.3556093525139477</v>
      </c>
      <c r="M404" s="22">
        <f>IF(OR($A404="",$B404="",$C404=""),"",'OddsRatio_working_3-way'!J403)</f>
        <v>2.9980615043645091</v>
      </c>
      <c r="N404" s="29">
        <f t="shared" si="108"/>
        <v>36.783301101619934</v>
      </c>
      <c r="O404" s="30">
        <f t="shared" si="109"/>
        <v>29.858049968290256</v>
      </c>
      <c r="P404" s="30">
        <f t="shared" si="110"/>
        <v>33.358648930089807</v>
      </c>
      <c r="Q404" t="s">
        <v>355</v>
      </c>
      <c r="R404" t="s">
        <v>356</v>
      </c>
      <c r="S404" s="43">
        <v>44086</v>
      </c>
      <c r="T404" s="4">
        <v>100</v>
      </c>
      <c r="U404" s="4">
        <f t="shared" si="120"/>
        <v>61.977186311787079</v>
      </c>
      <c r="V404" s="4">
        <f t="shared" si="121"/>
        <v>69.135802469135797</v>
      </c>
      <c r="W404" s="4">
        <f t="shared" si="122"/>
        <v>65.517241379310349</v>
      </c>
      <c r="X404" s="4">
        <f t="shared" si="123"/>
        <v>65.346956151553854</v>
      </c>
      <c r="Y404" s="4">
        <f t="shared" si="124"/>
        <v>72.505572308902586</v>
      </c>
      <c r="Z404" s="4">
        <f t="shared" si="125"/>
        <v>68.887011219077124</v>
      </c>
      <c r="AA404" s="4">
        <f t="shared" si="126"/>
        <v>-3.369769839766775</v>
      </c>
      <c r="AB404" s="4">
        <f t="shared" si="127"/>
        <v>-3.3697698397667892</v>
      </c>
      <c r="AC404" s="4">
        <f t="shared" si="128"/>
        <v>-3.369769839766775</v>
      </c>
    </row>
    <row r="405" spans="1:29" ht="15" x14ac:dyDescent="0.25">
      <c r="A405">
        <v>2.56</v>
      </c>
      <c r="B405">
        <v>3.4</v>
      </c>
      <c r="C405">
        <v>2.87</v>
      </c>
      <c r="D405" s="20">
        <f t="shared" si="129"/>
        <v>3.3174702807952539E-2</v>
      </c>
      <c r="E405" s="17">
        <f>IF(OR($A405="",$B405="",$C405=""),"",A405*'MPTO_working_3-way'!$I404)</f>
        <v>2.6449272391883585</v>
      </c>
      <c r="F405" s="21">
        <f>IF(OR($A405="",$B405="",$C405=""),"",B405*'MPTO_working_3-way'!$I404)</f>
        <v>3.5127939895470384</v>
      </c>
      <c r="G405" s="22">
        <f>IF(OR($A405="",$B405="",$C405=""),"",C405*'MPTO_working_3-way'!$I404)</f>
        <v>2.9652113970588241</v>
      </c>
      <c r="H405" s="17">
        <f>IF(OR($A405="",$B405="",$C405=""),"",'MPTO_working_3-way'!E404)</f>
        <v>2.6345826091358568</v>
      </c>
      <c r="I405" s="21">
        <f>IF(OR($A405="",$B405="",$C405=""),"",'MPTO_working_3-way'!F404)</f>
        <v>3.5328272257232398</v>
      </c>
      <c r="J405" s="22">
        <f>IF(OR($A405="",$B405="",$C405=""),"",'MPTO_working_3-way'!G404)</f>
        <v>2.9640711173550272</v>
      </c>
      <c r="K405" s="17">
        <f>IF(OR($A405="",$B405="",$C405=""),"",'OddsRatio_working_3-way'!H404)</f>
        <v>2.6394966340021986</v>
      </c>
      <c r="L405" s="21">
        <f>IF(OR($A405="",$B405="",$C405=""),"",'OddsRatio_working_3-way'!I404)</f>
        <v>3.5223025138495361</v>
      </c>
      <c r="M405" s="22">
        <f>IF(OR($A405="",$B405="",$C405=""),"",'OddsRatio_working_3-way'!J404)</f>
        <v>2.9652940420410969</v>
      </c>
      <c r="N405" s="29">
        <f t="shared" si="108"/>
        <v>37.808223424205316</v>
      </c>
      <c r="O405" s="30">
        <f t="shared" si="109"/>
        <v>28.467368225284005</v>
      </c>
      <c r="P405" s="30">
        <f t="shared" si="110"/>
        <v>33.724408350510664</v>
      </c>
      <c r="Q405" t="s">
        <v>357</v>
      </c>
      <c r="R405" t="s">
        <v>358</v>
      </c>
      <c r="S405" s="43">
        <v>44086</v>
      </c>
      <c r="T405" s="4">
        <v>100</v>
      </c>
      <c r="U405" s="4">
        <f t="shared" si="120"/>
        <v>60.9375</v>
      </c>
      <c r="V405" s="4">
        <f t="shared" si="121"/>
        <v>70.588235294117652</v>
      </c>
      <c r="W405" s="4">
        <f t="shared" si="122"/>
        <v>65.156794425087099</v>
      </c>
      <c r="X405" s="4">
        <f t="shared" si="123"/>
        <v>64.254970280795249</v>
      </c>
      <c r="Y405" s="4">
        <f t="shared" si="124"/>
        <v>73.905705574912901</v>
      </c>
      <c r="Z405" s="4">
        <f t="shared" si="125"/>
        <v>68.474264705882362</v>
      </c>
      <c r="AA405" s="4">
        <f t="shared" si="126"/>
        <v>-3.3174702807952485</v>
      </c>
      <c r="AB405" s="4">
        <f t="shared" si="127"/>
        <v>-3.3174702807952485</v>
      </c>
      <c r="AC405" s="4">
        <f t="shared" si="128"/>
        <v>-3.3174702807952627</v>
      </c>
    </row>
    <row r="406" spans="1:29" ht="15" x14ac:dyDescent="0.25">
      <c r="A406">
        <v>2.16</v>
      </c>
      <c r="B406">
        <v>3.47</v>
      </c>
      <c r="C406">
        <v>3.47</v>
      </c>
      <c r="D406" s="20">
        <f t="shared" si="129"/>
        <v>3.933183904365456E-2</v>
      </c>
      <c r="E406" s="17">
        <f>IF(OR($A406="",$B406="",$C406=""),"",A406*'MPTO_working_3-way'!$I405)</f>
        <v>2.244956772334294</v>
      </c>
      <c r="F406" s="21">
        <f>IF(OR($A406="",$B406="",$C406=""),"",B406*'MPTO_working_3-way'!$I405)</f>
        <v>3.6064814814814814</v>
      </c>
      <c r="G406" s="22">
        <f>IF(OR($A406="",$B406="",$C406=""),"",C406*'MPTO_working_3-way'!$I405)</f>
        <v>3.6064814814814814</v>
      </c>
      <c r="H406" s="17">
        <f>IF(OR($A406="",$B406="",$C406=""),"",'MPTO_working_3-way'!E405)</f>
        <v>2.2229515975956975</v>
      </c>
      <c r="I406" s="21">
        <f>IF(OR($A406="",$B406="",$C406=""),"",'MPTO_working_3-way'!F405)</f>
        <v>3.6353876996701802</v>
      </c>
      <c r="J406" s="22">
        <f>IF(OR($A406="",$B406="",$C406=""),"",'MPTO_working_3-way'!G405)</f>
        <v>3.6353876996701802</v>
      </c>
      <c r="K406" s="17">
        <f>IF(OR($A406="",$B406="",$C406=""),"",'OddsRatio_working_3-way'!H405)</f>
        <v>2.2320192280853726</v>
      </c>
      <c r="L406" s="21">
        <f>IF(OR($A406="",$B406="",$C406=""),"",'OddsRatio_working_3-way'!I405)</f>
        <v>3.6233512873886813</v>
      </c>
      <c r="M406" s="22">
        <f>IF(OR($A406="",$B406="",$C406=""),"",'OddsRatio_working_3-way'!J405)</f>
        <v>3.6233512873886813</v>
      </c>
      <c r="N406" s="29">
        <f t="shared" si="108"/>
        <v>44.544287548138641</v>
      </c>
      <c r="O406" s="30">
        <f t="shared" si="109"/>
        <v>27.72785622593068</v>
      </c>
      <c r="P406" s="30">
        <f t="shared" si="110"/>
        <v>27.72785622593068</v>
      </c>
      <c r="Q406" t="s">
        <v>359</v>
      </c>
      <c r="R406" t="s">
        <v>360</v>
      </c>
      <c r="S406" s="43">
        <v>44086</v>
      </c>
      <c r="T406" s="4">
        <v>100</v>
      </c>
      <c r="U406" s="4">
        <f t="shared" si="120"/>
        <v>53.703703703703695</v>
      </c>
      <c r="V406" s="4">
        <f t="shared" si="121"/>
        <v>71.181556195965413</v>
      </c>
      <c r="W406" s="4">
        <f t="shared" si="122"/>
        <v>71.181556195965413</v>
      </c>
      <c r="X406" s="4">
        <f t="shared" si="123"/>
        <v>57.636887608069166</v>
      </c>
      <c r="Y406" s="4">
        <f t="shared" si="124"/>
        <v>75.114740100330877</v>
      </c>
      <c r="Z406" s="4">
        <f t="shared" si="125"/>
        <v>75.114740100330877</v>
      </c>
      <c r="AA406" s="4">
        <f t="shared" si="126"/>
        <v>-3.9331839043654711</v>
      </c>
      <c r="AB406" s="4">
        <f t="shared" si="127"/>
        <v>-3.9331839043654639</v>
      </c>
      <c r="AC406" s="4">
        <f t="shared" si="128"/>
        <v>-3.9331839043654639</v>
      </c>
    </row>
    <row r="407" spans="1:29" ht="15" x14ac:dyDescent="0.25">
      <c r="A407">
        <v>2.25</v>
      </c>
      <c r="B407">
        <v>3.35</v>
      </c>
      <c r="C407">
        <v>3.52</v>
      </c>
      <c r="D407" s="20">
        <f t="shared" si="129"/>
        <v>2.7042816221920729E-2</v>
      </c>
      <c r="E407" s="17">
        <f>IF(OR($A407="",$B407="",$C407=""),"",A407*'MPTO_working_3-way'!$I406)</f>
        <v>2.3108463364993215</v>
      </c>
      <c r="F407" s="21">
        <f>IF(OR($A407="",$B407="",$C407=""),"",B407*'MPTO_working_3-way'!$I406)</f>
        <v>3.4405934343434343</v>
      </c>
      <c r="G407" s="22">
        <f>IF(OR($A407="",$B407="",$C407=""),"",C407*'MPTO_working_3-way'!$I406)</f>
        <v>3.6151907131011609</v>
      </c>
      <c r="H407" s="17">
        <f>IF(OR($A407="",$B407="",$C407=""),"",'MPTO_working_3-way'!E406)</f>
        <v>2.2965794826665897</v>
      </c>
      <c r="I407" s="21">
        <f>IF(OR($A407="",$B407="",$C407=""),"",'MPTO_working_3-way'!F406)</f>
        <v>3.454312683085603</v>
      </c>
      <c r="J407" s="22">
        <f>IF(OR($A407="",$B407="",$C407=""),"",'MPTO_working_3-way'!G406)</f>
        <v>3.6353505366522039</v>
      </c>
      <c r="K407" s="17">
        <f>IF(OR($A407="",$B407="",$C407=""),"",'OddsRatio_working_3-way'!H406)</f>
        <v>2.3026460514052429</v>
      </c>
      <c r="L407" s="21">
        <f>IF(OR($A407="",$B407="",$C407=""),"",'OddsRatio_working_3-way'!I406)</f>
        <v>3.4489745766418571</v>
      </c>
      <c r="M407" s="22">
        <f>IF(OR($A407="",$B407="",$C407=""),"",'OddsRatio_working_3-way'!J406)</f>
        <v>3.62613443963297</v>
      </c>
      <c r="N407" s="29">
        <f t="shared" si="108"/>
        <v>43.274188517220502</v>
      </c>
      <c r="O407" s="30">
        <f t="shared" si="109"/>
        <v>29.064753481715261</v>
      </c>
      <c r="P407" s="30">
        <f t="shared" si="110"/>
        <v>27.661058001064237</v>
      </c>
      <c r="Q407" t="s">
        <v>307</v>
      </c>
      <c r="R407" t="s">
        <v>298</v>
      </c>
      <c r="S407" s="43">
        <v>44086</v>
      </c>
      <c r="T407" s="4">
        <v>100</v>
      </c>
      <c r="U407" s="4">
        <f t="shared" si="120"/>
        <v>55.55555555555555</v>
      </c>
      <c r="V407" s="4">
        <f t="shared" si="121"/>
        <v>70.149253731343279</v>
      </c>
      <c r="W407" s="4">
        <f t="shared" si="122"/>
        <v>71.590909090909093</v>
      </c>
      <c r="X407" s="4">
        <f t="shared" si="123"/>
        <v>58.259837177747627</v>
      </c>
      <c r="Y407" s="4">
        <f t="shared" si="124"/>
        <v>72.853535353535364</v>
      </c>
      <c r="Z407" s="4">
        <f t="shared" si="125"/>
        <v>74.29519071310115</v>
      </c>
      <c r="AA407" s="4">
        <f t="shared" si="126"/>
        <v>-2.7042816221920774</v>
      </c>
      <c r="AB407" s="4">
        <f t="shared" si="127"/>
        <v>-2.7042816221920845</v>
      </c>
      <c r="AC407" s="4">
        <f t="shared" si="128"/>
        <v>-2.704281622192056</v>
      </c>
    </row>
    <row r="408" spans="1:29" ht="15" x14ac:dyDescent="0.25">
      <c r="A408">
        <v>2.19</v>
      </c>
      <c r="B408">
        <v>3.35</v>
      </c>
      <c r="C408">
        <v>3.65</v>
      </c>
      <c r="D408" s="20">
        <f t="shared" si="129"/>
        <v>2.910106999250317E-2</v>
      </c>
      <c r="E408" s="17">
        <f>IF(OR($A408="",$B408="",$C408=""),"",A408*'MPTO_working_3-way'!$I407)</f>
        <v>2.2537313432835817</v>
      </c>
      <c r="F408" s="21">
        <f>IF(OR($A408="",$B408="",$C408=""),"",B408*'MPTO_working_3-way'!$I407)</f>
        <v>3.4474885844748857</v>
      </c>
      <c r="G408" s="22">
        <f>IF(OR($A408="",$B408="",$C408=""),"",C408*'MPTO_working_3-way'!$I407)</f>
        <v>3.7562189054726365</v>
      </c>
      <c r="H408" s="17">
        <f>IF(OR($A408="",$B408="",$C408=""),"",'MPTO_working_3-way'!E407)</f>
        <v>2.2375336755959943</v>
      </c>
      <c r="I408" s="21">
        <f>IF(OR($A408="",$B408="",$C408=""),"",'MPTO_working_3-way'!F407)</f>
        <v>3.462518681664438</v>
      </c>
      <c r="J408" s="22">
        <f>IF(OR($A408="",$B408="",$C408=""),"",'MPTO_working_3-way'!G407)</f>
        <v>3.7839766182412098</v>
      </c>
      <c r="K408" s="17">
        <f>IF(OR($A408="",$B408="",$C408=""),"",'OddsRatio_working_3-way'!H407)</f>
        <v>2.2443178903771464</v>
      </c>
      <c r="L408" s="21">
        <f>IF(OR($A408="",$B408="",$C408=""),"",'OddsRatio_working_3-way'!I407)</f>
        <v>3.4572664221733564</v>
      </c>
      <c r="M408" s="22">
        <f>IF(OR($A408="",$B408="",$C408=""),"",'OddsRatio_working_3-way'!J407)</f>
        <v>3.7709600079827208</v>
      </c>
      <c r="N408" s="29">
        <f t="shared" si="108"/>
        <v>44.370860927152329</v>
      </c>
      <c r="O408" s="30">
        <f t="shared" si="109"/>
        <v>29.006622516556291</v>
      </c>
      <c r="P408" s="30">
        <f t="shared" si="110"/>
        <v>26.622516556291391</v>
      </c>
      <c r="Q408" t="s">
        <v>309</v>
      </c>
      <c r="R408" t="s">
        <v>295</v>
      </c>
      <c r="S408" s="43">
        <v>44086</v>
      </c>
      <c r="T408" s="4">
        <v>100</v>
      </c>
      <c r="U408" s="4">
        <f t="shared" si="120"/>
        <v>54.337899543379002</v>
      </c>
      <c r="V408" s="4">
        <f t="shared" si="121"/>
        <v>70.149253731343279</v>
      </c>
      <c r="W408" s="4">
        <f t="shared" si="122"/>
        <v>72.602739726027394</v>
      </c>
      <c r="X408" s="4">
        <f t="shared" si="123"/>
        <v>57.248006542629312</v>
      </c>
      <c r="Y408" s="4">
        <f t="shared" si="124"/>
        <v>73.059360730593596</v>
      </c>
      <c r="Z408" s="4">
        <f t="shared" si="125"/>
        <v>75.512846725277711</v>
      </c>
      <c r="AA408" s="4">
        <f t="shared" si="126"/>
        <v>-2.9101069992503099</v>
      </c>
      <c r="AB408" s="4">
        <f t="shared" si="127"/>
        <v>-2.910106999250317</v>
      </c>
      <c r="AC408" s="4">
        <f t="shared" si="128"/>
        <v>-2.910106999250317</v>
      </c>
    </row>
    <row r="409" spans="1:29" ht="15" x14ac:dyDescent="0.25">
      <c r="A409">
        <v>2.15</v>
      </c>
      <c r="B409">
        <v>2.97</v>
      </c>
      <c r="C409">
        <v>4.0999999999999996</v>
      </c>
      <c r="D409" s="20">
        <f t="shared" si="129"/>
        <v>4.571905479449434E-2</v>
      </c>
      <c r="E409" s="17">
        <f>IF(OR($A409="",$B409="",$C409=""),"",A409*'MPTO_working_3-way'!$I408)</f>
        <v>2.2482959678081627</v>
      </c>
      <c r="F409" s="21">
        <f>IF(OR($A409="",$B409="",$C409=""),"",B409*'MPTO_working_3-way'!$I408)</f>
        <v>3.1057855927396485</v>
      </c>
      <c r="G409" s="22">
        <f>IF(OR($A409="",$B409="",$C409=""),"",C409*'MPTO_working_3-way'!$I408)</f>
        <v>4.2874481246574261</v>
      </c>
      <c r="H409" s="17">
        <f>IF(OR($A409="",$B409="",$C409=""),"",'MPTO_working_3-way'!E408)</f>
        <v>2.2228318010530916</v>
      </c>
      <c r="I409" s="21">
        <f>IF(OR($A409="",$B409="",$C409=""),"",'MPTO_working_3-way'!F408)</f>
        <v>3.1108006360887277</v>
      </c>
      <c r="J409" s="22">
        <f>IF(OR($A409="",$B409="",$C409=""),"",'MPTO_working_3-way'!G408)</f>
        <v>4.3732526705847299</v>
      </c>
      <c r="K409" s="17">
        <f>IF(OR($A409="",$B409="",$C409=""),"",'OddsRatio_working_3-way'!H408)</f>
        <v>2.2338194387439487</v>
      </c>
      <c r="L409" s="21">
        <f>IF(OR($A409="",$B409="",$C409=""),"",'OddsRatio_working_3-way'!I408)</f>
        <v>3.113586342891808</v>
      </c>
      <c r="M409" s="22">
        <f>IF(OR($A409="",$B409="",$C409=""),"",'OddsRatio_working_3-way'!J408)</f>
        <v>4.3259480522662956</v>
      </c>
      <c r="N409" s="29">
        <f t="shared" si="108"/>
        <v>44.478129851155153</v>
      </c>
      <c r="O409" s="30">
        <f t="shared" si="109"/>
        <v>32.197972787873255</v>
      </c>
      <c r="P409" s="30">
        <f t="shared" si="110"/>
        <v>23.323897360971603</v>
      </c>
      <c r="Q409" t="s">
        <v>286</v>
      </c>
      <c r="R409" t="s">
        <v>301</v>
      </c>
      <c r="S409" s="43">
        <v>44086</v>
      </c>
      <c r="T409" s="4">
        <v>100</v>
      </c>
      <c r="U409" s="4">
        <f t="shared" si="120"/>
        <v>53.488372093023258</v>
      </c>
      <c r="V409" s="4">
        <f t="shared" si="121"/>
        <v>66.329966329966325</v>
      </c>
      <c r="W409" s="4">
        <f t="shared" si="122"/>
        <v>75.609756097560975</v>
      </c>
      <c r="X409" s="4">
        <f t="shared" si="123"/>
        <v>58.0602775724727</v>
      </c>
      <c r="Y409" s="4">
        <f t="shared" si="124"/>
        <v>70.901871809415766</v>
      </c>
      <c r="Z409" s="4">
        <f t="shared" si="125"/>
        <v>80.181661577010416</v>
      </c>
      <c r="AA409" s="4">
        <f t="shared" si="126"/>
        <v>-4.5719054794494411</v>
      </c>
      <c r="AB409" s="4">
        <f t="shared" si="127"/>
        <v>-4.5719054794494411</v>
      </c>
      <c r="AC409" s="4">
        <f t="shared" si="128"/>
        <v>-4.5719054794494411</v>
      </c>
    </row>
    <row r="410" spans="1:29" ht="15" x14ac:dyDescent="0.25">
      <c r="A410">
        <v>2.09</v>
      </c>
      <c r="B410">
        <v>3.19</v>
      </c>
      <c r="C410">
        <v>4.04</v>
      </c>
      <c r="D410" s="20">
        <f t="shared" si="129"/>
        <v>3.9473275821230169E-2</v>
      </c>
      <c r="E410" s="17">
        <f>IF(OR($A410="",$B410="",$C410=""),"",A410*'MPTO_working_3-way'!$I409)</f>
        <v>2.1724991464663708</v>
      </c>
      <c r="F410" s="21">
        <f>IF(OR($A410="",$B410="",$C410=""),"",B410*'MPTO_working_3-way'!$I409)</f>
        <v>3.3159197498697242</v>
      </c>
      <c r="G410" s="22">
        <f>IF(OR($A410="",$B410="",$C410=""),"",C410*'MPTO_working_3-way'!$I409)</f>
        <v>4.1994720343177701</v>
      </c>
      <c r="H410" s="17">
        <f>IF(OR($A410="",$B410="",$C410=""),"",'MPTO_working_3-way'!E409)</f>
        <v>2.1490996283363133</v>
      </c>
      <c r="I410" s="21">
        <f>IF(OR($A410="",$B410="",$C410=""),"",'MPTO_working_3-way'!F409)</f>
        <v>3.3297608859621137</v>
      </c>
      <c r="J410" s="22">
        <f>IF(OR($A410="",$B410="",$C410=""),"",'MPTO_working_3-way'!G409)</f>
        <v>4.2668124188275867</v>
      </c>
      <c r="K410" s="17">
        <f>IF(OR($A410="",$B410="",$C410=""),"",'OddsRatio_working_3-way'!H409)</f>
        <v>2.1587667520031268</v>
      </c>
      <c r="L410" s="21">
        <f>IF(OR($A410="",$B410="",$C410=""),"",'OddsRatio_working_3-way'!I409)</f>
        <v>3.3281643916393109</v>
      </c>
      <c r="M410" s="22">
        <f>IF(OR($A410="",$B410="",$C410=""),"",'OddsRatio_working_3-way'!J409)</f>
        <v>4.231789840449089</v>
      </c>
      <c r="N410" s="29">
        <f t="shared" si="108"/>
        <v>46.029937531921583</v>
      </c>
      <c r="O410" s="30">
        <f t="shared" si="109"/>
        <v>30.157545279534826</v>
      </c>
      <c r="P410" s="30">
        <f t="shared" si="110"/>
        <v>23.812517188543588</v>
      </c>
      <c r="Q410" t="s">
        <v>276</v>
      </c>
      <c r="R410" t="s">
        <v>275</v>
      </c>
      <c r="S410" s="43">
        <v>44086</v>
      </c>
      <c r="T410" s="4">
        <v>100</v>
      </c>
      <c r="U410" s="4">
        <f t="shared" si="120"/>
        <v>52.153110047846894</v>
      </c>
      <c r="V410" s="4">
        <f t="shared" si="121"/>
        <v>68.652037617554868</v>
      </c>
      <c r="W410" s="4">
        <f t="shared" si="122"/>
        <v>75.247524752475243</v>
      </c>
      <c r="X410" s="4">
        <f t="shared" si="123"/>
        <v>56.100437629969903</v>
      </c>
      <c r="Y410" s="4">
        <f t="shared" si="124"/>
        <v>72.599365199677862</v>
      </c>
      <c r="Z410" s="4">
        <f t="shared" si="125"/>
        <v>79.194852334598266</v>
      </c>
      <c r="AA410" s="4">
        <f t="shared" si="126"/>
        <v>-3.9473275821230089</v>
      </c>
      <c r="AB410" s="4">
        <f t="shared" si="127"/>
        <v>-3.9473275821229947</v>
      </c>
      <c r="AC410" s="4">
        <f t="shared" si="128"/>
        <v>-3.9473275821230231</v>
      </c>
    </row>
    <row r="411" spans="1:29" ht="15" x14ac:dyDescent="0.25">
      <c r="A411">
        <v>2.2999999999999998</v>
      </c>
      <c r="B411">
        <v>3.17</v>
      </c>
      <c r="C411">
        <v>3.47</v>
      </c>
      <c r="D411" s="20">
        <f t="shared" si="129"/>
        <v>3.8424459985209269E-2</v>
      </c>
      <c r="E411" s="17">
        <f>IF(OR($A411="",$B411="",$C411=""),"",A411*'MPTO_working_3-way'!$I410)</f>
        <v>2.3883762579659811</v>
      </c>
      <c r="F411" s="21">
        <f>IF(OR($A411="",$B411="",$C411=""),"",B411*'MPTO_working_3-way'!$I410)</f>
        <v>3.2918055381531133</v>
      </c>
      <c r="G411" s="22">
        <f>IF(OR($A411="",$B411="",$C411=""),"",C411*'MPTO_working_3-way'!$I410)</f>
        <v>3.6033328761486763</v>
      </c>
      <c r="H411" s="17">
        <f>IF(OR($A411="",$B411="",$C411=""),"",'MPTO_working_3-way'!E410)</f>
        <v>2.3698116966101388</v>
      </c>
      <c r="I411" s="21">
        <f>IF(OR($A411="",$B411="",$C411=""),"",'MPTO_working_3-way'!F410)</f>
        <v>3.3041547838632144</v>
      </c>
      <c r="J411" s="22">
        <f>IF(OR($A411="",$B411="",$C411=""),"",'MPTO_working_3-way'!G410)</f>
        <v>3.6313947696914046</v>
      </c>
      <c r="K411" s="17">
        <f>IF(OR($A411="",$B411="",$C411=""),"",'OddsRatio_working_3-way'!H410)</f>
        <v>2.3778188546014296</v>
      </c>
      <c r="L411" s="21">
        <f>IF(OR($A411="",$B411="",$C411=""),"",'OddsRatio_working_3-way'!I410)</f>
        <v>3.2998976265270024</v>
      </c>
      <c r="M411" s="22">
        <f>IF(OR($A411="",$B411="",$C411=""),"",'OddsRatio_working_3-way'!J410)</f>
        <v>3.6178558237427167</v>
      </c>
      <c r="N411" s="29">
        <f t="shared" si="108"/>
        <v>41.869449868490676</v>
      </c>
      <c r="O411" s="30">
        <f t="shared" si="109"/>
        <v>30.37846520426768</v>
      </c>
      <c r="P411" s="30">
        <f t="shared" si="110"/>
        <v>27.752084927241654</v>
      </c>
      <c r="Q411" t="s">
        <v>278</v>
      </c>
      <c r="R411" t="s">
        <v>283</v>
      </c>
      <c r="S411" s="43">
        <v>44086</v>
      </c>
      <c r="T411" s="4">
        <v>100</v>
      </c>
      <c r="U411" s="4">
        <f t="shared" si="120"/>
        <v>56.521739130434774</v>
      </c>
      <c r="V411" s="4">
        <f t="shared" si="121"/>
        <v>68.454258675078862</v>
      </c>
      <c r="W411" s="4">
        <f t="shared" si="122"/>
        <v>71.181556195965413</v>
      </c>
      <c r="X411" s="4">
        <f t="shared" si="123"/>
        <v>60.364185128955718</v>
      </c>
      <c r="Y411" s="4">
        <f t="shared" si="124"/>
        <v>72.296704673599805</v>
      </c>
      <c r="Z411" s="4">
        <f t="shared" si="125"/>
        <v>75.024002194486343</v>
      </c>
      <c r="AA411" s="4">
        <f t="shared" si="126"/>
        <v>-3.8424459985209438</v>
      </c>
      <c r="AB411" s="4">
        <f t="shared" si="127"/>
        <v>-3.8424459985209438</v>
      </c>
      <c r="AC411" s="4">
        <f t="shared" si="128"/>
        <v>-3.8424459985209296</v>
      </c>
    </row>
    <row r="412" spans="1:29" ht="15" x14ac:dyDescent="0.25">
      <c r="A412">
        <v>2.61</v>
      </c>
      <c r="B412">
        <v>3.02</v>
      </c>
      <c r="C412">
        <v>3.09</v>
      </c>
      <c r="D412" s="20">
        <f t="shared" si="129"/>
        <v>3.7892185735932671E-2</v>
      </c>
      <c r="E412" s="17">
        <f>IF(OR($A412="",$B412="",$C412=""),"",A412*'MPTO_working_3-way'!$I411)</f>
        <v>2.7088986047707841</v>
      </c>
      <c r="F412" s="21">
        <f>IF(OR($A412="",$B412="",$C412=""),"",B412*'MPTO_working_3-way'!$I411)</f>
        <v>3.1344344009225167</v>
      </c>
      <c r="G412" s="22">
        <f>IF(OR($A412="",$B412="",$C412=""),"",C412*'MPTO_working_3-way'!$I411)</f>
        <v>3.2070868539240318</v>
      </c>
      <c r="H412" s="17">
        <f>IF(OR($A412="",$B412="",$C412=""),"",'MPTO_working_3-way'!E411)</f>
        <v>2.6989749523667896</v>
      </c>
      <c r="I412" s="21">
        <f>IF(OR($A412="",$B412="",$C412=""),"",'MPTO_working_3-way'!F411)</f>
        <v>3.1397657370522043</v>
      </c>
      <c r="J412" s="22">
        <f>IF(OR($A412="",$B412="",$C412=""),"",'MPTO_working_3-way'!G411)</f>
        <v>3.2154974951700206</v>
      </c>
      <c r="K412" s="17">
        <f>IF(OR($A412="",$B412="",$C412=""),"",'OddsRatio_working_3-way'!H411)</f>
        <v>2.7035723997513688</v>
      </c>
      <c r="L412" s="21">
        <f>IF(OR($A412="",$B412="",$C412=""),"",'OddsRatio_working_3-way'!I411)</f>
        <v>3.1374013959613429</v>
      </c>
      <c r="M412" s="22">
        <f>IF(OR($A412="",$B412="",$C412=""),"",'OddsRatio_working_3-way'!J411)</f>
        <v>3.2114697611679253</v>
      </c>
      <c r="N412" s="29">
        <f t="shared" si="108"/>
        <v>36.915372108754731</v>
      </c>
      <c r="O412" s="30">
        <f t="shared" si="109"/>
        <v>31.903682517831072</v>
      </c>
      <c r="P412" s="30">
        <f t="shared" si="110"/>
        <v>31.180945373414186</v>
      </c>
      <c r="Q412" t="s">
        <v>280</v>
      </c>
      <c r="R412" t="s">
        <v>284</v>
      </c>
      <c r="S412" s="43">
        <v>44086</v>
      </c>
      <c r="T412" s="4">
        <v>100</v>
      </c>
      <c r="U412" s="4">
        <f t="shared" si="120"/>
        <v>61.685823754789276</v>
      </c>
      <c r="V412" s="4">
        <f t="shared" si="121"/>
        <v>66.88741721854305</v>
      </c>
      <c r="W412" s="4">
        <f t="shared" si="122"/>
        <v>67.637540453074436</v>
      </c>
      <c r="X412" s="4">
        <f t="shared" si="123"/>
        <v>65.475042328382528</v>
      </c>
      <c r="Y412" s="4">
        <f t="shared" si="124"/>
        <v>70.676635792136295</v>
      </c>
      <c r="Z412" s="4">
        <f t="shared" si="125"/>
        <v>71.426759026667682</v>
      </c>
      <c r="AA412" s="4">
        <f t="shared" si="126"/>
        <v>-3.7892185735932529</v>
      </c>
      <c r="AB412" s="4">
        <f t="shared" si="127"/>
        <v>-3.7892185735932458</v>
      </c>
      <c r="AC412" s="4">
        <f t="shared" si="128"/>
        <v>-3.7892185735932458</v>
      </c>
    </row>
    <row r="413" spans="1:29" ht="15" x14ac:dyDescent="0.25">
      <c r="A413">
        <v>3.33</v>
      </c>
      <c r="B413">
        <v>2.87</v>
      </c>
      <c r="C413">
        <v>2.57</v>
      </c>
      <c r="D413" s="20">
        <f t="shared" si="129"/>
        <v>3.7837414415187842E-2</v>
      </c>
      <c r="E413" s="17">
        <f>IF(OR($A413="",$B413="",$C413=""),"",A413*'MPTO_working_3-way'!$I412)</f>
        <v>3.4559985900025758</v>
      </c>
      <c r="F413" s="21">
        <f>IF(OR($A413="",$B413="",$C413=""),"",B413*'MPTO_working_3-way'!$I412)</f>
        <v>2.9785933793715893</v>
      </c>
      <c r="G413" s="22">
        <f>IF(OR($A413="",$B413="",$C413=""),"",C413*'MPTO_working_3-way'!$I412)</f>
        <v>2.6672421550470324</v>
      </c>
      <c r="H413" s="17">
        <f>IF(OR($A413="",$B413="",$C413=""),"",'MPTO_working_3-way'!E412)</f>
        <v>3.4759899439328925</v>
      </c>
      <c r="I413" s="21">
        <f>IF(OR($A413="",$B413="",$C413=""),"",'MPTO_working_3-way'!F412)</f>
        <v>2.9777894048429356</v>
      </c>
      <c r="J413" s="22">
        <f>IF(OR($A413="",$B413="",$C413=""),"",'MPTO_working_3-way'!G412)</f>
        <v>2.6560947939234394</v>
      </c>
      <c r="K413" s="17">
        <f>IF(OR($A413="",$B413="",$C413=""),"",'OddsRatio_working_3-way'!H412)</f>
        <v>3.4655963534086944</v>
      </c>
      <c r="L413" s="21">
        <f>IF(OR($A413="",$B413="",$C413=""),"",'OddsRatio_working_3-way'!I412)</f>
        <v>2.9788262578859483</v>
      </c>
      <c r="M413" s="22">
        <f>IF(OR($A413="",$B413="",$C413=""),"",'OddsRatio_working_3-way'!J412)</f>
        <v>2.6613674999363304</v>
      </c>
      <c r="N413" s="29">
        <f t="shared" si="108"/>
        <v>28.935196990322115</v>
      </c>
      <c r="O413" s="30">
        <f t="shared" si="109"/>
        <v>33.572894068910323</v>
      </c>
      <c r="P413" s="30">
        <f t="shared" si="110"/>
        <v>37.491908940767573</v>
      </c>
      <c r="Q413" t="s">
        <v>282</v>
      </c>
      <c r="R413" t="s">
        <v>289</v>
      </c>
      <c r="S413" s="43">
        <v>44086</v>
      </c>
      <c r="T413" s="4">
        <v>100</v>
      </c>
      <c r="U413" s="4">
        <f t="shared" si="120"/>
        <v>69.969969969969966</v>
      </c>
      <c r="V413" s="4">
        <f t="shared" si="121"/>
        <v>65.156794425087099</v>
      </c>
      <c r="W413" s="4">
        <f t="shared" si="122"/>
        <v>61.089494163424128</v>
      </c>
      <c r="X413" s="4">
        <f t="shared" si="123"/>
        <v>73.753711411488766</v>
      </c>
      <c r="Y413" s="4">
        <f t="shared" si="124"/>
        <v>68.940535866605913</v>
      </c>
      <c r="Z413" s="4">
        <f t="shared" si="125"/>
        <v>64.87323560494292</v>
      </c>
      <c r="AA413" s="4">
        <f t="shared" si="126"/>
        <v>-3.7837414415187993</v>
      </c>
      <c r="AB413" s="4">
        <f t="shared" si="127"/>
        <v>-3.7837414415188135</v>
      </c>
      <c r="AC413" s="4">
        <f t="shared" si="128"/>
        <v>-3.7837414415187922</v>
      </c>
    </row>
    <row r="414" spans="1:29" ht="15" x14ac:dyDescent="0.25">
      <c r="A414">
        <v>2.87</v>
      </c>
      <c r="B414">
        <v>2.97</v>
      </c>
      <c r="C414">
        <v>2.83</v>
      </c>
      <c r="D414" s="20">
        <f t="shared" si="129"/>
        <v>3.848928290882947E-2</v>
      </c>
      <c r="E414" s="17">
        <f>IF(OR($A414="",$B414="",$C414=""),"",A414*'MPTO_working_3-way'!$I413)</f>
        <v>2.9804642419483405</v>
      </c>
      <c r="F414" s="21">
        <f>IF(OR($A414="",$B414="",$C414=""),"",B414*'MPTO_working_3-way'!$I413)</f>
        <v>3.0843131702392239</v>
      </c>
      <c r="G414" s="22">
        <f>IF(OR($A414="",$B414="",$C414=""),"",C414*'MPTO_working_3-way'!$I413)</f>
        <v>2.9389246706319874</v>
      </c>
      <c r="H414" s="17">
        <f>IF(OR($A414="",$B414="",$C414=""),"",'MPTO_working_3-way'!E413)</f>
        <v>2.9797174082405204</v>
      </c>
      <c r="I414" s="21">
        <f>IF(OR($A414="",$B414="",$C414=""),"",'MPTO_working_3-way'!F413)</f>
        <v>3.0876531396647224</v>
      </c>
      <c r="J414" s="22">
        <f>IF(OR($A414="",$B414="",$C414=""),"",'MPTO_working_3-way'!G413)</f>
        <v>2.9366235856109322</v>
      </c>
      <c r="K414" s="17">
        <f>IF(OR($A414="",$B414="",$C414=""),"",'OddsRatio_working_3-way'!H413)</f>
        <v>2.9801051143793433</v>
      </c>
      <c r="L414" s="21">
        <f>IF(OR($A414="",$B414="",$C414=""),"",'OddsRatio_working_3-way'!I413)</f>
        <v>3.085993088410325</v>
      </c>
      <c r="M414" s="22">
        <f>IF(OR($A414="",$B414="",$C414=""),"",'OddsRatio_working_3-way'!J413)</f>
        <v>2.9377499247669507</v>
      </c>
      <c r="N414" s="29">
        <f t="shared" si="108"/>
        <v>33.551820079756986</v>
      </c>
      <c r="O414" s="30">
        <f t="shared" si="109"/>
        <v>32.422129167980643</v>
      </c>
      <c r="P414" s="30">
        <f t="shared" si="110"/>
        <v>34.026050752262385</v>
      </c>
      <c r="Q414" t="s">
        <v>287</v>
      </c>
      <c r="R414" t="s">
        <v>279</v>
      </c>
      <c r="S414" s="43">
        <v>44086</v>
      </c>
      <c r="T414" s="4">
        <v>100</v>
      </c>
      <c r="U414" s="4">
        <f t="shared" si="120"/>
        <v>65.156794425087099</v>
      </c>
      <c r="V414" s="4">
        <f t="shared" si="121"/>
        <v>66.329966329966325</v>
      </c>
      <c r="W414" s="4">
        <f t="shared" si="122"/>
        <v>64.664310954063609</v>
      </c>
      <c r="X414" s="4">
        <f t="shared" si="123"/>
        <v>69.005722715970066</v>
      </c>
      <c r="Y414" s="4">
        <f t="shared" si="124"/>
        <v>70.178894620849292</v>
      </c>
      <c r="Z414" s="4">
        <f t="shared" si="125"/>
        <v>68.513239244946561</v>
      </c>
      <c r="AA414" s="4">
        <f t="shared" si="126"/>
        <v>-3.8489282908829665</v>
      </c>
      <c r="AB414" s="4">
        <f t="shared" si="127"/>
        <v>-3.8489282908829665</v>
      </c>
      <c r="AC414" s="4">
        <f t="shared" si="128"/>
        <v>-3.8489282908829523</v>
      </c>
    </row>
    <row r="415" spans="1:29" ht="15" x14ac:dyDescent="0.25">
      <c r="A415">
        <v>3.05</v>
      </c>
      <c r="B415">
        <v>2.98</v>
      </c>
      <c r="C415">
        <v>2.67</v>
      </c>
      <c r="D415" s="20">
        <f t="shared" si="129"/>
        <v>3.7971157463666749E-2</v>
      </c>
      <c r="E415" s="17">
        <f>IF(OR($A415="",$B415="",$C415=""),"",A415*'MPTO_working_3-way'!$I414)</f>
        <v>3.1658120302641835</v>
      </c>
      <c r="F415" s="21">
        <f>IF(OR($A415="",$B415="",$C415=""),"",B415*'MPTO_working_3-way'!$I414)</f>
        <v>3.0931540492417269</v>
      </c>
      <c r="G415" s="22">
        <f>IF(OR($A415="",$B415="",$C415=""),"",C415*'MPTO_working_3-way'!$I414)</f>
        <v>2.7713829904279903</v>
      </c>
      <c r="H415" s="17">
        <f>IF(OR($A415="",$B415="",$C415=""),"",'MPTO_working_3-way'!E414)</f>
        <v>3.1724700664492795</v>
      </c>
      <c r="I415" s="21">
        <f>IF(OR($A415="",$B415="",$C415=""),"",'MPTO_working_3-way'!F414)</f>
        <v>3.0968053552188248</v>
      </c>
      <c r="J415" s="22">
        <f>IF(OR($A415="",$B415="",$C415=""),"",'MPTO_working_3-way'!G414)</f>
        <v>2.7633868060350282</v>
      </c>
      <c r="K415" s="17">
        <f>IF(OR($A415="",$B415="",$C415=""),"",'OddsRatio_working_3-way'!H414)</f>
        <v>3.1692452530924613</v>
      </c>
      <c r="L415" s="21">
        <f>IF(OR($A415="",$B415="",$C415=""),"",'OddsRatio_working_3-way'!I414)</f>
        <v>3.0951734639624742</v>
      </c>
      <c r="M415" s="22">
        <f>IF(OR($A415="",$B415="",$C415=""),"",'OddsRatio_working_3-way'!J414)</f>
        <v>2.7671412549582488</v>
      </c>
      <c r="N415" s="29">
        <f t="shared" si="108"/>
        <v>31.587472359075946</v>
      </c>
      <c r="O415" s="30">
        <f t="shared" si="109"/>
        <v>32.32945996482605</v>
      </c>
      <c r="P415" s="30">
        <f t="shared" si="110"/>
        <v>36.08306767609799</v>
      </c>
      <c r="Q415" t="s">
        <v>288</v>
      </c>
      <c r="R415" t="s">
        <v>285</v>
      </c>
      <c r="S415" s="43">
        <v>44086</v>
      </c>
      <c r="T415" s="4">
        <v>100</v>
      </c>
      <c r="U415" s="4">
        <f t="shared" si="120"/>
        <v>67.21311475409837</v>
      </c>
      <c r="V415" s="4">
        <f t="shared" si="121"/>
        <v>66.442953020134226</v>
      </c>
      <c r="W415" s="4">
        <f t="shared" si="122"/>
        <v>62.546816479400754</v>
      </c>
      <c r="X415" s="4">
        <f t="shared" si="123"/>
        <v>71.010230500465028</v>
      </c>
      <c r="Y415" s="4">
        <f t="shared" si="124"/>
        <v>70.240068766500897</v>
      </c>
      <c r="Z415" s="4">
        <f t="shared" si="125"/>
        <v>66.343932225767418</v>
      </c>
      <c r="AA415" s="4">
        <f t="shared" si="126"/>
        <v>-3.7971157463666572</v>
      </c>
      <c r="AB415" s="4">
        <f t="shared" si="127"/>
        <v>-3.7971157463666714</v>
      </c>
      <c r="AC415" s="4">
        <f t="shared" si="128"/>
        <v>-3.7971157463666643</v>
      </c>
    </row>
    <row r="416" spans="1:29" ht="15" x14ac:dyDescent="0.25">
      <c r="A416">
        <v>1.79</v>
      </c>
      <c r="B416">
        <v>3.38</v>
      </c>
      <c r="C416">
        <v>5.31</v>
      </c>
      <c r="D416" s="20">
        <f t="shared" si="129"/>
        <v>4.2841123180251905E-2</v>
      </c>
      <c r="E416" s="17">
        <f>IF(OR($A416="",$B416="",$C416=""),"",A416*'MPTO_working_3-way'!$I415)</f>
        <v>1.866685610492651</v>
      </c>
      <c r="F416" s="21">
        <f>IF(OR($A416="",$B416="",$C416=""),"",B416*'MPTO_working_3-way'!$I415)</f>
        <v>3.5248029963492513</v>
      </c>
      <c r="G416" s="22">
        <f>IF(OR($A416="",$B416="",$C416=""),"",C416*'MPTO_working_3-way'!$I415)</f>
        <v>5.5374863640871368</v>
      </c>
      <c r="H416" s="17">
        <f>IF(OR($A416="",$B416="",$C416=""),"",'MPTO_working_3-way'!E415)</f>
        <v>1.8369560315765348</v>
      </c>
      <c r="I416" s="21">
        <f>IF(OR($A416="",$B416="",$C416=""),"",'MPTO_working_3-way'!F415)</f>
        <v>3.5514186891603852</v>
      </c>
      <c r="J416" s="22">
        <f>IF(OR($A416="",$B416="",$C416=""),"",'MPTO_working_3-way'!G415)</f>
        <v>5.7456886031707386</v>
      </c>
      <c r="K416" s="17">
        <f>IF(OR($A416="",$B416="",$C416=""),"",'OddsRatio_working_3-way'!H415)</f>
        <v>1.8482460907215417</v>
      </c>
      <c r="L416" s="21">
        <f>IF(OR($A416="",$B416="",$C416=""),"",'OddsRatio_working_3-way'!I415)</f>
        <v>3.5554755644522382</v>
      </c>
      <c r="M416" s="22">
        <f>IF(OR($A416="",$B416="",$C416=""),"",'OddsRatio_working_3-way'!J415)</f>
        <v>5.6277729759618254</v>
      </c>
      <c r="N416" s="29">
        <f t="shared" si="108"/>
        <v>53.570884908470603</v>
      </c>
      <c r="O416" s="30">
        <f t="shared" si="109"/>
        <v>28.37037987756284</v>
      </c>
      <c r="P416" s="30">
        <f t="shared" si="110"/>
        <v>18.058735213966553</v>
      </c>
      <c r="Q416" t="s">
        <v>300</v>
      </c>
      <c r="R416" t="s">
        <v>291</v>
      </c>
      <c r="S416" s="43">
        <v>44086</v>
      </c>
      <c r="T416" s="4">
        <v>100</v>
      </c>
      <c r="U416" s="4">
        <f t="shared" si="120"/>
        <v>44.134078212290497</v>
      </c>
      <c r="V416" s="4">
        <f t="shared" si="121"/>
        <v>70.414201183431956</v>
      </c>
      <c r="W416" s="4">
        <f t="shared" si="122"/>
        <v>81.16760828625236</v>
      </c>
      <c r="X416" s="4">
        <f t="shared" si="123"/>
        <v>48.418190530315698</v>
      </c>
      <c r="Y416" s="4">
        <f t="shared" si="124"/>
        <v>74.69831350145715</v>
      </c>
      <c r="Z416" s="4">
        <f t="shared" si="125"/>
        <v>85.451720604277554</v>
      </c>
      <c r="AA416" s="4">
        <f t="shared" si="126"/>
        <v>-4.2841123180252012</v>
      </c>
      <c r="AB416" s="4">
        <f t="shared" si="127"/>
        <v>-4.2841123180251941</v>
      </c>
      <c r="AC416" s="4">
        <f t="shared" si="128"/>
        <v>-4.2841123180251941</v>
      </c>
    </row>
    <row r="417" spans="1:29" ht="15" x14ac:dyDescent="0.25">
      <c r="A417">
        <v>2.2599999999999998</v>
      </c>
      <c r="B417">
        <v>3.12</v>
      </c>
      <c r="C417">
        <v>3.61</v>
      </c>
      <c r="D417" s="20">
        <f t="shared" si="129"/>
        <v>3.9999006868322695E-2</v>
      </c>
      <c r="E417" s="17">
        <f>IF(OR($A417="",$B417="",$C417=""),"",A417*'MPTO_working_3-way'!$I416)</f>
        <v>2.3503977555224091</v>
      </c>
      <c r="F417" s="21">
        <f>IF(OR($A417="",$B417="",$C417=""),"",B417*'MPTO_working_3-way'!$I416)</f>
        <v>3.2447969014291669</v>
      </c>
      <c r="G417" s="22">
        <f>IF(OR($A417="",$B417="",$C417=""),"",C417*'MPTO_working_3-way'!$I416)</f>
        <v>3.7543964147946447</v>
      </c>
      <c r="H417" s="17">
        <f>IF(OR($A417="",$B417="",$C417=""),"",'MPTO_working_3-way'!E416)</f>
        <v>2.33021541445</v>
      </c>
      <c r="I417" s="21">
        <f>IF(OR($A417="",$B417="",$C417=""),"",'MPTO_working_3-way'!F416)</f>
        <v>3.2554222011838192</v>
      </c>
      <c r="J417" s="22">
        <f>IF(OR($A417="",$B417="",$C417=""),"",'MPTO_working_3-way'!G416)</f>
        <v>3.7925432143695748</v>
      </c>
      <c r="K417" s="17">
        <f>IF(OR($A417="",$B417="",$C417=""),"",'OddsRatio_working_3-way'!H416)</f>
        <v>2.3388873553094482</v>
      </c>
      <c r="L417" s="21">
        <f>IF(OR($A417="",$B417="",$C417=""),"",'OddsRatio_working_3-way'!I416)</f>
        <v>3.252731105758754</v>
      </c>
      <c r="M417" s="22">
        <f>IF(OR($A417="",$B417="",$C417=""),"",'OddsRatio_working_3-way'!J416)</f>
        <v>3.7734095217124284</v>
      </c>
      <c r="N417" s="29">
        <f t="shared" si="108"/>
        <v>42.54599025422128</v>
      </c>
      <c r="O417" s="30">
        <f t="shared" si="109"/>
        <v>30.81856986363465</v>
      </c>
      <c r="P417" s="30">
        <f t="shared" si="110"/>
        <v>26.635439882144073</v>
      </c>
      <c r="Q417" t="s">
        <v>290</v>
      </c>
      <c r="R417" t="s">
        <v>277</v>
      </c>
      <c r="S417" s="43">
        <v>44086</v>
      </c>
      <c r="T417" s="4">
        <v>100</v>
      </c>
      <c r="U417" s="4">
        <f t="shared" si="120"/>
        <v>55.752212389380524</v>
      </c>
      <c r="V417" s="4">
        <f t="shared" si="121"/>
        <v>67.948717948717942</v>
      </c>
      <c r="W417" s="4">
        <f t="shared" si="122"/>
        <v>72.29916897506925</v>
      </c>
      <c r="X417" s="4">
        <f t="shared" si="123"/>
        <v>59.752113076212801</v>
      </c>
      <c r="Y417" s="4">
        <f t="shared" si="124"/>
        <v>71.948618635550218</v>
      </c>
      <c r="Z417" s="4">
        <f t="shared" si="125"/>
        <v>76.299069661901513</v>
      </c>
      <c r="AA417" s="4">
        <f t="shared" si="126"/>
        <v>-3.9999006868322766</v>
      </c>
      <c r="AB417" s="4">
        <f t="shared" si="127"/>
        <v>-3.9999006868322766</v>
      </c>
      <c r="AC417" s="4">
        <f t="shared" si="128"/>
        <v>-3.9999006868322624</v>
      </c>
    </row>
    <row r="418" spans="1:29" ht="15" x14ac:dyDescent="0.25">
      <c r="A418"/>
      <c r="B418"/>
      <c r="C418"/>
      <c r="D418" s="20" t="str">
        <f t="shared" si="129"/>
        <v/>
      </c>
      <c r="E418" s="17" t="str">
        <f>IF(OR($A418="",$B418="",$C418=""),"",A418*'MPTO_working_3-way'!$I417)</f>
        <v/>
      </c>
      <c r="F418" s="21" t="str">
        <f>IF(OR($A418="",$B418="",$C418=""),"",B418*'MPTO_working_3-way'!$I417)</f>
        <v/>
      </c>
      <c r="G418" s="22" t="str">
        <f>IF(OR($A418="",$B418="",$C418=""),"",C418*'MPTO_working_3-way'!$I417)</f>
        <v/>
      </c>
      <c r="H418" s="17" t="str">
        <f>IF(OR($A418="",$B418="",$C418=""),"",'MPTO_working_3-way'!E417)</f>
        <v/>
      </c>
      <c r="I418" s="21" t="str">
        <f>IF(OR($A418="",$B418="",$C418=""),"",'MPTO_working_3-way'!F417)</f>
        <v/>
      </c>
      <c r="J418" s="22" t="str">
        <f>IF(OR($A418="",$B418="",$C418=""),"",'MPTO_working_3-way'!G417)</f>
        <v/>
      </c>
      <c r="K418" s="17" t="str">
        <f>IF(OR($A418="",$B418="",$C418=""),"",'OddsRatio_working_3-way'!H417)</f>
        <v/>
      </c>
      <c r="L418" s="21" t="str">
        <f>IF(OR($A418="",$B418="",$C418=""),"",'OddsRatio_working_3-way'!I417)</f>
        <v/>
      </c>
      <c r="M418" s="22" t="str">
        <f>IF(OR($A418="",$B418="",$C418=""),"",'OddsRatio_working_3-way'!J417)</f>
        <v/>
      </c>
      <c r="N418" s="29" t="e">
        <f t="shared" si="108"/>
        <v>#VALUE!</v>
      </c>
      <c r="O418" s="30" t="e">
        <f t="shared" si="109"/>
        <v>#VALUE!</v>
      </c>
      <c r="P418" s="30" t="e">
        <f t="shared" si="110"/>
        <v>#VALUE!</v>
      </c>
      <c r="Q418" t="s">
        <v>93</v>
      </c>
      <c r="R418" t="s">
        <v>361</v>
      </c>
      <c r="S418" s="43">
        <v>44086</v>
      </c>
      <c r="T418" s="4">
        <v>100</v>
      </c>
      <c r="U418" s="4" t="e">
        <f t="shared" si="120"/>
        <v>#DIV/0!</v>
      </c>
      <c r="V418" s="4" t="e">
        <f t="shared" si="121"/>
        <v>#DIV/0!</v>
      </c>
      <c r="W418" s="4" t="e">
        <f t="shared" si="122"/>
        <v>#DIV/0!</v>
      </c>
      <c r="X418" s="4" t="e">
        <f t="shared" si="123"/>
        <v>#DIV/0!</v>
      </c>
      <c r="Y418" s="4" t="e">
        <f t="shared" si="124"/>
        <v>#DIV/0!</v>
      </c>
      <c r="Z418" s="4" t="e">
        <f t="shared" si="125"/>
        <v>#DIV/0!</v>
      </c>
      <c r="AA418" s="4" t="e">
        <f t="shared" si="126"/>
        <v>#DIV/0!</v>
      </c>
      <c r="AB418" s="4" t="e">
        <f t="shared" si="127"/>
        <v>#DIV/0!</v>
      </c>
      <c r="AC418" s="4" t="e">
        <f t="shared" si="128"/>
        <v>#DIV/0!</v>
      </c>
    </row>
    <row r="419" spans="1:29" ht="15" x14ac:dyDescent="0.25">
      <c r="A419">
        <v>2.64</v>
      </c>
      <c r="B419">
        <v>3.57</v>
      </c>
      <c r="C419">
        <v>2.68</v>
      </c>
      <c r="D419" s="20">
        <f t="shared" si="129"/>
        <v>3.2034251964014882E-2</v>
      </c>
      <c r="E419" s="17">
        <f>IF(OR($A419="",$B419="",$C419=""),"",A419*'MPTO_working_3-way'!$I418)</f>
        <v>2.7245704251849996</v>
      </c>
      <c r="F419" s="21">
        <f>IF(OR($A419="",$B419="",$C419=""),"",B419*'MPTO_working_3-way'!$I418)</f>
        <v>3.6843622795115332</v>
      </c>
      <c r="G419" s="22">
        <f>IF(OR($A419="",$B419="",$C419=""),"",C419*'MPTO_working_3-way'!$I418)</f>
        <v>2.76585179526356</v>
      </c>
      <c r="H419" s="17">
        <f>IF(OR($A419="",$B419="",$C419=""),"",'MPTO_working_3-way'!E418)</f>
        <v>2.7165807977037368</v>
      </c>
      <c r="I419" s="21">
        <f>IF(OR($A419="",$B419="",$C419=""),"",'MPTO_working_3-way'!F418)</f>
        <v>3.7114846135942048</v>
      </c>
      <c r="J419" s="22">
        <f>IF(OR($A419="",$B419="",$C419=""),"",'MPTO_working_3-way'!G418)</f>
        <v>2.7589537096748824</v>
      </c>
      <c r="K419" s="17">
        <f>IF(OR($A419="",$B419="",$C419=""),"",'OddsRatio_working_3-way'!H418)</f>
        <v>2.720830898879866</v>
      </c>
      <c r="L419" s="21">
        <f>IF(OR($A419="",$B419="",$C419=""),"",'OddsRatio_working_3-way'!I418)</f>
        <v>3.6966679330007639</v>
      </c>
      <c r="M419" s="22">
        <f>IF(OR($A419="",$B419="",$C419=""),"",'OddsRatio_working_3-way'!J418)</f>
        <v>2.7628023842183986</v>
      </c>
      <c r="N419" s="29">
        <f t="shared" si="108"/>
        <v>36.703033650969012</v>
      </c>
      <c r="O419" s="30">
        <f t="shared" si="109"/>
        <v>27.141739170464486</v>
      </c>
      <c r="P419" s="30">
        <f t="shared" si="110"/>
        <v>36.155227178566498</v>
      </c>
      <c r="Q419" t="s">
        <v>362</v>
      </c>
      <c r="R419" t="s">
        <v>363</v>
      </c>
      <c r="S419" s="43">
        <v>44086</v>
      </c>
      <c r="T419" s="4">
        <v>100</v>
      </c>
      <c r="U419" s="4">
        <f t="shared" si="120"/>
        <v>62.121212121212118</v>
      </c>
      <c r="V419" s="4">
        <f t="shared" si="121"/>
        <v>71.988795518207283</v>
      </c>
      <c r="W419" s="4">
        <f t="shared" si="122"/>
        <v>62.686567164179095</v>
      </c>
      <c r="X419" s="4">
        <f t="shared" si="123"/>
        <v>65.324637317613607</v>
      </c>
      <c r="Y419" s="4">
        <f t="shared" si="124"/>
        <v>75.192220714608766</v>
      </c>
      <c r="Z419" s="4">
        <f t="shared" si="125"/>
        <v>65.889992360580592</v>
      </c>
      <c r="AA419" s="4">
        <f t="shared" si="126"/>
        <v>-3.2034251964014899</v>
      </c>
      <c r="AB419" s="4">
        <f t="shared" si="127"/>
        <v>-3.2034251964014828</v>
      </c>
      <c r="AC419" s="4">
        <f t="shared" si="128"/>
        <v>-3.203425196401497</v>
      </c>
    </row>
    <row r="420" spans="1:29" ht="15" x14ac:dyDescent="0.25">
      <c r="A420">
        <v>4.29</v>
      </c>
      <c r="B420">
        <v>4.2300000000000004</v>
      </c>
      <c r="C420">
        <v>1.76</v>
      </c>
      <c r="D420" s="20">
        <f t="shared" si="129"/>
        <v>3.7688670667394231E-2</v>
      </c>
      <c r="E420" s="17">
        <f>IF(OR($A420="",$B420="",$C420=""),"",A420*'MPTO_working_3-way'!$I419)</f>
        <v>4.4516843971631213</v>
      </c>
      <c r="F420" s="21">
        <f>IF(OR($A420="",$B420="",$C420=""),"",B420*'MPTO_working_3-way'!$I419)</f>
        <v>4.3894230769230784</v>
      </c>
      <c r="G420" s="22">
        <f>IF(OR($A420="",$B420="",$C420=""),"",C420*'MPTO_working_3-way'!$I419)</f>
        <v>1.8263320603746138</v>
      </c>
      <c r="H420" s="17">
        <f>IF(OR($A420="",$B420="",$C420=""),"",'MPTO_working_3-way'!E419)</f>
        <v>4.5343794703931151</v>
      </c>
      <c r="I420" s="21">
        <f>IF(OR($A420="",$B420="",$C420=""),"",'MPTO_working_3-way'!F419)</f>
        <v>4.4674023424277314</v>
      </c>
      <c r="J420" s="22">
        <f>IF(OR($A420="",$B420="",$C420=""),"",'MPTO_working_3-way'!G419)</f>
        <v>1.7997946968306946</v>
      </c>
      <c r="K420" s="17">
        <f>IF(OR($A420="",$B420="",$C420=""),"",'OddsRatio_working_3-way'!H419)</f>
        <v>4.5034339975331097</v>
      </c>
      <c r="L420" s="21">
        <f>IF(OR($A420="",$B420="",$C420=""),"",'OddsRatio_working_3-way'!I419)</f>
        <v>4.4395415842042372</v>
      </c>
      <c r="M420" s="22">
        <f>IF(OR($A420="",$B420="",$C420=""),"",'OddsRatio_working_3-way'!J419)</f>
        <v>1.8093039021657034</v>
      </c>
      <c r="N420" s="29">
        <f t="shared" si="108"/>
        <v>22.463407348401869</v>
      </c>
      <c r="O420" s="30">
        <f t="shared" si="109"/>
        <v>22.782037239868558</v>
      </c>
      <c r="P420" s="30">
        <f t="shared" si="110"/>
        <v>54.754555411729555</v>
      </c>
      <c r="Q420" t="s">
        <v>364</v>
      </c>
      <c r="R420" t="s">
        <v>365</v>
      </c>
      <c r="S420" s="43">
        <v>44086</v>
      </c>
      <c r="T420" s="4">
        <v>100</v>
      </c>
      <c r="U420" s="4">
        <f t="shared" si="120"/>
        <v>76.689976689976689</v>
      </c>
      <c r="V420" s="4">
        <f t="shared" si="121"/>
        <v>76.359338061465735</v>
      </c>
      <c r="W420" s="4">
        <f t="shared" si="122"/>
        <v>43.181818181818187</v>
      </c>
      <c r="X420" s="4">
        <f t="shared" si="123"/>
        <v>80.458843756716107</v>
      </c>
      <c r="Y420" s="4">
        <f t="shared" si="124"/>
        <v>80.128205128205138</v>
      </c>
      <c r="Z420" s="4">
        <f t="shared" si="125"/>
        <v>46.950685248557591</v>
      </c>
      <c r="AA420" s="4">
        <f t="shared" si="126"/>
        <v>-3.7688670667394177</v>
      </c>
      <c r="AB420" s="4">
        <f t="shared" si="127"/>
        <v>-3.7688670667394035</v>
      </c>
      <c r="AC420" s="4">
        <f t="shared" si="128"/>
        <v>-3.7688670667394035</v>
      </c>
    </row>
    <row r="421" spans="1:29" ht="15" x14ac:dyDescent="0.25">
      <c r="A421">
        <v>1.91</v>
      </c>
      <c r="B421">
        <v>3.74</v>
      </c>
      <c r="C421">
        <v>4.0999999999999996</v>
      </c>
      <c r="D421" s="20">
        <f t="shared" si="129"/>
        <v>3.4842327592859101E-2</v>
      </c>
      <c r="E421" s="17">
        <f>IF(OR($A421="",$B421="",$C421=""),"",A421*'MPTO_working_3-way'!$I420)</f>
        <v>1.9765488457023608</v>
      </c>
      <c r="F421" s="21">
        <f>IF(OR($A421="",$B421="",$C421=""),"",B421*'MPTO_working_3-way'!$I420)</f>
        <v>3.8703103051972931</v>
      </c>
      <c r="G421" s="22">
        <f>IF(OR($A421="",$B421="",$C421=""),"",C421*'MPTO_working_3-way'!$I420)</f>
        <v>4.2428535431307219</v>
      </c>
      <c r="H421" s="17">
        <f>IF(OR($A421="",$B421="",$C421=""),"",'MPTO_working_3-way'!E420)</f>
        <v>1.9533306329663236</v>
      </c>
      <c r="I421" s="21">
        <f>IF(OR($A421="",$B421="",$C421=""),"",'MPTO_working_3-way'!F420)</f>
        <v>3.9098303974539599</v>
      </c>
      <c r="J421" s="22">
        <f>IF(OR($A421="",$B421="",$C421=""),"",'MPTO_working_3-way'!G420)</f>
        <v>4.3049945761190491</v>
      </c>
      <c r="K421" s="17">
        <f>IF(OR($A421="",$B421="",$C421=""),"",'OddsRatio_working_3-way'!H420)</f>
        <v>1.9621875158119977</v>
      </c>
      <c r="L421" s="21">
        <f>IF(OR($A421="",$B421="",$C421=""),"",'OddsRatio_working_3-way'!I420)</f>
        <v>3.8971360366207426</v>
      </c>
      <c r="M421" s="22">
        <f>IF(OR($A421="",$B421="",$C421=""),"",'OddsRatio_working_3-way'!J420)</f>
        <v>4.2777816472716408</v>
      </c>
      <c r="N421" s="29">
        <f t="shared" si="108"/>
        <v>50.593234878779484</v>
      </c>
      <c r="O421" s="30">
        <f t="shared" si="109"/>
        <v>25.837721555740323</v>
      </c>
      <c r="P421" s="30">
        <f t="shared" si="110"/>
        <v>23.569043565480197</v>
      </c>
      <c r="Q421" t="s">
        <v>366</v>
      </c>
      <c r="R421" t="s">
        <v>367</v>
      </c>
      <c r="S421" s="43">
        <v>44086</v>
      </c>
      <c r="T421" s="4">
        <v>100</v>
      </c>
      <c r="U421" s="4">
        <f t="shared" si="120"/>
        <v>47.643979057591622</v>
      </c>
      <c r="V421" s="4">
        <f t="shared" si="121"/>
        <v>73.262032085561486</v>
      </c>
      <c r="W421" s="4">
        <f t="shared" si="122"/>
        <v>75.609756097560975</v>
      </c>
      <c r="X421" s="4">
        <f t="shared" si="123"/>
        <v>51.128211816877524</v>
      </c>
      <c r="Y421" s="4">
        <f t="shared" si="124"/>
        <v>76.746264844847403</v>
      </c>
      <c r="Z421" s="4">
        <f t="shared" si="125"/>
        <v>79.093988856846877</v>
      </c>
      <c r="AA421" s="4">
        <f t="shared" si="126"/>
        <v>-3.4842327592859021</v>
      </c>
      <c r="AB421" s="4">
        <f t="shared" si="127"/>
        <v>-3.4842327592859164</v>
      </c>
      <c r="AC421" s="4">
        <f t="shared" si="128"/>
        <v>-3.4842327592859021</v>
      </c>
    </row>
    <row r="422" spans="1:29" ht="15" x14ac:dyDescent="0.25">
      <c r="A422">
        <v>1.88</v>
      </c>
      <c r="B422">
        <v>3.64</v>
      </c>
      <c r="C422">
        <v>4.38</v>
      </c>
      <c r="D422" s="20">
        <f t="shared" si="129"/>
        <v>3.4950670625401026E-2</v>
      </c>
      <c r="E422" s="17">
        <f>IF(OR($A422="",$B422="",$C422=""),"",A422*'MPTO_working_3-way'!$I421)</f>
        <v>1.9457072607757537</v>
      </c>
      <c r="F422" s="21">
        <f>IF(OR($A422="",$B422="",$C422=""),"",B422*'MPTO_working_3-way'!$I421)</f>
        <v>3.7672204410764598</v>
      </c>
      <c r="G422" s="22">
        <f>IF(OR($A422="",$B422="",$C422=""),"",C422*'MPTO_working_3-way'!$I421)</f>
        <v>4.5330839373392564</v>
      </c>
      <c r="H422" s="17">
        <f>IF(OR($A422="",$B422="",$C422=""),"",'MPTO_working_3-way'!E421)</f>
        <v>1.9220986115690268</v>
      </c>
      <c r="I422" s="21">
        <f>IF(OR($A422="",$B422="",$C422=""),"",'MPTO_working_3-way'!F421)</f>
        <v>3.8011966376187369</v>
      </c>
      <c r="J422" s="22">
        <f>IF(OR($A422="",$B422="",$C422=""),"",'MPTO_working_3-way'!G421)</f>
        <v>4.6155206935462942</v>
      </c>
      <c r="K422" s="17">
        <f>IF(OR($A422="",$B422="",$C422=""),"",'OddsRatio_working_3-way'!H421)</f>
        <v>1.9310709574106317</v>
      </c>
      <c r="L422" s="21">
        <f>IF(OR($A422="",$B422="",$C422=""),"",'OddsRatio_working_3-way'!I421)</f>
        <v>3.7932128722318947</v>
      </c>
      <c r="M422" s="22">
        <f>IF(OR($A422="",$B422="",$C422=""),"",'OddsRatio_working_3-way'!J421)</f>
        <v>4.5761589045999269</v>
      </c>
      <c r="N422" s="29">
        <f t="shared" si="108"/>
        <v>51.395192902826494</v>
      </c>
      <c r="O422" s="30">
        <f t="shared" si="109"/>
        <v>26.544769960800497</v>
      </c>
      <c r="P422" s="30">
        <f t="shared" si="110"/>
        <v>22.060037136373015</v>
      </c>
      <c r="Q422" t="s">
        <v>226</v>
      </c>
      <c r="R422" t="s">
        <v>231</v>
      </c>
      <c r="S422" s="43">
        <v>44086</v>
      </c>
      <c r="T422" s="4">
        <v>100</v>
      </c>
      <c r="U422" s="4">
        <f t="shared" si="120"/>
        <v>46.808510638297875</v>
      </c>
      <c r="V422" s="4">
        <f t="shared" si="121"/>
        <v>72.527472527472526</v>
      </c>
      <c r="W422" s="4">
        <f t="shared" si="122"/>
        <v>77.168949771689498</v>
      </c>
      <c r="X422" s="4">
        <f t="shared" si="123"/>
        <v>50.303577700837977</v>
      </c>
      <c r="Y422" s="4">
        <f t="shared" si="124"/>
        <v>76.022539590012627</v>
      </c>
      <c r="Z422" s="4">
        <f t="shared" si="125"/>
        <v>80.664016834229585</v>
      </c>
      <c r="AA422" s="4">
        <f t="shared" si="126"/>
        <v>-3.4950670625401017</v>
      </c>
      <c r="AB422" s="4">
        <f t="shared" si="127"/>
        <v>-3.4950670625401017</v>
      </c>
      <c r="AC422" s="4">
        <f t="shared" si="128"/>
        <v>-3.4950670625400875</v>
      </c>
    </row>
    <row r="423" spans="1:29" ht="15" x14ac:dyDescent="0.25">
      <c r="A423">
        <v>1.6</v>
      </c>
      <c r="B423">
        <v>4.01</v>
      </c>
      <c r="C423">
        <v>6.1</v>
      </c>
      <c r="D423" s="20">
        <f t="shared" si="129"/>
        <v>3.831098483299944E-2</v>
      </c>
      <c r="E423" s="17">
        <f>IF(OR($A423="",$B423="",$C423=""),"",A423*'MPTO_working_3-way'!$I422)</f>
        <v>1.6612975757327992</v>
      </c>
      <c r="F423" s="21">
        <f>IF(OR($A423="",$B423="",$C423=""),"",B423*'MPTO_working_3-way'!$I422)</f>
        <v>4.1636270491803273</v>
      </c>
      <c r="G423" s="22">
        <f>IF(OR($A423="",$B423="",$C423=""),"",C423*'MPTO_working_3-way'!$I422)</f>
        <v>6.3336970074812964</v>
      </c>
      <c r="H423" s="17">
        <f>IF(OR($A423="",$B423="",$C423=""),"",'MPTO_working_3-way'!E422)</f>
        <v>1.633373954559872</v>
      </c>
      <c r="I423" s="21">
        <f>IF(OR($A423="",$B423="",$C423=""),"",'MPTO_working_3-way'!F422)</f>
        <v>4.2264313945703114</v>
      </c>
      <c r="J423" s="22">
        <f>IF(OR($A423="",$B423="",$C423=""),"",'MPTO_working_3-way'!G422)</f>
        <v>6.6153274061052691</v>
      </c>
      <c r="K423" s="17">
        <f>IF(OR($A423="",$B423="",$C423=""),"",'OddsRatio_working_3-way'!H422)</f>
        <v>1.6429485884404142</v>
      </c>
      <c r="L423" s="21">
        <f>IF(OR($A423="",$B423="",$C423=""),"",'OddsRatio_working_3-way'!I422)</f>
        <v>4.2254587520094127</v>
      </c>
      <c r="M423" s="22">
        <f>IF(OR($A423="",$B423="",$C423=""),"",'OddsRatio_working_3-way'!J422)</f>
        <v>6.4650630017435216</v>
      </c>
      <c r="N423" s="29">
        <f t="shared" ref="N423:N476" si="130">(1/E423)* 100</f>
        <v>60.193911952161812</v>
      </c>
      <c r="O423" s="30">
        <f t="shared" ref="O423:O476" si="131">(1/F423)* 100</f>
        <v>24.017520978418684</v>
      </c>
      <c r="P423" s="30">
        <f t="shared" ref="P423:P476" si="132">(1/G423)* 100</f>
        <v>15.788567069419496</v>
      </c>
      <c r="Q423" t="s">
        <v>233</v>
      </c>
      <c r="R423" t="s">
        <v>235</v>
      </c>
      <c r="S423" s="43">
        <v>44086</v>
      </c>
      <c r="T423" s="4">
        <v>100</v>
      </c>
      <c r="U423" s="4">
        <f t="shared" si="120"/>
        <v>37.5</v>
      </c>
      <c r="V423" s="4">
        <f t="shared" si="121"/>
        <v>75.062344139650875</v>
      </c>
      <c r="W423" s="4">
        <f t="shared" si="122"/>
        <v>83.606557377049185</v>
      </c>
      <c r="X423" s="4">
        <f t="shared" si="123"/>
        <v>41.331098483299947</v>
      </c>
      <c r="Y423" s="4">
        <f t="shared" si="124"/>
        <v>78.893442622950815</v>
      </c>
      <c r="Z423" s="4">
        <f t="shared" si="125"/>
        <v>87.437655860349125</v>
      </c>
      <c r="AA423" s="4">
        <f t="shared" si="126"/>
        <v>-3.8310984832999466</v>
      </c>
      <c r="AB423" s="4">
        <f t="shared" si="127"/>
        <v>-3.8310984832999395</v>
      </c>
      <c r="AC423" s="4">
        <f t="shared" si="128"/>
        <v>-3.8310984832999395</v>
      </c>
    </row>
    <row r="424" spans="1:29" ht="15" x14ac:dyDescent="0.25">
      <c r="A424">
        <v>2.35</v>
      </c>
      <c r="B424">
        <v>3.45</v>
      </c>
      <c r="C424">
        <v>3.14</v>
      </c>
      <c r="D424" s="20">
        <f t="shared" si="129"/>
        <v>3.3858324937003026E-2</v>
      </c>
      <c r="E424" s="17">
        <f>IF(OR($A424="",$B424="",$C424=""),"",A424*'MPTO_working_3-way'!$I423)</f>
        <v>2.4295670636019571</v>
      </c>
      <c r="F424" s="21">
        <f>IF(OR($A424="",$B424="",$C424=""),"",B424*'MPTO_working_3-way'!$I423)</f>
        <v>3.5668112210326606</v>
      </c>
      <c r="G424" s="22">
        <f>IF(OR($A424="",$B424="",$C424=""),"",C424*'MPTO_working_3-way'!$I423)</f>
        <v>3.2463151403021895</v>
      </c>
      <c r="H424" s="17">
        <f>IF(OR($A424="",$B424="",$C424=""),"",'MPTO_working_3-way'!E423)</f>
        <v>2.4140256439838734</v>
      </c>
      <c r="I424" s="21">
        <f>IF(OR($A424="",$B424="",$C424=""),"",'MPTO_working_3-way'!F423)</f>
        <v>3.5897753471789731</v>
      </c>
      <c r="J424" s="22">
        <f>IF(OR($A424="",$B424="",$C424=""),"",'MPTO_working_3-way'!G423)</f>
        <v>3.2553648571751301</v>
      </c>
      <c r="K424" s="17">
        <f>IF(OR($A424="",$B424="",$C424=""),"",'OddsRatio_working_3-way'!H423)</f>
        <v>2.4208332507277834</v>
      </c>
      <c r="L424" s="21">
        <f>IF(OR($A424="",$B424="",$C424=""),"",'OddsRatio_working_3-way'!I423)</f>
        <v>3.5785492328022732</v>
      </c>
      <c r="M424" s="22">
        <f>IF(OR($A424="",$B424="",$C424=""),"",'OddsRatio_working_3-way'!J423)</f>
        <v>3.2522838196721904</v>
      </c>
      <c r="N424" s="29">
        <f t="shared" si="130"/>
        <v>41.159596496893933</v>
      </c>
      <c r="O424" s="30">
        <f t="shared" si="131"/>
        <v>28.036246889188622</v>
      </c>
      <c r="P424" s="30">
        <f t="shared" si="132"/>
        <v>30.804156613917439</v>
      </c>
      <c r="Q424" t="s">
        <v>237</v>
      </c>
      <c r="R424" t="s">
        <v>229</v>
      </c>
      <c r="S424" s="43">
        <v>44086</v>
      </c>
      <c r="T424" s="4">
        <v>100</v>
      </c>
      <c r="U424" s="4">
        <f t="shared" si="120"/>
        <v>57.446808510638299</v>
      </c>
      <c r="V424" s="4">
        <f t="shared" si="121"/>
        <v>71.014492753623188</v>
      </c>
      <c r="W424" s="4">
        <f t="shared" si="122"/>
        <v>68.152866242038215</v>
      </c>
      <c r="X424" s="4">
        <f t="shared" si="123"/>
        <v>60.832641004338598</v>
      </c>
      <c r="Y424" s="4">
        <f t="shared" si="124"/>
        <v>74.40032524732348</v>
      </c>
      <c r="Z424" s="4">
        <f t="shared" si="125"/>
        <v>71.538698735738521</v>
      </c>
      <c r="AA424" s="4">
        <f t="shared" si="126"/>
        <v>-3.385832493700299</v>
      </c>
      <c r="AB424" s="4">
        <f t="shared" si="127"/>
        <v>-3.3858324937002919</v>
      </c>
      <c r="AC424" s="4">
        <f t="shared" si="128"/>
        <v>-3.3858324937003061</v>
      </c>
    </row>
    <row r="425" spans="1:29" ht="15" x14ac:dyDescent="0.25">
      <c r="A425">
        <v>1.17</v>
      </c>
      <c r="B425">
        <v>7.71</v>
      </c>
      <c r="C425">
        <v>20.9</v>
      </c>
      <c r="D425" s="20">
        <f t="shared" si="129"/>
        <v>3.2249430774927479E-2</v>
      </c>
      <c r="E425" s="17">
        <f>IF(OR($A425="",$B425="",$C425=""),"",A425*'MPTO_working_3-way'!$I424)</f>
        <v>1.2077318340066652</v>
      </c>
      <c r="F425" s="21">
        <f>IF(OR($A425="",$B425="",$C425=""),"",B425*'MPTO_working_3-way'!$I424)</f>
        <v>7.9586431112746912</v>
      </c>
      <c r="G425" s="22">
        <f>IF(OR($A425="",$B425="",$C425=""),"",C425*'MPTO_working_3-way'!$I424)</f>
        <v>21.574013103195984</v>
      </c>
      <c r="H425" s="17">
        <f>IF(OR($A425="",$B425="",$C425=""),"",'MPTO_working_3-way'!E424)</f>
        <v>1.1849028525825562</v>
      </c>
      <c r="I425" s="21">
        <f>IF(OR($A425="",$B425="",$C425=""),"",'MPTO_working_3-way'!F424)</f>
        <v>8.406761076610465</v>
      </c>
      <c r="J425" s="22">
        <f>IF(OR($A425="",$B425="",$C425=""),"",'MPTO_working_3-way'!G424)</f>
        <v>26.956299747927172</v>
      </c>
      <c r="K425" s="17">
        <f>IF(OR($A425="",$B425="",$C425=""),"",'OddsRatio_working_3-way'!H424)</f>
        <v>1.1906945316676885</v>
      </c>
      <c r="L425" s="21">
        <f>IF(OR($A425="",$B425="",$C425=""),"",'OddsRatio_working_3-way'!I424)</f>
        <v>8.526825338177586</v>
      </c>
      <c r="M425" s="22">
        <f>IF(OR($A425="",$B425="",$C425=""),"",'OddsRatio_working_3-way'!J424)</f>
        <v>23.322477530511772</v>
      </c>
      <c r="N425" s="29">
        <f t="shared" si="130"/>
        <v>82.79983783175507</v>
      </c>
      <c r="O425" s="30">
        <f t="shared" si="131"/>
        <v>12.564955935558162</v>
      </c>
      <c r="P425" s="30">
        <f t="shared" si="132"/>
        <v>4.635206232686766</v>
      </c>
      <c r="Q425" t="s">
        <v>227</v>
      </c>
      <c r="R425" t="s">
        <v>228</v>
      </c>
      <c r="S425" s="43">
        <v>44086</v>
      </c>
      <c r="T425" s="4">
        <v>100</v>
      </c>
      <c r="U425" s="4">
        <f t="shared" si="120"/>
        <v>14.529914529914532</v>
      </c>
      <c r="V425" s="4">
        <f t="shared" si="121"/>
        <v>87.029831387808045</v>
      </c>
      <c r="W425" s="4">
        <f t="shared" si="122"/>
        <v>95.215311004784695</v>
      </c>
      <c r="X425" s="4">
        <f t="shared" si="123"/>
        <v>17.754857607407271</v>
      </c>
      <c r="Y425" s="4">
        <f t="shared" si="124"/>
        <v>90.254774465300784</v>
      </c>
      <c r="Z425" s="4">
        <f t="shared" si="125"/>
        <v>98.440254082277434</v>
      </c>
      <c r="AA425" s="4">
        <f t="shared" si="126"/>
        <v>-3.224943077492739</v>
      </c>
      <c r="AB425" s="4">
        <f t="shared" si="127"/>
        <v>-3.224943077492739</v>
      </c>
      <c r="AC425" s="4">
        <f t="shared" si="128"/>
        <v>-3.224943077492739</v>
      </c>
    </row>
    <row r="426" spans="1:29" ht="15" x14ac:dyDescent="0.25">
      <c r="A426">
        <v>16.559999999999999</v>
      </c>
      <c r="B426">
        <v>7.36</v>
      </c>
      <c r="C426">
        <v>1.19</v>
      </c>
      <c r="D426" s="20">
        <f t="shared" si="129"/>
        <v>3.6592173101124503E-2</v>
      </c>
      <c r="E426" s="17">
        <f>IF(OR($A426="",$B426="",$C426=""),"",A426*'MPTO_working_3-way'!$I425)</f>
        <v>17.165966386554622</v>
      </c>
      <c r="F426" s="21">
        <f>IF(OR($A426="",$B426="",$C426=""),"",B426*'MPTO_working_3-way'!$I425)</f>
        <v>7.6293183940242768</v>
      </c>
      <c r="G426" s="22">
        <f>IF(OR($A426="",$B426="",$C426=""),"",C426*'MPTO_working_3-way'!$I425)</f>
        <v>1.2335446859903381</v>
      </c>
      <c r="H426" s="17">
        <f>IF(OR($A426="",$B426="",$C426=""),"",'MPTO_working_3-way'!E425)</f>
        <v>20.751588332338791</v>
      </c>
      <c r="I426" s="21">
        <f>IF(OR($A426="",$B426="",$C426=""),"",'MPTO_working_3-way'!F425)</f>
        <v>8.085893262576251</v>
      </c>
      <c r="J426" s="22">
        <f>IF(OR($A426="",$B426="",$C426=""),"",'MPTO_working_3-way'!G425)</f>
        <v>1.2075271298987518</v>
      </c>
      <c r="K426" s="17">
        <f>IF(OR($A426="",$B426="",$C426=""),"",'OddsRatio_working_3-way'!H425)</f>
        <v>18.537098145768503</v>
      </c>
      <c r="L426" s="21">
        <f>IF(OR($A426="",$B426="",$C426=""),"",'OddsRatio_working_3-way'!I425)</f>
        <v>8.1681198076534507</v>
      </c>
      <c r="M426" s="22">
        <f>IF(OR($A426="",$B426="",$C426=""),"",'OddsRatio_working_3-way'!J425)</f>
        <v>1.2141419439393324</v>
      </c>
      <c r="N426" s="29">
        <f t="shared" si="130"/>
        <v>5.8254803573613998</v>
      </c>
      <c r="O426" s="30">
        <f t="shared" si="131"/>
        <v>13.10733080406315</v>
      </c>
      <c r="P426" s="30">
        <f t="shared" si="132"/>
        <v>81.067188838575461</v>
      </c>
      <c r="Q426" t="s">
        <v>236</v>
      </c>
      <c r="R426" t="s">
        <v>234</v>
      </c>
      <c r="S426" s="43">
        <v>44086</v>
      </c>
      <c r="T426" s="4">
        <v>100</v>
      </c>
      <c r="U426" s="4">
        <f t="shared" si="120"/>
        <v>93.961352657004824</v>
      </c>
      <c r="V426" s="4">
        <f t="shared" si="121"/>
        <v>86.41304347826086</v>
      </c>
      <c r="W426" s="4">
        <f t="shared" si="122"/>
        <v>15.966386554621849</v>
      </c>
      <c r="X426" s="4">
        <f t="shared" si="123"/>
        <v>97.620569967117277</v>
      </c>
      <c r="Y426" s="4">
        <f t="shared" si="124"/>
        <v>90.072260788373328</v>
      </c>
      <c r="Z426" s="4">
        <f t="shared" si="125"/>
        <v>19.625603864734298</v>
      </c>
      <c r="AA426" s="4">
        <f t="shared" si="126"/>
        <v>-3.659217310112453</v>
      </c>
      <c r="AB426" s="4">
        <f t="shared" si="127"/>
        <v>-3.6592173101124672</v>
      </c>
      <c r="AC426" s="4">
        <f t="shared" si="128"/>
        <v>-3.6592173101124494</v>
      </c>
    </row>
    <row r="427" spans="1:29" ht="15" x14ac:dyDescent="0.25">
      <c r="A427">
        <v>4.26</v>
      </c>
      <c r="B427">
        <v>3.66</v>
      </c>
      <c r="C427">
        <v>1.89</v>
      </c>
      <c r="D427" s="20">
        <f t="shared" si="129"/>
        <v>3.7066356853934668E-2</v>
      </c>
      <c r="E427" s="17">
        <f>IF(OR($A427="",$B427="",$C427=""),"",A427*'MPTO_working_3-way'!$I426)</f>
        <v>4.4179026801977619</v>
      </c>
      <c r="F427" s="21">
        <f>IF(OR($A427="",$B427="",$C427=""),"",B427*'MPTO_working_3-way'!$I426)</f>
        <v>3.7956628660854008</v>
      </c>
      <c r="G427" s="22">
        <f>IF(OR($A427="",$B427="",$C427=""),"",C427*'MPTO_working_3-way'!$I426)</f>
        <v>1.9600554144539364</v>
      </c>
      <c r="H427" s="17">
        <f>IF(OR($A427="",$B427="",$C427=""),"",'MPTO_working_3-way'!E426)</f>
        <v>4.4966792343652999</v>
      </c>
      <c r="I427" s="21">
        <f>IF(OR($A427="",$B427="",$C427=""),"",'MPTO_working_3-way'!F426)</f>
        <v>3.8333476426338056</v>
      </c>
      <c r="J427" s="22">
        <f>IF(OR($A427="",$B427="",$C427=""),"",'MPTO_working_3-way'!G426)</f>
        <v>1.9351901834495833</v>
      </c>
      <c r="K427" s="17">
        <f>IF(OR($A427="",$B427="",$C427=""),"",'OddsRatio_working_3-way'!H426)</f>
        <v>4.4601187099790938</v>
      </c>
      <c r="L427" s="21">
        <f>IF(OR($A427="",$B427="",$C427=""),"",'OddsRatio_working_3-way'!I426)</f>
        <v>3.8232870455657637</v>
      </c>
      <c r="M427" s="22">
        <f>IF(OR($A427="",$B427="",$C427=""),"",'OddsRatio_working_3-way'!J426)</f>
        <v>1.9446336355464395</v>
      </c>
      <c r="N427" s="29">
        <f t="shared" si="130"/>
        <v>22.635174932265286</v>
      </c>
      <c r="O427" s="30">
        <f t="shared" si="131"/>
        <v>26.345859347390743</v>
      </c>
      <c r="P427" s="30">
        <f t="shared" si="132"/>
        <v>51.018965720343978</v>
      </c>
      <c r="Q427" t="s">
        <v>232</v>
      </c>
      <c r="R427" t="s">
        <v>230</v>
      </c>
      <c r="S427" s="43">
        <v>44086</v>
      </c>
      <c r="T427" s="4">
        <v>100</v>
      </c>
      <c r="U427" s="4">
        <f t="shared" si="120"/>
        <v>76.525821596244128</v>
      </c>
      <c r="V427" s="4">
        <f t="shared" si="121"/>
        <v>72.67759562841529</v>
      </c>
      <c r="W427" s="4">
        <f t="shared" si="122"/>
        <v>47.089947089947096</v>
      </c>
      <c r="X427" s="4">
        <f t="shared" si="123"/>
        <v>80.232457281637608</v>
      </c>
      <c r="Y427" s="4">
        <f t="shared" si="124"/>
        <v>76.384231313808783</v>
      </c>
      <c r="Z427" s="4">
        <f t="shared" si="125"/>
        <v>50.796582775340561</v>
      </c>
      <c r="AA427" s="4">
        <f t="shared" si="126"/>
        <v>-3.7066356853934792</v>
      </c>
      <c r="AB427" s="4">
        <f t="shared" si="127"/>
        <v>-3.7066356853934934</v>
      </c>
      <c r="AC427" s="4">
        <f t="shared" si="128"/>
        <v>-3.706635685393465</v>
      </c>
    </row>
    <row r="428" spans="1:29" ht="15" x14ac:dyDescent="0.25">
      <c r="A428">
        <v>2.6</v>
      </c>
      <c r="B428">
        <v>3.22</v>
      </c>
      <c r="C428">
        <v>3.01</v>
      </c>
      <c r="D428" s="20">
        <f t="shared" si="129"/>
        <v>2.740030444782704E-2</v>
      </c>
      <c r="E428" s="17">
        <f>IF(OR($A428="",$B428="",$C428=""),"",A428*'MPTO_working_3-way'!$I427)</f>
        <v>2.6712407915643506</v>
      </c>
      <c r="F428" s="21">
        <f>IF(OR($A428="",$B428="",$C428=""),"",B428*'MPTO_working_3-way'!$I427)</f>
        <v>3.3082289803220033</v>
      </c>
      <c r="G428" s="22">
        <f>IF(OR($A428="",$B428="",$C428=""),"",C428*'MPTO_working_3-way'!$I427)</f>
        <v>3.092474916387959</v>
      </c>
      <c r="H428" s="17">
        <f>IF(OR($A428="",$B428="",$C428=""),"",'MPTO_working_3-way'!E427)</f>
        <v>2.6632438670730627</v>
      </c>
      <c r="I428" s="21">
        <f>IF(OR($A428="",$B428="",$C428=""),"",'MPTO_working_3-way'!F427)</f>
        <v>3.3175685638454726</v>
      </c>
      <c r="J428" s="22">
        <f>IF(OR($A428="",$B428="",$C428=""),"",'MPTO_working_3-way'!G427)</f>
        <v>3.0950890707751557</v>
      </c>
      <c r="K428" s="17">
        <f>IF(OR($A428="",$B428="",$C428=""),"",'OddsRatio_working_3-way'!H427)</f>
        <v>2.6669657418572803</v>
      </c>
      <c r="L428" s="21">
        <f>IF(OR($A428="",$B428="",$C428=""),"",'OddsRatio_working_3-way'!I427)</f>
        <v>3.3129149668269777</v>
      </c>
      <c r="M428" s="22">
        <f>IF(OR($A428="",$B428="",$C428=""),"",'OddsRatio_working_3-way'!J427)</f>
        <v>3.0941257132082094</v>
      </c>
      <c r="N428" s="29">
        <f t="shared" si="130"/>
        <v>37.435786513816041</v>
      </c>
      <c r="O428" s="30">
        <f t="shared" si="131"/>
        <v>30.227653706807985</v>
      </c>
      <c r="P428" s="30">
        <f t="shared" si="132"/>
        <v>32.336559779375989</v>
      </c>
      <c r="Q428" t="s">
        <v>150</v>
      </c>
      <c r="R428" t="s">
        <v>56</v>
      </c>
      <c r="S428" s="43">
        <v>44086</v>
      </c>
      <c r="T428" s="4">
        <v>100</v>
      </c>
      <c r="U428" s="4">
        <f t="shared" si="120"/>
        <v>61.538461538461533</v>
      </c>
      <c r="V428" s="4">
        <f t="shared" si="121"/>
        <v>68.944099378881987</v>
      </c>
      <c r="W428" s="4">
        <f t="shared" si="122"/>
        <v>66.777408637873762</v>
      </c>
      <c r="X428" s="4">
        <f t="shared" si="123"/>
        <v>64.278491983244251</v>
      </c>
      <c r="Y428" s="4">
        <f t="shared" si="124"/>
        <v>71.684129823664705</v>
      </c>
      <c r="Z428" s="4">
        <f t="shared" si="125"/>
        <v>69.517439082656466</v>
      </c>
      <c r="AA428" s="4">
        <f t="shared" si="126"/>
        <v>-2.7400304447827182</v>
      </c>
      <c r="AB428" s="4">
        <f t="shared" si="127"/>
        <v>-2.7400304447827182</v>
      </c>
      <c r="AC428" s="4">
        <f t="shared" si="128"/>
        <v>-2.740030444782704</v>
      </c>
    </row>
    <row r="429" spans="1:29" ht="15" x14ac:dyDescent="0.25">
      <c r="A429">
        <v>2.92</v>
      </c>
      <c r="B429">
        <v>3.02</v>
      </c>
      <c r="C429">
        <v>2.82</v>
      </c>
      <c r="D429" s="20">
        <f t="shared" si="129"/>
        <v>2.8201510317241274E-2</v>
      </c>
      <c r="E429" s="17">
        <f>IF(OR($A429="",$B429="",$C429=""),"",A429*'MPTO_working_3-way'!$I428)</f>
        <v>3.0023484101263445</v>
      </c>
      <c r="F429" s="21">
        <f>IF(OR($A429="",$B429="",$C429=""),"",B429*'MPTO_working_3-way'!$I428)</f>
        <v>3.1051685611580688</v>
      </c>
      <c r="G429" s="22">
        <f>IF(OR($A429="",$B429="",$C429=""),"",C429*'MPTO_working_3-way'!$I428)</f>
        <v>2.8995282590946201</v>
      </c>
      <c r="H429" s="17">
        <f>IF(OR($A429="",$B429="",$C429=""),"",'MPTO_working_3-way'!E428)</f>
        <v>3.0024146921460688</v>
      </c>
      <c r="I429" s="21">
        <f>IF(OR($A429="",$B429="",$C429=""),"",'MPTO_working_3-way'!F428)</f>
        <v>3.1082414850031803</v>
      </c>
      <c r="J429" s="22">
        <f>IF(OR($A429="",$B429="",$C429=""),"",'MPTO_working_3-way'!G428)</f>
        <v>2.8967922823924677</v>
      </c>
      <c r="K429" s="17">
        <f>IF(OR($A429="",$B429="",$C429=""),"",'OddsRatio_working_3-way'!H428)</f>
        <v>3.0024161215295915</v>
      </c>
      <c r="L429" s="21">
        <f>IF(OR($A429="",$B429="",$C429=""),"",'OddsRatio_working_3-way'!I428)</f>
        <v>3.1067086278592568</v>
      </c>
      <c r="M429" s="22">
        <f>IF(OR($A429="",$B429="",$C429=""),"",'OddsRatio_working_3-way'!J428)</f>
        <v>2.8981236151999248</v>
      </c>
      <c r="N429" s="29">
        <f t="shared" si="130"/>
        <v>33.307260297545483</v>
      </c>
      <c r="O429" s="30">
        <f t="shared" si="131"/>
        <v>32.204370883719477</v>
      </c>
      <c r="P429" s="30">
        <f t="shared" si="132"/>
        <v>34.48836881873504</v>
      </c>
      <c r="Q429" t="s">
        <v>177</v>
      </c>
      <c r="R429" t="s">
        <v>154</v>
      </c>
      <c r="S429" s="43">
        <v>44086</v>
      </c>
      <c r="T429" s="4">
        <v>100</v>
      </c>
      <c r="U429" s="4">
        <f t="shared" si="120"/>
        <v>65.753424657534239</v>
      </c>
      <c r="V429" s="4">
        <f t="shared" si="121"/>
        <v>66.88741721854305</v>
      </c>
      <c r="W429" s="4">
        <f t="shared" si="122"/>
        <v>64.539007092198588</v>
      </c>
      <c r="X429" s="4">
        <f t="shared" si="123"/>
        <v>68.573575689258377</v>
      </c>
      <c r="Y429" s="4">
        <f t="shared" si="124"/>
        <v>69.707568250267173</v>
      </c>
      <c r="Z429" s="4">
        <f t="shared" si="125"/>
        <v>67.359158123922697</v>
      </c>
      <c r="AA429" s="4">
        <f t="shared" si="126"/>
        <v>-2.8201510317241372</v>
      </c>
      <c r="AB429" s="4">
        <f t="shared" si="127"/>
        <v>-2.820151031724123</v>
      </c>
      <c r="AC429" s="4">
        <f t="shared" si="128"/>
        <v>-2.8201510317241087</v>
      </c>
    </row>
    <row r="430" spans="1:29" ht="15" x14ac:dyDescent="0.25">
      <c r="A430">
        <v>2.87</v>
      </c>
      <c r="B430">
        <v>3.04</v>
      </c>
      <c r="C430">
        <v>2.86</v>
      </c>
      <c r="D430" s="20">
        <f t="shared" si="129"/>
        <v>2.70297738205314E-2</v>
      </c>
      <c r="E430" s="17">
        <f>IF(OR($A430="",$B430="",$C430=""),"",A430*'MPTO_working_3-way'!$I429)</f>
        <v>2.947575450864925</v>
      </c>
      <c r="F430" s="21">
        <f>IF(OR($A430="",$B430="",$C430=""),"",B430*'MPTO_working_3-way'!$I429)</f>
        <v>3.1221705124144155</v>
      </c>
      <c r="G430" s="22">
        <f>IF(OR($A430="",$B430="",$C430=""),"",C430*'MPTO_working_3-way'!$I429)</f>
        <v>2.9373051531267196</v>
      </c>
      <c r="H430" s="17">
        <f>IF(OR($A430="",$B430="",$C430=""),"",'MPTO_working_3-way'!E429)</f>
        <v>2.9461838467474646</v>
      </c>
      <c r="I430" s="21">
        <f>IF(OR($A430="",$B430="",$C430=""),"",'MPTO_working_3-way'!F429)</f>
        <v>3.1256110196989355</v>
      </c>
      <c r="J430" s="22">
        <f>IF(OR($A430="",$B430="",$C430=""),"",'MPTO_working_3-way'!G429)</f>
        <v>2.9356468771205946</v>
      </c>
      <c r="K430" s="17">
        <f>IF(OR($A430="",$B430="",$C430=""),"",'OddsRatio_working_3-way'!H429)</f>
        <v>2.9468883710709819</v>
      </c>
      <c r="L430" s="21">
        <f>IF(OR($A430="",$B430="",$C430=""),"",'OddsRatio_working_3-way'!I429)</f>
        <v>3.1238782229865252</v>
      </c>
      <c r="M430" s="22">
        <f>IF(OR($A430="",$B430="",$C430=""),"",'OddsRatio_working_3-way'!J429)</f>
        <v>2.9364772033112443</v>
      </c>
      <c r="N430" s="29">
        <f t="shared" si="130"/>
        <v>33.926188376503269</v>
      </c>
      <c r="O430" s="30">
        <f t="shared" si="131"/>
        <v>32.029000210711963</v>
      </c>
      <c r="P430" s="30">
        <f t="shared" si="132"/>
        <v>34.044811412784746</v>
      </c>
      <c r="Q430" t="s">
        <v>63</v>
      </c>
      <c r="R430" t="s">
        <v>111</v>
      </c>
      <c r="S430" s="43">
        <v>44086</v>
      </c>
      <c r="T430" s="4">
        <v>100</v>
      </c>
      <c r="U430" s="4">
        <f t="shared" si="120"/>
        <v>65.156794425087099</v>
      </c>
      <c r="V430" s="4">
        <f t="shared" si="121"/>
        <v>67.10526315789474</v>
      </c>
      <c r="W430" s="4">
        <f t="shared" si="122"/>
        <v>65.03496503496504</v>
      </c>
      <c r="X430" s="4">
        <f t="shared" si="123"/>
        <v>67.859771807140234</v>
      </c>
      <c r="Y430" s="4">
        <f t="shared" si="124"/>
        <v>69.808240539947846</v>
      </c>
      <c r="Z430" s="4">
        <f t="shared" si="125"/>
        <v>67.737942417018161</v>
      </c>
      <c r="AA430" s="4">
        <f t="shared" si="126"/>
        <v>-2.7029773820531346</v>
      </c>
      <c r="AB430" s="4">
        <f t="shared" si="127"/>
        <v>-2.7029773820531062</v>
      </c>
      <c r="AC430" s="4">
        <f t="shared" si="128"/>
        <v>-2.7029773820531204</v>
      </c>
    </row>
    <row r="431" spans="1:29" ht="15" x14ac:dyDescent="0.25">
      <c r="A431">
        <v>2.2599999999999998</v>
      </c>
      <c r="B431">
        <v>2.97</v>
      </c>
      <c r="C431">
        <v>3.84</v>
      </c>
      <c r="D431" s="20">
        <f t="shared" si="129"/>
        <v>3.9594879473198175E-2</v>
      </c>
      <c r="E431" s="17">
        <f>IF(OR($A431="",$B431="",$C431=""),"",A431*'MPTO_working_3-way'!$I430)</f>
        <v>2.3494844276094278</v>
      </c>
      <c r="F431" s="21">
        <f>IF(OR($A431="",$B431="",$C431=""),"",B431*'MPTO_working_3-way'!$I430)</f>
        <v>3.0875967920353986</v>
      </c>
      <c r="G431" s="22">
        <f>IF(OR($A431="",$B431="",$C431=""),"",C431*'MPTO_working_3-way'!$I430)</f>
        <v>3.9920443371770808</v>
      </c>
      <c r="H431" s="17">
        <f>IF(OR($A431="",$B431="",$C431=""),"",'MPTO_working_3-way'!E430)</f>
        <v>2.3294841863468196</v>
      </c>
      <c r="I431" s="21">
        <f>IF(OR($A431="",$B431="",$C431=""),"",'MPTO_working_3-way'!F430)</f>
        <v>3.0911705813329857</v>
      </c>
      <c r="J431" s="22">
        <f>IF(OR($A431="",$B431="",$C431=""),"",'MPTO_working_3-way'!G430)</f>
        <v>4.0450067921988904</v>
      </c>
      <c r="K431" s="17">
        <f>IF(OR($A431="",$B431="",$C431=""),"",'OddsRatio_working_3-way'!H430)</f>
        <v>2.3383127219194328</v>
      </c>
      <c r="L431" s="21">
        <f>IF(OR($A431="",$B431="",$C431=""),"",'OddsRatio_working_3-way'!I430)</f>
        <v>3.092441319191495</v>
      </c>
      <c r="M431" s="22">
        <f>IF(OR($A431="",$B431="",$C431=""),"",'OddsRatio_working_3-way'!J430)</f>
        <v>4.016514389088246</v>
      </c>
      <c r="N431" s="29">
        <f t="shared" si="130"/>
        <v>42.562529389372799</v>
      </c>
      <c r="O431" s="30">
        <f t="shared" si="131"/>
        <v>32.387648626256741</v>
      </c>
      <c r="P431" s="30">
        <f t="shared" si="132"/>
        <v>25.049821984370453</v>
      </c>
      <c r="Q431" t="s">
        <v>122</v>
      </c>
      <c r="R431" t="s">
        <v>368</v>
      </c>
      <c r="S431" s="43">
        <v>44086</v>
      </c>
      <c r="T431" s="4">
        <v>100</v>
      </c>
      <c r="U431" s="4">
        <f t="shared" si="120"/>
        <v>55.752212389380524</v>
      </c>
      <c r="V431" s="4">
        <f t="shared" si="121"/>
        <v>66.329966329966325</v>
      </c>
      <c r="W431" s="4">
        <f t="shared" si="122"/>
        <v>73.958333333333343</v>
      </c>
      <c r="X431" s="4">
        <f t="shared" si="123"/>
        <v>59.711700336700332</v>
      </c>
      <c r="Y431" s="4">
        <f t="shared" si="124"/>
        <v>70.28945427728614</v>
      </c>
      <c r="Z431" s="4">
        <f t="shared" si="125"/>
        <v>77.917821280653143</v>
      </c>
      <c r="AA431" s="4">
        <f t="shared" si="126"/>
        <v>-3.9594879473198077</v>
      </c>
      <c r="AB431" s="4">
        <f t="shared" si="127"/>
        <v>-3.9594879473198148</v>
      </c>
      <c r="AC431" s="4">
        <f t="shared" si="128"/>
        <v>-3.9594879473198006</v>
      </c>
    </row>
    <row r="432" spans="1:29" ht="15" x14ac:dyDescent="0.25">
      <c r="A432">
        <v>1.93</v>
      </c>
      <c r="B432">
        <v>3.29</v>
      </c>
      <c r="C432">
        <v>4.66</v>
      </c>
      <c r="D432" s="20">
        <f t="shared" si="129"/>
        <v>3.667835748517323E-2</v>
      </c>
      <c r="E432" s="17">
        <f>IF(OR($A432="",$B432="",$C432=""),"",A432*'MPTO_working_3-way'!$I431)</f>
        <v>2.0007892299463843</v>
      </c>
      <c r="F432" s="21">
        <f>IF(OR($A432="",$B432="",$C432=""),"",B432*'MPTO_working_3-way'!$I431)</f>
        <v>3.4106717961262198</v>
      </c>
      <c r="G432" s="22">
        <f>IF(OR($A432="",$B432="",$C432=""),"",C432*'MPTO_working_3-way'!$I431)</f>
        <v>4.8309211458809074</v>
      </c>
      <c r="H432" s="17">
        <f>IF(OR($A432="",$B432="",$C432=""),"",'MPTO_working_3-way'!E431)</f>
        <v>1.976641646682878</v>
      </c>
      <c r="I432" s="21">
        <f>IF(OR($A432="",$B432="",$C432=""),"",'MPTO_working_3-way'!F431)</f>
        <v>3.4278829300255302</v>
      </c>
      <c r="J432" s="22">
        <f>IF(OR($A432="",$B432="",$C432=""),"",'MPTO_working_3-way'!G431)</f>
        <v>4.9415377657803168</v>
      </c>
      <c r="K432" s="17">
        <f>IF(OR($A432="",$B432="",$C432=""),"",'OddsRatio_working_3-way'!H431)</f>
        <v>1.9862401828191274</v>
      </c>
      <c r="L432" s="21">
        <f>IF(OR($A432="",$B432="",$C432=""),"",'OddsRatio_working_3-way'!I431)</f>
        <v>3.4284838910277449</v>
      </c>
      <c r="M432" s="22">
        <f>IF(OR($A432="",$B432="",$C432=""),"",'OddsRatio_working_3-way'!J431)</f>
        <v>4.8813323323849547</v>
      </c>
      <c r="N432" s="29">
        <f t="shared" si="130"/>
        <v>49.980277034317965</v>
      </c>
      <c r="O432" s="30">
        <f t="shared" si="131"/>
        <v>29.319736983657652</v>
      </c>
      <c r="P432" s="30">
        <f t="shared" si="132"/>
        <v>20.699985982024394</v>
      </c>
      <c r="Q432" t="s">
        <v>151</v>
      </c>
      <c r="R432" t="s">
        <v>119</v>
      </c>
      <c r="S432" s="43">
        <v>44086</v>
      </c>
      <c r="T432" s="4">
        <v>100</v>
      </c>
      <c r="U432" s="4">
        <f t="shared" si="120"/>
        <v>48.186528497409334</v>
      </c>
      <c r="V432" s="4">
        <f t="shared" si="121"/>
        <v>69.6048632218845</v>
      </c>
      <c r="W432" s="4">
        <f t="shared" si="122"/>
        <v>78.540772532188839</v>
      </c>
      <c r="X432" s="4">
        <f t="shared" si="123"/>
        <v>51.854364245926668</v>
      </c>
      <c r="Y432" s="4">
        <f t="shared" si="124"/>
        <v>73.272698970401834</v>
      </c>
      <c r="Z432" s="4">
        <f t="shared" si="125"/>
        <v>82.208608280706173</v>
      </c>
      <c r="AA432" s="4">
        <f t="shared" si="126"/>
        <v>-3.6678357485173336</v>
      </c>
      <c r="AB432" s="4">
        <f t="shared" si="127"/>
        <v>-3.6678357485173336</v>
      </c>
      <c r="AC432" s="4">
        <f t="shared" si="128"/>
        <v>-3.6678357485173336</v>
      </c>
    </row>
    <row r="433" spans="1:29" ht="15" x14ac:dyDescent="0.25">
      <c r="A433">
        <v>2.06</v>
      </c>
      <c r="B433">
        <v>3.13</v>
      </c>
      <c r="C433">
        <v>4.3</v>
      </c>
      <c r="D433" s="20">
        <f t="shared" si="129"/>
        <v>3.7483850630140925E-2</v>
      </c>
      <c r="E433" s="17">
        <f>IF(OR($A433="",$B433="",$C433=""),"",A433*'MPTO_working_3-way'!$I432)</f>
        <v>2.1372167322980902</v>
      </c>
      <c r="F433" s="21">
        <f>IF(OR($A433="",$B433="",$C433=""),"",B433*'MPTO_working_3-way'!$I432)</f>
        <v>3.2473244524723408</v>
      </c>
      <c r="G433" s="22">
        <f>IF(OR($A433="",$B433="",$C433=""),"",C433*'MPTO_working_3-way'!$I432)</f>
        <v>4.4611805577096062</v>
      </c>
      <c r="H433" s="17">
        <f>IF(OR($A433="",$B433="",$C433=""),"",'MPTO_working_3-way'!E432)</f>
        <v>2.1144229434634525</v>
      </c>
      <c r="I433" s="21">
        <f>IF(OR($A433="",$B433="",$C433=""),"",'MPTO_working_3-way'!F432)</f>
        <v>3.2573905197389905</v>
      </c>
      <c r="J433" s="22">
        <f>IF(OR($A433="",$B433="",$C433=""),"",'MPTO_working_3-way'!G432)</f>
        <v>4.5441424726865058</v>
      </c>
      <c r="K433" s="17">
        <f>IF(OR($A433="",$B433="",$C433=""),"",'OddsRatio_working_3-way'!H432)</f>
        <v>2.1239100284858337</v>
      </c>
      <c r="L433" s="21">
        <f>IF(OR($A433="",$B433="",$C433=""),"",'OddsRatio_working_3-way'!I432)</f>
        <v>3.2584229817687036</v>
      </c>
      <c r="M433" s="22">
        <f>IF(OR($A433="",$B433="",$C433=""),"",'OddsRatio_working_3-way'!J432)</f>
        <v>4.4989651830219355</v>
      </c>
      <c r="N433" s="29">
        <f t="shared" si="130"/>
        <v>46.78982645455558</v>
      </c>
      <c r="O433" s="30">
        <f t="shared" si="131"/>
        <v>30.794582267215493</v>
      </c>
      <c r="P433" s="30">
        <f t="shared" si="132"/>
        <v>22.415591278228948</v>
      </c>
      <c r="Q433" t="s">
        <v>157</v>
      </c>
      <c r="R433" t="s">
        <v>369</v>
      </c>
      <c r="S433" s="43">
        <v>44086</v>
      </c>
      <c r="T433" s="4">
        <v>100</v>
      </c>
      <c r="U433" s="4">
        <f t="shared" ref="U433:U477" si="133">(1/A433)*((T433*A433)-T433)</f>
        <v>51.456310679611654</v>
      </c>
      <c r="V433" s="4">
        <f t="shared" ref="V433:V477" si="134">(1/B433)*((T433*B433)-T433)</f>
        <v>68.051118210862612</v>
      </c>
      <c r="W433" s="4">
        <f t="shared" ref="W433:W477" si="135">(1/C433)*((T433*C433)-T433)</f>
        <v>76.744186046511629</v>
      </c>
      <c r="X433" s="4">
        <f t="shared" ref="X433:X477" si="136">((1/B433)+(1/C433))*T433</f>
        <v>55.204695742625752</v>
      </c>
      <c r="Y433" s="4">
        <f t="shared" ref="Y433:Y477" si="137">((1/A433)+(1/C433))*T433</f>
        <v>71.799503273876724</v>
      </c>
      <c r="Z433" s="4">
        <f t="shared" ref="Z433:Z477" si="138">((1/A433)+(1/B433))*T433</f>
        <v>80.492571109525727</v>
      </c>
      <c r="AA433" s="4">
        <f t="shared" ref="AA433:AA477" si="139">U433-X433</f>
        <v>-3.7483850630140978</v>
      </c>
      <c r="AB433" s="4">
        <f t="shared" ref="AB433:AB477" si="140">V433-Y433</f>
        <v>-3.748385063014112</v>
      </c>
      <c r="AC433" s="4">
        <f t="shared" ref="AC433:AC477" si="141">W433-Z433</f>
        <v>-3.7483850630140978</v>
      </c>
    </row>
    <row r="434" spans="1:29" ht="15" x14ac:dyDescent="0.25">
      <c r="A434">
        <v>1.68</v>
      </c>
      <c r="B434">
        <v>3.48</v>
      </c>
      <c r="C434">
        <v>6.41</v>
      </c>
      <c r="D434" s="20">
        <f t="shared" si="129"/>
        <v>3.8600657326785637E-2</v>
      </c>
      <c r="E434" s="17">
        <f>IF(OR($A434="",$B434="",$C434=""),"",A434*'MPTO_working_3-way'!$I433)</f>
        <v>1.7448491043089998</v>
      </c>
      <c r="F434" s="21">
        <f>IF(OR($A434="",$B434="",$C434=""),"",B434*'MPTO_working_3-way'!$I433)</f>
        <v>3.6143302874972139</v>
      </c>
      <c r="G434" s="22">
        <f>IF(OR($A434="",$B434="",$C434=""),"",C434*'MPTO_working_3-way'!$I433)</f>
        <v>6.6574302134646963</v>
      </c>
      <c r="H434" s="17">
        <f>IF(OR($A434="",$B434="",$C434=""),"",'MPTO_working_3-way'!E433)</f>
        <v>1.717117851555455</v>
      </c>
      <c r="I434" s="21">
        <f>IF(OR($A434="",$B434="",$C434=""),"",'MPTO_working_3-way'!F433)</f>
        <v>3.6431274527035535</v>
      </c>
      <c r="J434" s="22">
        <f>IF(OR($A434="",$B434="",$C434=""),"",'MPTO_working_3-way'!G433)</f>
        <v>6.9861988945991644</v>
      </c>
      <c r="K434" s="17">
        <f>IF(OR($A434="",$B434="",$C434=""),"",'OddsRatio_working_3-way'!H433)</f>
        <v>1.7274002005100824</v>
      </c>
      <c r="L434" s="21">
        <f>IF(OR($A434="",$B434="",$C434=""),"",'OddsRatio_working_3-way'!I433)</f>
        <v>3.6528713195073594</v>
      </c>
      <c r="M434" s="22">
        <f>IF(OR($A434="",$B434="",$C434=""),"",'OddsRatio_working_3-way'!J433)</f>
        <v>6.7871104187640388</v>
      </c>
      <c r="N434" s="29">
        <f t="shared" si="130"/>
        <v>57.311546169261604</v>
      </c>
      <c r="O434" s="30">
        <f t="shared" si="131"/>
        <v>27.667642978264222</v>
      </c>
      <c r="P434" s="30">
        <f t="shared" si="132"/>
        <v>15.020810852474179</v>
      </c>
      <c r="Q434" t="s">
        <v>115</v>
      </c>
      <c r="R434" t="s">
        <v>156</v>
      </c>
      <c r="S434" s="43">
        <v>44086</v>
      </c>
      <c r="T434" s="4">
        <v>100</v>
      </c>
      <c r="U434" s="4">
        <f t="shared" si="133"/>
        <v>40.476190476190474</v>
      </c>
      <c r="V434" s="4">
        <f t="shared" si="134"/>
        <v>71.264367816091948</v>
      </c>
      <c r="W434" s="4">
        <f t="shared" si="135"/>
        <v>84.399375975039007</v>
      </c>
      <c r="X434" s="4">
        <f t="shared" si="136"/>
        <v>44.336256208869038</v>
      </c>
      <c r="Y434" s="4">
        <f t="shared" si="137"/>
        <v>75.124433548770526</v>
      </c>
      <c r="Z434" s="4">
        <f t="shared" si="138"/>
        <v>88.259441707717571</v>
      </c>
      <c r="AA434" s="4">
        <f t="shared" si="139"/>
        <v>-3.8600657326785637</v>
      </c>
      <c r="AB434" s="4">
        <f t="shared" si="140"/>
        <v>-3.8600657326785779</v>
      </c>
      <c r="AC434" s="4">
        <f t="shared" si="141"/>
        <v>-3.8600657326785637</v>
      </c>
    </row>
    <row r="435" spans="1:29" ht="15" x14ac:dyDescent="0.25">
      <c r="A435">
        <v>2.88</v>
      </c>
      <c r="B435">
        <v>3.45</v>
      </c>
      <c r="C435">
        <v>2.4900000000000002</v>
      </c>
      <c r="D435" s="20">
        <f t="shared" si="129"/>
        <v>3.8683720388801524E-2</v>
      </c>
      <c r="E435" s="17">
        <f>IF(OR($A435="",$B435="",$C435=""),"",A435*'MPTO_working_3-way'!$I434)</f>
        <v>2.9914091147197484</v>
      </c>
      <c r="F435" s="21">
        <f>IF(OR($A435="",$B435="",$C435=""),"",B435*'MPTO_working_3-way'!$I434)</f>
        <v>3.5834588353413652</v>
      </c>
      <c r="G435" s="22">
        <f>IF(OR($A435="",$B435="",$C435=""),"",C435*'MPTO_working_3-way'!$I434)</f>
        <v>2.5863224637681159</v>
      </c>
      <c r="H435" s="17">
        <f>IF(OR($A435="",$B435="",$C435=""),"",'MPTO_working_3-way'!E434)</f>
        <v>2.991077775682224</v>
      </c>
      <c r="I435" s="21">
        <f>IF(OR($A435="",$B435="",$C435=""),"",'MPTO_working_3-way'!F434)</f>
        <v>3.6106231885327005</v>
      </c>
      <c r="J435" s="22">
        <f>IF(OR($A435="",$B435="",$C435=""),"",'MPTO_working_3-way'!G434)</f>
        <v>2.5725997142554107</v>
      </c>
      <c r="K435" s="17">
        <f>IF(OR($A435="",$B435="",$C435=""),"",'OddsRatio_working_3-way'!H434)</f>
        <v>2.9922925883731324</v>
      </c>
      <c r="L435" s="21">
        <f>IF(OR($A435="",$B435="",$C435=""),"",'OddsRatio_working_3-way'!I434)</f>
        <v>3.5963387454862619</v>
      </c>
      <c r="M435" s="22">
        <f>IF(OR($A435="",$B435="",$C435=""),"",'OddsRatio_working_3-way'!J434)</f>
        <v>2.5789978492957273</v>
      </c>
      <c r="N435" s="29">
        <f t="shared" si="130"/>
        <v>33.429061744825418</v>
      </c>
      <c r="O435" s="30">
        <f t="shared" si="131"/>
        <v>27.905999369593388</v>
      </c>
      <c r="P435" s="30">
        <f t="shared" si="132"/>
        <v>38.664938885581201</v>
      </c>
      <c r="Q435" t="s">
        <v>370</v>
      </c>
      <c r="R435" t="s">
        <v>125</v>
      </c>
      <c r="S435" s="43">
        <v>44086</v>
      </c>
      <c r="T435" s="4">
        <v>100</v>
      </c>
      <c r="U435" s="4">
        <f t="shared" si="133"/>
        <v>65.277777777777771</v>
      </c>
      <c r="V435" s="4">
        <f t="shared" si="134"/>
        <v>71.014492753623188</v>
      </c>
      <c r="W435" s="4">
        <f t="shared" si="135"/>
        <v>59.839357429718881</v>
      </c>
      <c r="X435" s="4">
        <f t="shared" si="136"/>
        <v>69.146149816657925</v>
      </c>
      <c r="Y435" s="4">
        <f t="shared" si="137"/>
        <v>74.882864792503341</v>
      </c>
      <c r="Z435" s="4">
        <f t="shared" si="138"/>
        <v>63.707729468599041</v>
      </c>
      <c r="AA435" s="4">
        <f t="shared" si="139"/>
        <v>-3.8683720388801532</v>
      </c>
      <c r="AB435" s="4">
        <f t="shared" si="140"/>
        <v>-3.8683720388801532</v>
      </c>
      <c r="AC435" s="4">
        <f t="shared" si="141"/>
        <v>-3.8683720388801603</v>
      </c>
    </row>
    <row r="436" spans="1:29" ht="15" x14ac:dyDescent="0.25">
      <c r="A436">
        <v>2.33</v>
      </c>
      <c r="B436">
        <v>3.66</v>
      </c>
      <c r="C436">
        <v>3.01</v>
      </c>
      <c r="D436" s="20">
        <f t="shared" si="129"/>
        <v>3.4634506693332678E-2</v>
      </c>
      <c r="E436" s="17">
        <f>IF(OR($A436="",$B436="",$C436=""),"",A436*'MPTO_working_3-way'!$I435)</f>
        <v>2.4106984005954653</v>
      </c>
      <c r="F436" s="21">
        <f>IF(OR($A436="",$B436="",$C436=""),"",B436*'MPTO_working_3-way'!$I435)</f>
        <v>3.7867622944975978</v>
      </c>
      <c r="G436" s="22">
        <f>IF(OR($A436="",$B436="",$C436=""),"",C436*'MPTO_working_3-way'!$I435)</f>
        <v>3.114249865146931</v>
      </c>
      <c r="H436" s="17">
        <f>IF(OR($A436="",$B436="",$C436=""),"",'MPTO_working_3-way'!E435)</f>
        <v>2.394408306913471</v>
      </c>
      <c r="I436" s="21">
        <f>IF(OR($A436="",$B436="",$C436=""),"",'MPTO_working_3-way'!F435)</f>
        <v>3.8214728906601496</v>
      </c>
      <c r="J436" s="22">
        <f>IF(OR($A436="",$B436="",$C436=""),"",'MPTO_working_3-way'!G435)</f>
        <v>3.1183629731431175</v>
      </c>
      <c r="K436" s="17">
        <f>IF(OR($A436="",$B436="",$C436=""),"",'OddsRatio_working_3-way'!H435)</f>
        <v>2.4016484160834044</v>
      </c>
      <c r="L436" s="21">
        <f>IF(OR($A436="",$B436="",$C436=""),"",'OddsRatio_working_3-way'!I435)</f>
        <v>3.8032968321668092</v>
      </c>
      <c r="M436" s="22">
        <f>IF(OR($A436="",$B436="",$C436=""),"",'OddsRatio_working_3-way'!J435)</f>
        <v>3.1182806889681522</v>
      </c>
      <c r="N436" s="29">
        <f t="shared" si="130"/>
        <v>41.481754820635821</v>
      </c>
      <c r="O436" s="30">
        <f t="shared" si="131"/>
        <v>26.407783806579634</v>
      </c>
      <c r="P436" s="30">
        <f t="shared" si="132"/>
        <v>32.110461372784542</v>
      </c>
      <c r="Q436" t="s">
        <v>124</v>
      </c>
      <c r="R436" t="s">
        <v>128</v>
      </c>
      <c r="S436" s="43">
        <v>44086</v>
      </c>
      <c r="T436" s="4">
        <v>100</v>
      </c>
      <c r="U436" s="4">
        <f t="shared" si="133"/>
        <v>57.081545064377686</v>
      </c>
      <c r="V436" s="4">
        <f t="shared" si="134"/>
        <v>72.67759562841529</v>
      </c>
      <c r="W436" s="4">
        <f t="shared" si="135"/>
        <v>66.777408637873762</v>
      </c>
      <c r="X436" s="4">
        <f t="shared" si="136"/>
        <v>60.544995733710948</v>
      </c>
      <c r="Y436" s="4">
        <f t="shared" si="137"/>
        <v>76.141046297748559</v>
      </c>
      <c r="Z436" s="4">
        <f t="shared" si="138"/>
        <v>70.240859307207018</v>
      </c>
      <c r="AA436" s="4">
        <f t="shared" si="139"/>
        <v>-3.4634506693332625</v>
      </c>
      <c r="AB436" s="4">
        <f t="shared" si="140"/>
        <v>-3.4634506693332696</v>
      </c>
      <c r="AC436" s="4">
        <f t="shared" si="141"/>
        <v>-3.4634506693332554</v>
      </c>
    </row>
    <row r="437" spans="1:29" ht="15" x14ac:dyDescent="0.25">
      <c r="A437">
        <v>1.52</v>
      </c>
      <c r="B437">
        <v>4.54</v>
      </c>
      <c r="C437">
        <v>6.28</v>
      </c>
      <c r="D437" s="20">
        <f t="shared" si="129"/>
        <v>3.7394722812530867E-2</v>
      </c>
      <c r="E437" s="17">
        <f>IF(OR($A437="",$B437="",$C437=""),"",A437*'MPTO_working_3-way'!$I436)</f>
        <v>1.5768399786750469</v>
      </c>
      <c r="F437" s="21">
        <f>IF(OR($A437="",$B437="",$C437=""),"",B437*'MPTO_working_3-way'!$I436)</f>
        <v>4.7097720415688897</v>
      </c>
      <c r="G437" s="22">
        <f>IF(OR($A437="",$B437="",$C437=""),"",C437*'MPTO_working_3-way'!$I436)</f>
        <v>6.514838859262694</v>
      </c>
      <c r="H437" s="17">
        <f>IF(OR($A437="",$B437="",$C437=""),"",'MPTO_working_3-way'!E436)</f>
        <v>1.5493551036845008</v>
      </c>
      <c r="I437" s="21">
        <f>IF(OR($A437="",$B437="",$C437=""),"",'MPTO_working_3-way'!F436)</f>
        <v>4.8123332113325681</v>
      </c>
      <c r="J437" s="22">
        <f>IF(OR($A437="",$B437="",$C437=""),"",'MPTO_working_3-way'!G436)</f>
        <v>6.8133461455257098</v>
      </c>
      <c r="K437" s="17">
        <f>IF(OR($A437="",$B437="",$C437=""),"",'OddsRatio_working_3-way'!H436)</f>
        <v>1.558274720528622</v>
      </c>
      <c r="L437" s="21">
        <f>IF(OR($A437="",$B437="",$C437=""),"",'OddsRatio_working_3-way'!I436)</f>
        <v>4.8005625205217743</v>
      </c>
      <c r="M437" s="22">
        <f>IF(OR($A437="",$B437="",$C437=""),"",'OddsRatio_working_3-way'!J436)</f>
        <v>6.668635623829088</v>
      </c>
      <c r="N437" s="29">
        <f t="shared" si="130"/>
        <v>63.417976048543522</v>
      </c>
      <c r="O437" s="30">
        <f t="shared" si="131"/>
        <v>21.232450130789903</v>
      </c>
      <c r="P437" s="30">
        <f t="shared" si="132"/>
        <v>15.349573820666585</v>
      </c>
      <c r="Q437" t="s">
        <v>129</v>
      </c>
      <c r="R437" t="s">
        <v>168</v>
      </c>
      <c r="S437" s="43">
        <v>44086</v>
      </c>
      <c r="T437" s="4">
        <v>100</v>
      </c>
      <c r="U437" s="4">
        <f t="shared" si="133"/>
        <v>34.21052631578948</v>
      </c>
      <c r="V437" s="4">
        <f t="shared" si="134"/>
        <v>77.973568281938327</v>
      </c>
      <c r="W437" s="4">
        <f t="shared" si="135"/>
        <v>84.076433121019107</v>
      </c>
      <c r="X437" s="4">
        <f t="shared" si="136"/>
        <v>37.949998597042566</v>
      </c>
      <c r="Y437" s="4">
        <f t="shared" si="137"/>
        <v>81.713040563191413</v>
      </c>
      <c r="Z437" s="4">
        <f t="shared" si="138"/>
        <v>87.815905402272193</v>
      </c>
      <c r="AA437" s="4">
        <f t="shared" si="139"/>
        <v>-3.7394722812530858</v>
      </c>
      <c r="AB437" s="4">
        <f t="shared" si="140"/>
        <v>-3.7394722812530858</v>
      </c>
      <c r="AC437" s="4">
        <f t="shared" si="141"/>
        <v>-3.7394722812530858</v>
      </c>
    </row>
    <row r="438" spans="1:29" ht="15" x14ac:dyDescent="0.25">
      <c r="A438">
        <v>2.27</v>
      </c>
      <c r="B438">
        <v>3.41</v>
      </c>
      <c r="C438">
        <v>3.28</v>
      </c>
      <c r="D438" s="20">
        <f t="shared" si="129"/>
        <v>3.866181510653055E-2</v>
      </c>
      <c r="E438" s="17">
        <f>IF(OR($A438="",$B438="",$C438=""),"",A438*'MPTO_working_3-way'!$I437)</f>
        <v>2.3577623202918243</v>
      </c>
      <c r="F438" s="21">
        <f>IF(OR($A438="",$B438="",$C438=""),"",B438*'MPTO_working_3-way'!$I437)</f>
        <v>3.5418367895132694</v>
      </c>
      <c r="G438" s="22">
        <f>IF(OR($A438="",$B438="",$C438=""),"",C438*'MPTO_working_3-way'!$I437)</f>
        <v>3.4068107535494199</v>
      </c>
      <c r="H438" s="17">
        <f>IF(OR($A438="",$B438="",$C438=""),"",'MPTO_working_3-way'!E437)</f>
        <v>2.3384080384134047</v>
      </c>
      <c r="I438" s="21">
        <f>IF(OR($A438="",$B438="",$C438=""),"",'MPTO_working_3-way'!F437)</f>
        <v>3.5667426325658633</v>
      </c>
      <c r="J438" s="22">
        <f>IF(OR($A438="",$B438="",$C438=""),"",'MPTO_working_3-way'!G437)</f>
        <v>3.4247657066640951</v>
      </c>
      <c r="K438" s="17">
        <f>IF(OR($A438="",$B438="",$C438=""),"",'OddsRatio_working_3-way'!H437)</f>
        <v>2.3466494864604179</v>
      </c>
      <c r="L438" s="21">
        <f>IF(OR($A438="",$B438="",$C438=""),"",'OddsRatio_working_3-way'!I437)</f>
        <v>3.5554529624957545</v>
      </c>
      <c r="M438" s="22">
        <f>IF(OR($A438="",$B438="",$C438=""),"",'OddsRatio_working_3-way'!J437)</f>
        <v>3.4176069520706722</v>
      </c>
      <c r="N438" s="29">
        <f t="shared" si="130"/>
        <v>42.413096154502469</v>
      </c>
      <c r="O438" s="30">
        <f t="shared" si="131"/>
        <v>28.233937909302231</v>
      </c>
      <c r="P438" s="30">
        <f t="shared" si="132"/>
        <v>29.352965936195314</v>
      </c>
      <c r="Q438" t="s">
        <v>130</v>
      </c>
      <c r="R438" t="s">
        <v>67</v>
      </c>
      <c r="S438" s="43">
        <v>44086</v>
      </c>
      <c r="T438" s="4">
        <v>100</v>
      </c>
      <c r="U438" s="4">
        <f t="shared" si="133"/>
        <v>55.947136563876647</v>
      </c>
      <c r="V438" s="4">
        <f t="shared" si="134"/>
        <v>70.674486803519059</v>
      </c>
      <c r="W438" s="4">
        <f t="shared" si="135"/>
        <v>69.512195121951223</v>
      </c>
      <c r="X438" s="4">
        <f t="shared" si="136"/>
        <v>59.813318074529718</v>
      </c>
      <c r="Y438" s="4">
        <f t="shared" si="137"/>
        <v>74.540668314172123</v>
      </c>
      <c r="Z438" s="4">
        <f t="shared" si="138"/>
        <v>73.378376632604287</v>
      </c>
      <c r="AA438" s="4">
        <f t="shared" si="139"/>
        <v>-3.866181510653071</v>
      </c>
      <c r="AB438" s="4">
        <f t="shared" si="140"/>
        <v>-3.8661815106530639</v>
      </c>
      <c r="AC438" s="4">
        <f t="shared" si="141"/>
        <v>-3.8661815106530639</v>
      </c>
    </row>
    <row r="439" spans="1:29" ht="15" x14ac:dyDescent="0.25">
      <c r="A439">
        <v>1.5</v>
      </c>
      <c r="B439">
        <v>4.6100000000000003</v>
      </c>
      <c r="C439">
        <v>6.54</v>
      </c>
      <c r="D439" s="20">
        <f t="shared" si="129"/>
        <v>3.6491605139737482E-2</v>
      </c>
      <c r="E439" s="17">
        <f>IF(OR($A439="",$B439="",$C439=""),"",A439*'MPTO_working_3-way'!$I438)</f>
        <v>1.5547374077096063</v>
      </c>
      <c r="F439" s="21">
        <f>IF(OR($A439="",$B439="",$C439=""),"",B439*'MPTO_working_3-way'!$I438)</f>
        <v>4.7782262996941904</v>
      </c>
      <c r="G439" s="22">
        <f>IF(OR($A439="",$B439="",$C439=""),"",C439*'MPTO_working_3-way'!$I438)</f>
        <v>6.7786550976138829</v>
      </c>
      <c r="H439" s="17">
        <f>IF(OR($A439="",$B439="",$C439=""),"",'MPTO_working_3-way'!E438)</f>
        <v>1.5278773484508081</v>
      </c>
      <c r="I439" s="21">
        <f>IF(OR($A439="",$B439="",$C439=""),"",'MPTO_working_3-way'!F438)</f>
        <v>4.8838648365533111</v>
      </c>
      <c r="J439" s="22">
        <f>IF(OR($A439="",$B439="",$C439=""),"",'MPTO_working_3-way'!G438)</f>
        <v>7.1052333893698263</v>
      </c>
      <c r="K439" s="17">
        <f>IF(OR($A439="",$B439="",$C439=""),"",'OddsRatio_working_3-way'!H438)</f>
        <v>1.5365213024118383</v>
      </c>
      <c r="L439" s="21">
        <f>IF(OR($A439="",$B439="",$C439=""),"",'OddsRatio_working_3-way'!I438)</f>
        <v>4.8736838034134733</v>
      </c>
      <c r="M439" s="22">
        <f>IF(OR($A439="",$B439="",$C439=""),"",'OddsRatio_working_3-way'!J438)</f>
        <v>6.9446560307231691</v>
      </c>
      <c r="N439" s="29">
        <f t="shared" si="130"/>
        <v>64.319543290154101</v>
      </c>
      <c r="O439" s="30">
        <f t="shared" si="131"/>
        <v>20.928267881828884</v>
      </c>
      <c r="P439" s="30">
        <f t="shared" si="132"/>
        <v>14.752188828016999</v>
      </c>
      <c r="Q439" t="s">
        <v>260</v>
      </c>
      <c r="R439" t="s">
        <v>254</v>
      </c>
      <c r="S439" s="43">
        <v>44087</v>
      </c>
      <c r="T439" s="4">
        <v>100</v>
      </c>
      <c r="U439" s="4">
        <f t="shared" si="133"/>
        <v>33.333333333333329</v>
      </c>
      <c r="V439" s="4">
        <f t="shared" si="134"/>
        <v>78.308026030368765</v>
      </c>
      <c r="W439" s="4">
        <f t="shared" si="135"/>
        <v>84.709480122324152</v>
      </c>
      <c r="X439" s="4">
        <f t="shared" si="136"/>
        <v>36.982493847307076</v>
      </c>
      <c r="Y439" s="4">
        <f t="shared" si="137"/>
        <v>81.957186544342491</v>
      </c>
      <c r="Z439" s="4">
        <f t="shared" si="138"/>
        <v>88.358640636297906</v>
      </c>
      <c r="AA439" s="4">
        <f t="shared" si="139"/>
        <v>-3.6491605139737473</v>
      </c>
      <c r="AB439" s="4">
        <f t="shared" si="140"/>
        <v>-3.649160513973726</v>
      </c>
      <c r="AC439" s="4">
        <f t="shared" si="141"/>
        <v>-3.6491605139737544</v>
      </c>
    </row>
    <row r="440" spans="1:29" ht="15" x14ac:dyDescent="0.25">
      <c r="A440">
        <v>4</v>
      </c>
      <c r="B440">
        <v>3.9</v>
      </c>
      <c r="C440">
        <v>1.89</v>
      </c>
      <c r="D440" s="20">
        <f t="shared" si="129"/>
        <v>3.5510785510785681E-2</v>
      </c>
      <c r="E440" s="17">
        <f>IF(OR($A440="",$B440="",$C440=""),"",A440*'MPTO_working_3-way'!$I439)</f>
        <v>4.1420431420431427</v>
      </c>
      <c r="F440" s="21">
        <f>IF(OR($A440="",$B440="",$C440=""),"",B440*'MPTO_working_3-way'!$I439)</f>
        <v>4.0384920634920638</v>
      </c>
      <c r="G440" s="22">
        <f>IF(OR($A440="",$B440="",$C440=""),"",C440*'MPTO_working_3-way'!$I439)</f>
        <v>1.9571153846153848</v>
      </c>
      <c r="H440" s="17">
        <f>IF(OR($A440="",$B440="",$C440=""),"",'MPTO_working_3-way'!E439)</f>
        <v>4.1988037596126473</v>
      </c>
      <c r="I440" s="21">
        <f>IF(OR($A440="",$B440="",$C440=""),"",'MPTO_working_3-way'!F439)</f>
        <v>4.0887532935792548</v>
      </c>
      <c r="J440" s="22">
        <f>IF(OR($A440="",$B440="",$C440=""),"",'MPTO_working_3-way'!G439)</f>
        <v>1.9332502786702515</v>
      </c>
      <c r="K440" s="17">
        <f>IF(OR($A440="",$B440="",$C440=""),"",'OddsRatio_working_3-way'!H439)</f>
        <v>4.1761661910393713</v>
      </c>
      <c r="L440" s="21">
        <f>IF(OR($A440="",$B440="",$C440=""),"",'OddsRatio_working_3-way'!I439)</f>
        <v>4.0702939846713901</v>
      </c>
      <c r="M440" s="22">
        <f>IF(OR($A440="",$B440="",$C440=""),"",'OddsRatio_working_3-way'!J439)</f>
        <v>1.9422626366750131</v>
      </c>
      <c r="N440" s="29">
        <f t="shared" si="130"/>
        <v>24.142674658543772</v>
      </c>
      <c r="O440" s="30">
        <f t="shared" si="131"/>
        <v>24.761717598506433</v>
      </c>
      <c r="P440" s="30">
        <f t="shared" si="132"/>
        <v>51.095607742949788</v>
      </c>
      <c r="Q440" t="s">
        <v>261</v>
      </c>
      <c r="R440" t="s">
        <v>255</v>
      </c>
      <c r="S440" s="43">
        <v>44087</v>
      </c>
      <c r="T440" s="4">
        <v>100</v>
      </c>
      <c r="U440" s="4">
        <f t="shared" si="133"/>
        <v>75</v>
      </c>
      <c r="V440" s="4">
        <f t="shared" si="134"/>
        <v>74.358974358974365</v>
      </c>
      <c r="W440" s="4">
        <f t="shared" si="135"/>
        <v>47.089947089947096</v>
      </c>
      <c r="X440" s="4">
        <f t="shared" si="136"/>
        <v>78.551078551078575</v>
      </c>
      <c r="Y440" s="4">
        <f t="shared" si="137"/>
        <v>77.910052910052912</v>
      </c>
      <c r="Z440" s="4">
        <f t="shared" si="138"/>
        <v>50.641025641025635</v>
      </c>
      <c r="AA440" s="4">
        <f t="shared" si="139"/>
        <v>-3.5510785510785752</v>
      </c>
      <c r="AB440" s="4">
        <f t="shared" si="140"/>
        <v>-3.5510785510785468</v>
      </c>
      <c r="AC440" s="4">
        <f t="shared" si="141"/>
        <v>-3.5510785510785396</v>
      </c>
    </row>
    <row r="441" spans="1:29" ht="15" x14ac:dyDescent="0.25">
      <c r="A441">
        <v>3.71</v>
      </c>
      <c r="B441">
        <v>3.45</v>
      </c>
      <c r="C441">
        <v>2.11</v>
      </c>
      <c r="D441" s="20">
        <f t="shared" si="129"/>
        <v>3.3330500728608881E-2</v>
      </c>
      <c r="E441" s="17">
        <f>IF(OR($A441="",$B441="",$C441=""),"",A441*'MPTO_working_3-way'!$I440)</f>
        <v>3.8336561577031389</v>
      </c>
      <c r="F441" s="21">
        <f>IF(OR($A441="",$B441="",$C441=""),"",B441*'MPTO_working_3-way'!$I440)</f>
        <v>3.5649902275137006</v>
      </c>
      <c r="G441" s="22">
        <f>IF(OR($A441="",$B441="",$C441=""),"",C441*'MPTO_working_3-way'!$I440)</f>
        <v>2.1803273565373646</v>
      </c>
      <c r="H441" s="17">
        <f>IF(OR($A441="",$B441="",$C441=""),"",'MPTO_working_3-way'!E440)</f>
        <v>3.8694956549813271</v>
      </c>
      <c r="I441" s="21">
        <f>IF(OR($A441="",$B441="",$C441=""),"",'MPTO_working_3-way'!F440)</f>
        <v>3.5875095116507625</v>
      </c>
      <c r="J441" s="22">
        <f>IF(OR($A441="",$B441="",$C441=""),"",'MPTO_working_3-way'!G440)</f>
        <v>2.1606509567288903</v>
      </c>
      <c r="K441" s="17">
        <f>IF(OR($A441="",$B441="",$C441=""),"",'OddsRatio_working_3-way'!H440)</f>
        <v>3.8532521808932367</v>
      </c>
      <c r="L441" s="21">
        <f>IF(OR($A441="",$B441="",$C441=""),"",'OddsRatio_working_3-way'!I440)</f>
        <v>3.5795084292208221</v>
      </c>
      <c r="M441" s="22">
        <f>IF(OR($A441="",$B441="",$C441=""),"",'OddsRatio_working_3-way'!J440)</f>
        <v>2.1686752475245359</v>
      </c>
      <c r="N441" s="29">
        <f t="shared" si="130"/>
        <v>26.084759792310919</v>
      </c>
      <c r="O441" s="30">
        <f t="shared" si="131"/>
        <v>28.050567776658987</v>
      </c>
      <c r="P441" s="30">
        <f t="shared" si="132"/>
        <v>45.864672431030094</v>
      </c>
      <c r="Q441" t="s">
        <v>257</v>
      </c>
      <c r="R441" t="s">
        <v>250</v>
      </c>
      <c r="S441" s="43">
        <v>44087</v>
      </c>
      <c r="T441" s="4">
        <v>100</v>
      </c>
      <c r="U441" s="4">
        <f t="shared" si="133"/>
        <v>73.045822102425873</v>
      </c>
      <c r="V441" s="4">
        <f t="shared" si="134"/>
        <v>71.014492753623188</v>
      </c>
      <c r="W441" s="4">
        <f t="shared" si="135"/>
        <v>52.606635071090047</v>
      </c>
      <c r="X441" s="4">
        <f t="shared" si="136"/>
        <v>76.378872175286759</v>
      </c>
      <c r="Y441" s="4">
        <f t="shared" si="137"/>
        <v>74.347542826484087</v>
      </c>
      <c r="Z441" s="4">
        <f t="shared" si="138"/>
        <v>55.939685143950932</v>
      </c>
      <c r="AA441" s="4">
        <f t="shared" si="139"/>
        <v>-3.3330500728608854</v>
      </c>
      <c r="AB441" s="4">
        <f t="shared" si="140"/>
        <v>-3.3330500728608996</v>
      </c>
      <c r="AC441" s="4">
        <f t="shared" si="141"/>
        <v>-3.3330500728608854</v>
      </c>
    </row>
    <row r="442" spans="1:29" ht="15" x14ac:dyDescent="0.25">
      <c r="A442">
        <v>1.85</v>
      </c>
      <c r="B442">
        <v>3.9</v>
      </c>
      <c r="C442">
        <v>4.16</v>
      </c>
      <c r="D442" s="20">
        <f t="shared" si="129"/>
        <v>3.7335412335412377E-2</v>
      </c>
      <c r="E442" s="17">
        <f>IF(OR($A442="",$B442="",$C442=""),"",A442*'MPTO_working_3-way'!$I441)</f>
        <v>1.919070512820513</v>
      </c>
      <c r="F442" s="21">
        <f>IF(OR($A442="",$B442="",$C442=""),"",B442*'MPTO_working_3-way'!$I441)</f>
        <v>4.0456081081081079</v>
      </c>
      <c r="G442" s="22">
        <f>IF(OR($A442="",$B442="",$C442=""),"",C442*'MPTO_working_3-way'!$I441)</f>
        <v>4.3153153153153152</v>
      </c>
      <c r="H442" s="17">
        <f>IF(OR($A442="",$B442="",$C442=""),"",'MPTO_working_3-way'!E441)</f>
        <v>1.8935972442451749</v>
      </c>
      <c r="I442" s="21">
        <f>IF(OR($A442="",$B442="",$C442=""),"",'MPTO_working_3-way'!F441)</f>
        <v>4.0989466209018817</v>
      </c>
      <c r="J442" s="22">
        <f>IF(OR($A442="",$B442="",$C442=""),"",'MPTO_working_3-way'!G441)</f>
        <v>4.3871294654167725</v>
      </c>
      <c r="K442" s="17">
        <f>IF(OR($A442="",$B442="",$C442=""),"",'OddsRatio_working_3-way'!H441)</f>
        <v>1.903071681550897</v>
      </c>
      <c r="L442" s="21">
        <f>IF(OR($A442="",$B442="",$C442=""),"",'OddsRatio_working_3-way'!I441)</f>
        <v>4.0810680899971787</v>
      </c>
      <c r="M442" s="22">
        <f>IF(OR($A442="",$B442="",$C442=""),"",'OddsRatio_working_3-way'!J441)</f>
        <v>4.3573017808245131</v>
      </c>
      <c r="N442" s="29">
        <f t="shared" si="130"/>
        <v>52.108559498956154</v>
      </c>
      <c r="O442" s="30">
        <f t="shared" si="131"/>
        <v>24.718162839248436</v>
      </c>
      <c r="P442" s="30">
        <f t="shared" si="132"/>
        <v>23.173277661795407</v>
      </c>
      <c r="Q442" t="s">
        <v>253</v>
      </c>
      <c r="R442" t="s">
        <v>246</v>
      </c>
      <c r="S442" s="43">
        <v>44087</v>
      </c>
      <c r="T442" s="4">
        <v>100</v>
      </c>
      <c r="U442" s="4">
        <f t="shared" si="133"/>
        <v>45.945945945945937</v>
      </c>
      <c r="V442" s="4">
        <f t="shared" si="134"/>
        <v>74.358974358974365</v>
      </c>
      <c r="W442" s="4">
        <f t="shared" si="135"/>
        <v>75.961538461538453</v>
      </c>
      <c r="X442" s="4">
        <f t="shared" si="136"/>
        <v>49.679487179487182</v>
      </c>
      <c r="Y442" s="4">
        <f t="shared" si="137"/>
        <v>78.092515592515582</v>
      </c>
      <c r="Z442" s="4">
        <f t="shared" si="138"/>
        <v>79.695079695079698</v>
      </c>
      <c r="AA442" s="4">
        <f t="shared" si="139"/>
        <v>-3.7335412335412457</v>
      </c>
      <c r="AB442" s="4">
        <f t="shared" si="140"/>
        <v>-3.7335412335412173</v>
      </c>
      <c r="AC442" s="4">
        <f t="shared" si="141"/>
        <v>-3.7335412335412457</v>
      </c>
    </row>
    <row r="443" spans="1:29" ht="15" x14ac:dyDescent="0.25">
      <c r="A443">
        <v>4</v>
      </c>
      <c r="B443">
        <v>3.59</v>
      </c>
      <c r="C443">
        <v>2</v>
      </c>
      <c r="D443" s="20">
        <f t="shared" si="129"/>
        <v>2.8551532033426197E-2</v>
      </c>
      <c r="E443" s="17">
        <f>IF(OR($A443="",$B443="",$C443=""),"",A443*'MPTO_working_3-way'!$I442)</f>
        <v>4.1142061281337048</v>
      </c>
      <c r="F443" s="21">
        <f>IF(OR($A443="",$B443="",$C443=""),"",B443*'MPTO_working_3-way'!$I442)</f>
        <v>3.6924999999999999</v>
      </c>
      <c r="G443" s="22">
        <f>IF(OR($A443="",$B443="",$C443=""),"",C443*'MPTO_working_3-way'!$I442)</f>
        <v>2.0571030640668524</v>
      </c>
      <c r="H443" s="17">
        <f>IF(OR($A443="",$B443="",$C443=""),"",'MPTO_working_3-way'!E442)</f>
        <v>4.1583011583011587</v>
      </c>
      <c r="I443" s="21">
        <f>IF(OR($A443="",$B443="",$C443=""),"",'MPTO_working_3-way'!F442)</f>
        <v>3.7169974115616911</v>
      </c>
      <c r="J443" s="22">
        <f>IF(OR($A443="",$B443="",$C443=""),"",'MPTO_working_3-way'!G442)</f>
        <v>2.0388073828679603</v>
      </c>
      <c r="K443" s="17">
        <f>IF(OR($A443="",$B443="",$C443=""),"",'OddsRatio_working_3-way'!H442)</f>
        <v>4.1381268429135947</v>
      </c>
      <c r="L443" s="21">
        <f>IF(OR($A443="",$B443="",$C443=""),"",'OddsRatio_working_3-way'!I442)</f>
        <v>3.7092495077154033</v>
      </c>
      <c r="M443" s="22">
        <f>IF(OR($A443="",$B443="",$C443=""),"",'OddsRatio_working_3-way'!J442)</f>
        <v>2.0460422809711982</v>
      </c>
      <c r="N443" s="29">
        <f t="shared" si="130"/>
        <v>24.306025727826675</v>
      </c>
      <c r="O443" s="30">
        <f t="shared" si="131"/>
        <v>27.08192281651997</v>
      </c>
      <c r="P443" s="30">
        <f t="shared" si="132"/>
        <v>48.612051455653351</v>
      </c>
      <c r="Q443" t="s">
        <v>78</v>
      </c>
      <c r="R443" t="s">
        <v>39</v>
      </c>
      <c r="S443" s="43">
        <v>44087</v>
      </c>
      <c r="T443" s="4">
        <v>100</v>
      </c>
      <c r="U443" s="4">
        <f t="shared" si="133"/>
        <v>75</v>
      </c>
      <c r="V443" s="4">
        <f t="shared" si="134"/>
        <v>72.14484679665739</v>
      </c>
      <c r="W443" s="4">
        <f t="shared" si="135"/>
        <v>50</v>
      </c>
      <c r="X443" s="4">
        <f t="shared" si="136"/>
        <v>77.855153203342624</v>
      </c>
      <c r="Y443" s="4">
        <f t="shared" si="137"/>
        <v>75</v>
      </c>
      <c r="Z443" s="4">
        <f t="shared" si="138"/>
        <v>52.855153203342617</v>
      </c>
      <c r="AA443" s="4">
        <f t="shared" si="139"/>
        <v>-2.8551532033426241</v>
      </c>
      <c r="AB443" s="4">
        <f t="shared" si="140"/>
        <v>-2.8551532033426099</v>
      </c>
      <c r="AC443" s="4">
        <f t="shared" si="141"/>
        <v>-2.855153203342617</v>
      </c>
    </row>
    <row r="444" spans="1:29" ht="15" x14ac:dyDescent="0.25">
      <c r="A444">
        <v>1.94</v>
      </c>
      <c r="B444">
        <v>3.57</v>
      </c>
      <c r="C444">
        <v>4.3</v>
      </c>
      <c r="D444" s="20">
        <f t="shared" si="129"/>
        <v>2.8134101878584117E-2</v>
      </c>
      <c r="E444" s="17">
        <f>IF(OR($A444="",$B444="",$C444=""),"",A444*'MPTO_working_3-way'!$I443)</f>
        <v>1.9945801576444531</v>
      </c>
      <c r="F444" s="21">
        <f>IF(OR($A444="",$B444="",$C444=""),"",B444*'MPTO_working_3-way'!$I443)</f>
        <v>3.6704387437065451</v>
      </c>
      <c r="G444" s="22">
        <f>IF(OR($A444="",$B444="",$C444=""),"",C444*'MPTO_working_3-way'!$I443)</f>
        <v>4.4209766380779119</v>
      </c>
      <c r="H444" s="17">
        <f>IF(OR($A444="",$B444="",$C444=""),"",'MPTO_working_3-way'!E443)</f>
        <v>1.9759492063941415</v>
      </c>
      <c r="I444" s="21">
        <f>IF(OR($A444="",$B444="",$C444=""),"",'MPTO_working_3-way'!F443)</f>
        <v>3.6936622658873315</v>
      </c>
      <c r="J444" s="22">
        <f>IF(OR($A444="",$B444="",$C444=""),"",'MPTO_working_3-way'!G443)</f>
        <v>4.4806861141229932</v>
      </c>
      <c r="K444" s="17">
        <f>IF(OR($A444="",$B444="",$C444=""),"",'OddsRatio_working_3-way'!H443)</f>
        <v>1.9832196797743586</v>
      </c>
      <c r="L444" s="21">
        <f>IF(OR($A444="",$B444="",$C444=""),"",'OddsRatio_working_3-way'!I443)</f>
        <v>3.688164443638406</v>
      </c>
      <c r="M444" s="22">
        <f>IF(OR($A444="",$B444="",$C444=""),"",'OddsRatio_working_3-way'!J443)</f>
        <v>4.4517286630376427</v>
      </c>
      <c r="N444" s="29">
        <f t="shared" si="130"/>
        <v>50.135864240270692</v>
      </c>
      <c r="O444" s="30">
        <f t="shared" si="131"/>
        <v>27.244699335049056</v>
      </c>
      <c r="P444" s="30">
        <f t="shared" si="132"/>
        <v>22.619436424680263</v>
      </c>
      <c r="Q444" t="s">
        <v>133</v>
      </c>
      <c r="R444" t="s">
        <v>134</v>
      </c>
      <c r="S444" s="43">
        <v>44087</v>
      </c>
      <c r="T444" s="4">
        <v>100</v>
      </c>
      <c r="U444" s="4">
        <f t="shared" si="133"/>
        <v>48.453608247422686</v>
      </c>
      <c r="V444" s="4">
        <f t="shared" si="134"/>
        <v>71.988795518207283</v>
      </c>
      <c r="W444" s="4">
        <f t="shared" si="135"/>
        <v>76.744186046511629</v>
      </c>
      <c r="X444" s="4">
        <f t="shared" si="136"/>
        <v>51.267018435281088</v>
      </c>
      <c r="Y444" s="4">
        <f t="shared" si="137"/>
        <v>74.802205706065692</v>
      </c>
      <c r="Z444" s="4">
        <f t="shared" si="138"/>
        <v>79.557596234370038</v>
      </c>
      <c r="AA444" s="4">
        <f t="shared" si="139"/>
        <v>-2.8134101878584019</v>
      </c>
      <c r="AB444" s="4">
        <f t="shared" si="140"/>
        <v>-2.813410187858409</v>
      </c>
      <c r="AC444" s="4">
        <f t="shared" si="141"/>
        <v>-2.813410187858409</v>
      </c>
    </row>
    <row r="445" spans="1:29" ht="15" x14ac:dyDescent="0.25">
      <c r="A445"/>
      <c r="B445"/>
      <c r="C445"/>
      <c r="D445" s="20" t="str">
        <f t="shared" si="129"/>
        <v/>
      </c>
      <c r="E445" s="17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29" t="e">
        <f t="shared" si="130"/>
        <v>#VALUE!</v>
      </c>
      <c r="O445" s="30" t="e">
        <f t="shared" si="131"/>
        <v>#VALUE!</v>
      </c>
      <c r="P445" s="30" t="e">
        <f t="shared" si="132"/>
        <v>#VALUE!</v>
      </c>
      <c r="Q445" t="s">
        <v>371</v>
      </c>
      <c r="R445" t="s">
        <v>84</v>
      </c>
      <c r="S445" s="43">
        <v>44087</v>
      </c>
      <c r="T445" s="4">
        <v>100</v>
      </c>
      <c r="U445" s="4" t="e">
        <f t="shared" si="133"/>
        <v>#DIV/0!</v>
      </c>
      <c r="V445" s="4" t="e">
        <f t="shared" si="134"/>
        <v>#DIV/0!</v>
      </c>
      <c r="W445" s="4" t="e">
        <f t="shared" si="135"/>
        <v>#DIV/0!</v>
      </c>
      <c r="X445" s="4" t="e">
        <f t="shared" si="136"/>
        <v>#DIV/0!</v>
      </c>
      <c r="Y445" s="4" t="e">
        <f t="shared" si="137"/>
        <v>#DIV/0!</v>
      </c>
      <c r="Z445" s="4" t="e">
        <f t="shared" si="138"/>
        <v>#DIV/0!</v>
      </c>
      <c r="AA445" s="4" t="e">
        <f t="shared" si="139"/>
        <v>#DIV/0!</v>
      </c>
      <c r="AB445" s="4" t="e">
        <f t="shared" si="140"/>
        <v>#DIV/0!</v>
      </c>
      <c r="AC445" s="4" t="e">
        <f t="shared" si="141"/>
        <v>#DIV/0!</v>
      </c>
    </row>
    <row r="446" spans="1:29" ht="15" x14ac:dyDescent="0.25">
      <c r="A446">
        <v>1.56</v>
      </c>
      <c r="B446">
        <v>3.97</v>
      </c>
      <c r="C446">
        <v>7.09</v>
      </c>
      <c r="D446" s="20">
        <f t="shared" si="129"/>
        <v>3.3958533345685993E-2</v>
      </c>
      <c r="E446" s="17">
        <f>IF(OR($A446="",$B446="",$C446=""),"",A446*'MPTO_working_3-way'!$I445)</f>
        <v>1.6129753120192702</v>
      </c>
      <c r="F446" s="21">
        <f>IF(OR($A446="",$B446="",$C446=""),"",B446*'MPTO_working_3-way'!$I445)</f>
        <v>4.1048153773823737</v>
      </c>
      <c r="G446" s="22">
        <f>IF(OR($A446="",$B446="",$C446=""),"",C446*'MPTO_working_3-way'!$I445)</f>
        <v>7.3307660014209137</v>
      </c>
      <c r="H446" s="17">
        <f>IF(OR($A446="",$B446="",$C446=""),"",'MPTO_working_3-way'!E445)</f>
        <v>1.5880423462643898</v>
      </c>
      <c r="I446" s="21">
        <f>IF(OR($A446="",$B446="",$C446=""),"",'MPTO_working_3-way'!F445)</f>
        <v>4.1568001956952605</v>
      </c>
      <c r="J446" s="22">
        <f>IF(OR($A446="",$B446="",$C446=""),"",'MPTO_working_3-way'!G445)</f>
        <v>7.7086611758746608</v>
      </c>
      <c r="K446" s="17">
        <f>IF(OR($A446="",$B446="",$C446=""),"",'OddsRatio_working_3-way'!H445)</f>
        <v>1.596627832967404</v>
      </c>
      <c r="L446" s="21">
        <f>IF(OR($A446="",$B446="",$C446=""),"",'OddsRatio_working_3-way'!I445)</f>
        <v>4.164258328416409</v>
      </c>
      <c r="M446" s="22">
        <f>IF(OR($A446="",$B446="",$C446=""),"",'OddsRatio_working_3-way'!J445)</f>
        <v>7.4883276835205148</v>
      </c>
      <c r="N446" s="29">
        <f t="shared" si="130"/>
        <v>61.997229129819011</v>
      </c>
      <c r="O446" s="30">
        <f t="shared" si="131"/>
        <v>24.361631597611495</v>
      </c>
      <c r="P446" s="30">
        <f t="shared" si="132"/>
        <v>13.641139272569486</v>
      </c>
      <c r="Q446" t="s">
        <v>272</v>
      </c>
      <c r="R446" t="s">
        <v>308</v>
      </c>
      <c r="S446" s="43">
        <v>44087</v>
      </c>
      <c r="T446" s="4">
        <v>100</v>
      </c>
      <c r="U446" s="4">
        <f t="shared" si="133"/>
        <v>35.897435897435898</v>
      </c>
      <c r="V446" s="4">
        <f t="shared" si="134"/>
        <v>74.811083123425689</v>
      </c>
      <c r="W446" s="4">
        <f t="shared" si="135"/>
        <v>85.895627644569814</v>
      </c>
      <c r="X446" s="4">
        <f t="shared" si="136"/>
        <v>39.29328923200449</v>
      </c>
      <c r="Y446" s="4">
        <f t="shared" si="137"/>
        <v>78.206936457994274</v>
      </c>
      <c r="Z446" s="4">
        <f t="shared" si="138"/>
        <v>89.291480979138399</v>
      </c>
      <c r="AA446" s="4">
        <f t="shared" si="139"/>
        <v>-3.3958533345685922</v>
      </c>
      <c r="AB446" s="4">
        <f t="shared" si="140"/>
        <v>-3.3958533345685851</v>
      </c>
      <c r="AC446" s="4">
        <f t="shared" si="141"/>
        <v>-3.3958533345685851</v>
      </c>
    </row>
    <row r="447" spans="1:29" ht="15" x14ac:dyDescent="0.25">
      <c r="A447">
        <v>2.42</v>
      </c>
      <c r="B447">
        <v>3.06</v>
      </c>
      <c r="C447">
        <v>3.47</v>
      </c>
      <c r="D447" s="20">
        <f t="shared" si="129"/>
        <v>2.8204964157128698E-2</v>
      </c>
      <c r="E447" s="17">
        <f>IF(OR($A447="",$B447="",$C447=""),"",A447*'MPTO_working_3-way'!$I446)</f>
        <v>2.4882560132602514</v>
      </c>
      <c r="F447" s="21">
        <f>IF(OR($A447="",$B447="",$C447=""),"",B447*'MPTO_working_3-way'!$I446)</f>
        <v>3.146307190320814</v>
      </c>
      <c r="G447" s="22">
        <f>IF(OR($A447="",$B447="",$C447=""),"",C447*'MPTO_working_3-way'!$I446)</f>
        <v>3.567871225625237</v>
      </c>
      <c r="H447" s="17">
        <f>IF(OR($A447="",$B447="",$C447=""),"",'MPTO_working_3-way'!E446)</f>
        <v>2.4763417381725397</v>
      </c>
      <c r="I447" s="21">
        <f>IF(OR($A447="",$B447="",$C447=""),"",'MPTO_working_3-way'!F446)</f>
        <v>3.1506409905341974</v>
      </c>
      <c r="J447" s="22">
        <f>IF(OR($A447="",$B447="",$C447=""),"",'MPTO_working_3-way'!G446)</f>
        <v>3.587022082520352</v>
      </c>
      <c r="K447" s="17">
        <f>IF(OR($A447="",$B447="",$C447=""),"",'OddsRatio_working_3-way'!H446)</f>
        <v>2.4816956687782055</v>
      </c>
      <c r="L447" s="21">
        <f>IF(OR($A447="",$B447="",$C447=""),"",'OddsRatio_working_3-way'!I446)</f>
        <v>3.149502167382467</v>
      </c>
      <c r="M447" s="22">
        <f>IF(OR($A447="",$B447="",$C447=""),"",'OddsRatio_working_3-way'!J446)</f>
        <v>3.5773157055508227</v>
      </c>
      <c r="N447" s="29">
        <f t="shared" si="130"/>
        <v>40.188790649791073</v>
      </c>
      <c r="O447" s="30">
        <f t="shared" si="131"/>
        <v>31.783291951795551</v>
      </c>
      <c r="P447" s="30">
        <f t="shared" si="132"/>
        <v>28.027917398413365</v>
      </c>
      <c r="Q447" t="s">
        <v>271</v>
      </c>
      <c r="R447" t="s">
        <v>293</v>
      </c>
      <c r="S447" s="43">
        <v>44087</v>
      </c>
      <c r="T447" s="4">
        <v>100</v>
      </c>
      <c r="U447" s="4">
        <f t="shared" si="133"/>
        <v>58.677685950413228</v>
      </c>
      <c r="V447" s="4">
        <f t="shared" si="134"/>
        <v>67.320261437908499</v>
      </c>
      <c r="W447" s="4">
        <f t="shared" si="135"/>
        <v>71.181556195965413</v>
      </c>
      <c r="X447" s="4">
        <f t="shared" si="136"/>
        <v>61.498182366126088</v>
      </c>
      <c r="Y447" s="4">
        <f t="shared" si="137"/>
        <v>70.140757853621366</v>
      </c>
      <c r="Z447" s="4">
        <f t="shared" si="138"/>
        <v>74.00205261167828</v>
      </c>
      <c r="AA447" s="4">
        <f t="shared" si="139"/>
        <v>-2.82049641571286</v>
      </c>
      <c r="AB447" s="4">
        <f t="shared" si="140"/>
        <v>-2.8204964157128671</v>
      </c>
      <c r="AC447" s="4">
        <f t="shared" si="141"/>
        <v>-2.8204964157128671</v>
      </c>
    </row>
    <row r="448" spans="1:29" ht="15" x14ac:dyDescent="0.25">
      <c r="A448">
        <v>2.59</v>
      </c>
      <c r="B448">
        <v>3.22</v>
      </c>
      <c r="C448">
        <v>3.03</v>
      </c>
      <c r="D448" s="20">
        <f t="shared" si="129"/>
        <v>2.6692395611896291E-2</v>
      </c>
      <c r="E448" s="17">
        <f>IF(OR($A448="",$B448="",$C448=""),"",A448*'MPTO_working_3-way'!$I447)</f>
        <v>2.6591333046348113</v>
      </c>
      <c r="F448" s="21">
        <f>IF(OR($A448="",$B448="",$C448=""),"",B448*'MPTO_working_3-way'!$I447)</f>
        <v>3.3059495138703063</v>
      </c>
      <c r="G448" s="22">
        <f>IF(OR($A448="",$B448="",$C448=""),"",C448*'MPTO_working_3-way'!$I447)</f>
        <v>3.1108779587040454</v>
      </c>
      <c r="H448" s="17">
        <f>IF(OR($A448="",$B448="",$C448=""),"",'MPTO_working_3-way'!E447)</f>
        <v>2.651092938579334</v>
      </c>
      <c r="I448" s="21">
        <f>IF(OR($A448="",$B448="",$C448=""),"",'MPTO_working_3-way'!F447)</f>
        <v>3.3149734522375973</v>
      </c>
      <c r="J448" s="22">
        <f>IF(OR($A448="",$B448="",$C448=""),"",'MPTO_working_3-way'!G447)</f>
        <v>3.1139499724254294</v>
      </c>
      <c r="K448" s="17">
        <f>IF(OR($A448="",$B448="",$C448=""),"",'OddsRatio_working_3-way'!H447)</f>
        <v>2.654821961323381</v>
      </c>
      <c r="L448" s="21">
        <f>IF(OR($A448="",$B448="",$C448=""),"",'OddsRatio_working_3-way'!I447)</f>
        <v>3.3105061346779281</v>
      </c>
      <c r="M448" s="22">
        <f>IF(OR($A448="",$B448="",$C448=""),"",'OddsRatio_working_3-way'!J447)</f>
        <v>3.1127601141424299</v>
      </c>
      <c r="N448" s="29">
        <f t="shared" si="130"/>
        <v>37.606238027142972</v>
      </c>
      <c r="O448" s="30">
        <f t="shared" si="131"/>
        <v>30.248495804441085</v>
      </c>
      <c r="P448" s="30">
        <f t="shared" si="132"/>
        <v>32.145266168415944</v>
      </c>
      <c r="Q448" t="s">
        <v>270</v>
      </c>
      <c r="R448" t="s">
        <v>297</v>
      </c>
      <c r="S448" s="43">
        <v>44087</v>
      </c>
      <c r="T448" s="4">
        <v>100</v>
      </c>
      <c r="U448" s="4">
        <f t="shared" si="133"/>
        <v>61.389961389961393</v>
      </c>
      <c r="V448" s="4">
        <f t="shared" si="134"/>
        <v>68.944099378881987</v>
      </c>
      <c r="W448" s="4">
        <f t="shared" si="135"/>
        <v>66.996699669967001</v>
      </c>
      <c r="X448" s="4">
        <f t="shared" si="136"/>
        <v>64.059200951151013</v>
      </c>
      <c r="Y448" s="4">
        <f t="shared" si="137"/>
        <v>71.613338940071614</v>
      </c>
      <c r="Z448" s="4">
        <f t="shared" si="138"/>
        <v>69.665939231156628</v>
      </c>
      <c r="AA448" s="4">
        <f t="shared" si="139"/>
        <v>-2.6692395611896202</v>
      </c>
      <c r="AB448" s="4">
        <f t="shared" si="140"/>
        <v>-2.6692395611896274</v>
      </c>
      <c r="AC448" s="4">
        <f t="shared" si="141"/>
        <v>-2.6692395611896274</v>
      </c>
    </row>
    <row r="449" spans="1:29" ht="15" x14ac:dyDescent="0.25">
      <c r="A449">
        <v>2.2000000000000002</v>
      </c>
      <c r="B449">
        <v>3.41</v>
      </c>
      <c r="C449">
        <v>3.57</v>
      </c>
      <c r="D449" s="20">
        <f t="shared" si="129"/>
        <v>2.7912631328191218E-2</v>
      </c>
      <c r="E449" s="17">
        <f>IF(OR($A449="",$B449="",$C449=""),"",A449*'MPTO_working_3-way'!$I448)</f>
        <v>2.2614077889220208</v>
      </c>
      <c r="F449" s="21">
        <f>IF(OR($A449="",$B449="",$C449=""),"",B449*'MPTO_working_3-way'!$I448)</f>
        <v>3.5051820728291321</v>
      </c>
      <c r="G449" s="22">
        <f>IF(OR($A449="",$B449="",$C449=""),"",C449*'MPTO_working_3-way'!$I448)</f>
        <v>3.6696480938416425</v>
      </c>
      <c r="H449" s="17">
        <f>IF(OR($A449="",$B449="",$C449=""),"",'MPTO_working_3-way'!E448)</f>
        <v>2.2459734205784501</v>
      </c>
      <c r="I449" s="21">
        <f>IF(OR($A449="",$B449="",$C449=""),"",'MPTO_working_3-way'!F448)</f>
        <v>3.5217353570808667</v>
      </c>
      <c r="J449" s="22">
        <f>IF(OR($A449="",$B449="",$C449=""),"",'MPTO_working_3-way'!G448)</f>
        <v>3.6926553558067585</v>
      </c>
      <c r="K449" s="17">
        <f>IF(OR($A449="",$B449="",$C449=""),"",'OddsRatio_working_3-way'!H448)</f>
        <v>2.2524421128499474</v>
      </c>
      <c r="L449" s="21">
        <f>IF(OR($A449="",$B449="",$C449=""),"",'OddsRatio_working_3-way'!I448)</f>
        <v>3.5153212433069778</v>
      </c>
      <c r="M449" s="22">
        <f>IF(OR($A449="",$B449="",$C449=""),"",'OddsRatio_working_3-way'!J448)</f>
        <v>3.682313525020303</v>
      </c>
      <c r="N449" s="29">
        <f t="shared" si="130"/>
        <v>44.22024213849042</v>
      </c>
      <c r="O449" s="30">
        <f t="shared" si="131"/>
        <v>28.529188476445434</v>
      </c>
      <c r="P449" s="30">
        <f t="shared" si="132"/>
        <v>27.250569385064129</v>
      </c>
      <c r="Q449" t="s">
        <v>294</v>
      </c>
      <c r="R449" t="s">
        <v>299</v>
      </c>
      <c r="S449" s="43">
        <v>44087</v>
      </c>
      <c r="T449" s="4">
        <v>100</v>
      </c>
      <c r="U449" s="4">
        <f t="shared" si="133"/>
        <v>54.545454545454554</v>
      </c>
      <c r="V449" s="4">
        <f t="shared" si="134"/>
        <v>70.674486803519059</v>
      </c>
      <c r="W449" s="4">
        <f t="shared" si="135"/>
        <v>71.988795518207283</v>
      </c>
      <c r="X449" s="4">
        <f t="shared" si="136"/>
        <v>57.336717678273651</v>
      </c>
      <c r="Y449" s="4">
        <f t="shared" si="137"/>
        <v>73.46574993633817</v>
      </c>
      <c r="Z449" s="4">
        <f t="shared" si="138"/>
        <v>74.780058651026394</v>
      </c>
      <c r="AA449" s="4">
        <f t="shared" si="139"/>
        <v>-2.7912631328190969</v>
      </c>
      <c r="AB449" s="4">
        <f t="shared" si="140"/>
        <v>-2.7912631328191111</v>
      </c>
      <c r="AC449" s="4">
        <f t="shared" si="141"/>
        <v>-2.7912631328191111</v>
      </c>
    </row>
    <row r="450" spans="1:29" ht="15" x14ac:dyDescent="0.25">
      <c r="A450">
        <v>3.43</v>
      </c>
      <c r="B450">
        <v>3.35</v>
      </c>
      <c r="C450">
        <v>2.2799999999999998</v>
      </c>
      <c r="D450" s="20">
        <f t="shared" si="129"/>
        <v>2.8649143419010592E-2</v>
      </c>
      <c r="E450" s="17">
        <f>IF(OR($A450="",$B450="",$C450=""),"",A450*'MPTO_working_3-way'!$I449)</f>
        <v>3.5282665619272064</v>
      </c>
      <c r="F450" s="21">
        <f>IF(OR($A450="",$B450="",$C450=""),"",B450*'MPTO_working_3-way'!$I449)</f>
        <v>3.4459746304536858</v>
      </c>
      <c r="G450" s="22">
        <f>IF(OR($A450="",$B450="",$C450=""),"",C450*'MPTO_working_3-way'!$I449)</f>
        <v>2.3453200469953441</v>
      </c>
      <c r="H450" s="17">
        <f>IF(OR($A450="",$B450="",$C450=""),"",'MPTO_working_3-way'!E449)</f>
        <v>3.5461561923600313</v>
      </c>
      <c r="I450" s="21">
        <f>IF(OR($A450="",$B450="",$C450=""),"",'MPTO_working_3-way'!F449)</f>
        <v>3.4607135686180581</v>
      </c>
      <c r="J450" s="22">
        <f>IF(OR($A450="",$B450="",$C450=""),"",'MPTO_working_3-way'!G449)</f>
        <v>2.3307481938522474</v>
      </c>
      <c r="K450" s="17">
        <f>IF(OR($A450="",$B450="",$C450=""),"",'OddsRatio_working_3-way'!H449)</f>
        <v>3.5381828942717815</v>
      </c>
      <c r="L450" s="21">
        <f>IF(OR($A450="",$B450="",$C450=""),"",'OddsRatio_working_3-way'!I449)</f>
        <v>3.4546213175056315</v>
      </c>
      <c r="M450" s="22">
        <f>IF(OR($A450="",$B450="",$C450=""),"",'OddsRatio_working_3-way'!J449)</f>
        <v>2.3369852282583867</v>
      </c>
      <c r="N450" s="29">
        <f t="shared" si="130"/>
        <v>28.34252975075049</v>
      </c>
      <c r="O450" s="30">
        <f t="shared" si="131"/>
        <v>29.019366282111697</v>
      </c>
      <c r="P450" s="30">
        <f t="shared" si="132"/>
        <v>42.638103967137802</v>
      </c>
      <c r="Q450" t="s">
        <v>296</v>
      </c>
      <c r="R450" t="s">
        <v>273</v>
      </c>
      <c r="S450" s="43">
        <v>44087</v>
      </c>
      <c r="T450" s="4">
        <v>100</v>
      </c>
      <c r="U450" s="4">
        <f t="shared" si="133"/>
        <v>70.845481049562679</v>
      </c>
      <c r="V450" s="4">
        <f t="shared" si="134"/>
        <v>70.149253731343279</v>
      </c>
      <c r="W450" s="4">
        <f t="shared" si="135"/>
        <v>56.140350877192972</v>
      </c>
      <c r="X450" s="4">
        <f t="shared" si="136"/>
        <v>73.710395391463734</v>
      </c>
      <c r="Y450" s="4">
        <f t="shared" si="137"/>
        <v>73.014168073244335</v>
      </c>
      <c r="Z450" s="4">
        <f t="shared" si="138"/>
        <v>59.005265219094028</v>
      </c>
      <c r="AA450" s="4">
        <f t="shared" si="139"/>
        <v>-2.8649143419010556</v>
      </c>
      <c r="AB450" s="4">
        <f t="shared" si="140"/>
        <v>-2.8649143419010556</v>
      </c>
      <c r="AC450" s="4">
        <f t="shared" si="141"/>
        <v>-2.8649143419010556</v>
      </c>
    </row>
    <row r="451" spans="1:29" ht="15" x14ac:dyDescent="0.25">
      <c r="A451">
        <v>1.95</v>
      </c>
      <c r="B451">
        <v>3.64</v>
      </c>
      <c r="C451">
        <v>4.13</v>
      </c>
      <c r="D451" s="20">
        <f t="shared" si="129"/>
        <v>2.9676538151114595E-2</v>
      </c>
      <c r="E451" s="17">
        <f>IF(OR($A451="",$B451="",$C451=""),"",A451*'MPTO_working_3-way'!$I450)</f>
        <v>2.0078692493946733</v>
      </c>
      <c r="F451" s="21">
        <f>IF(OR($A451="",$B451="",$C451=""),"",B451*'MPTO_working_3-way'!$I450)</f>
        <v>3.7480225988700573</v>
      </c>
      <c r="G451" s="22">
        <f>IF(OR($A451="",$B451="",$C451=""),"",C451*'MPTO_working_3-way'!$I450)</f>
        <v>4.2525641025641034</v>
      </c>
      <c r="H451" s="17">
        <f>IF(OR($A451="",$B451="",$C451=""),"",'MPTO_working_3-way'!E450)</f>
        <v>1.9883548679121061</v>
      </c>
      <c r="I451" s="21">
        <f>IF(OR($A451="",$B451="",$C451=""),"",'MPTO_working_3-way'!F450)</f>
        <v>3.7759631163553968</v>
      </c>
      <c r="J451" s="22">
        <f>IF(OR($A451="",$B451="",$C451=""),"",'MPTO_working_3-way'!G450)</f>
        <v>4.3059169488504736</v>
      </c>
      <c r="K451" s="17">
        <f>IF(OR($A451="",$B451="",$C451=""),"",'OddsRatio_working_3-way'!H450)</f>
        <v>1.9959465184260501</v>
      </c>
      <c r="L451" s="21">
        <f>IF(OR($A451="",$B451="",$C451=""),"",'OddsRatio_working_3-way'!I450)</f>
        <v>3.7676829564681813</v>
      </c>
      <c r="M451" s="22">
        <f>IF(OR($A451="",$B451="",$C451=""),"",'OddsRatio_working_3-way'!J450)</f>
        <v>4.2813816870247754</v>
      </c>
      <c r="N451" s="29">
        <f t="shared" si="130"/>
        <v>49.804039794995475</v>
      </c>
      <c r="O451" s="30">
        <f t="shared" si="131"/>
        <v>26.680735604461859</v>
      </c>
      <c r="P451" s="30">
        <f t="shared" si="132"/>
        <v>23.515224600542652</v>
      </c>
      <c r="Q451" t="s">
        <v>292</v>
      </c>
      <c r="R451" t="s">
        <v>269</v>
      </c>
      <c r="S451" s="43">
        <v>44087</v>
      </c>
      <c r="T451" s="4">
        <v>100</v>
      </c>
      <c r="U451" s="4">
        <f t="shared" si="133"/>
        <v>48.717948717948723</v>
      </c>
      <c r="V451" s="4">
        <f t="shared" si="134"/>
        <v>72.527472527472526</v>
      </c>
      <c r="W451" s="4">
        <f t="shared" si="135"/>
        <v>75.786924939467312</v>
      </c>
      <c r="X451" s="4">
        <f t="shared" si="136"/>
        <v>51.685602533060163</v>
      </c>
      <c r="Y451" s="4">
        <f t="shared" si="137"/>
        <v>75.495126342583973</v>
      </c>
      <c r="Z451" s="4">
        <f t="shared" si="138"/>
        <v>78.754578754578759</v>
      </c>
      <c r="AA451" s="4">
        <f t="shared" si="139"/>
        <v>-2.96765381511144</v>
      </c>
      <c r="AB451" s="4">
        <f t="shared" si="140"/>
        <v>-2.9676538151114471</v>
      </c>
      <c r="AC451" s="4">
        <f t="shared" si="141"/>
        <v>-2.9676538151114471</v>
      </c>
    </row>
    <row r="452" spans="1:29" ht="15" x14ac:dyDescent="0.25">
      <c r="A452"/>
      <c r="B452"/>
      <c r="C452"/>
      <c r="D452" s="20" t="str">
        <f t="shared" si="129"/>
        <v/>
      </c>
      <c r="E452" s="17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29" t="e">
        <f t="shared" si="130"/>
        <v>#VALUE!</v>
      </c>
      <c r="O452" s="30" t="e">
        <f t="shared" si="131"/>
        <v>#VALUE!</v>
      </c>
      <c r="P452" s="30" t="e">
        <f t="shared" si="132"/>
        <v>#VALUE!</v>
      </c>
      <c r="Q452" t="s">
        <v>311</v>
      </c>
      <c r="R452" t="s">
        <v>310</v>
      </c>
      <c r="S452" s="43">
        <v>44087</v>
      </c>
      <c r="T452" s="4">
        <v>100</v>
      </c>
      <c r="U452" s="4" t="e">
        <f t="shared" si="133"/>
        <v>#DIV/0!</v>
      </c>
      <c r="V452" s="4" t="e">
        <f t="shared" si="134"/>
        <v>#DIV/0!</v>
      </c>
      <c r="W452" s="4" t="e">
        <f t="shared" si="135"/>
        <v>#DIV/0!</v>
      </c>
      <c r="X452" s="4" t="e">
        <f t="shared" si="136"/>
        <v>#DIV/0!</v>
      </c>
      <c r="Y452" s="4" t="e">
        <f t="shared" si="137"/>
        <v>#DIV/0!</v>
      </c>
      <c r="Z452" s="4" t="e">
        <f t="shared" si="138"/>
        <v>#DIV/0!</v>
      </c>
      <c r="AA452" s="4" t="e">
        <f t="shared" si="139"/>
        <v>#DIV/0!</v>
      </c>
      <c r="AB452" s="4" t="e">
        <f t="shared" si="140"/>
        <v>#DIV/0!</v>
      </c>
      <c r="AC452" s="4" t="e">
        <f t="shared" si="141"/>
        <v>#DIV/0!</v>
      </c>
    </row>
    <row r="453" spans="1:29" ht="15" x14ac:dyDescent="0.25">
      <c r="A453"/>
      <c r="B453"/>
      <c r="C453"/>
      <c r="D453" s="20" t="str">
        <f t="shared" ref="D453:D516" si="142">IF(OR($A453="",$B453="",$C453=""),"",(1/A453)+(1/B453)+(1/C453)-1)</f>
        <v/>
      </c>
      <c r="E453" s="17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29" t="e">
        <f t="shared" si="130"/>
        <v>#VALUE!</v>
      </c>
      <c r="O453" s="30" t="e">
        <f t="shared" si="131"/>
        <v>#VALUE!</v>
      </c>
      <c r="P453" s="30" t="e">
        <f t="shared" si="132"/>
        <v>#VALUE!</v>
      </c>
      <c r="Q453" t="s">
        <v>372</v>
      </c>
      <c r="R453" t="s">
        <v>373</v>
      </c>
      <c r="S453" s="43">
        <v>44087</v>
      </c>
      <c r="T453" s="4">
        <v>100</v>
      </c>
      <c r="U453" s="4" t="e">
        <f t="shared" si="133"/>
        <v>#DIV/0!</v>
      </c>
      <c r="V453" s="4" t="e">
        <f t="shared" si="134"/>
        <v>#DIV/0!</v>
      </c>
      <c r="W453" s="4" t="e">
        <f t="shared" si="135"/>
        <v>#DIV/0!</v>
      </c>
      <c r="X453" s="4" t="e">
        <f t="shared" si="136"/>
        <v>#DIV/0!</v>
      </c>
      <c r="Y453" s="4" t="e">
        <f t="shared" si="137"/>
        <v>#DIV/0!</v>
      </c>
      <c r="Z453" s="4" t="e">
        <f t="shared" si="138"/>
        <v>#DIV/0!</v>
      </c>
      <c r="AA453" s="4" t="e">
        <f t="shared" si="139"/>
        <v>#DIV/0!</v>
      </c>
      <c r="AB453" s="4" t="e">
        <f t="shared" si="140"/>
        <v>#DIV/0!</v>
      </c>
      <c r="AC453" s="4" t="e">
        <f t="shared" si="141"/>
        <v>#DIV/0!</v>
      </c>
    </row>
    <row r="454" spans="1:29" ht="15" x14ac:dyDescent="0.25">
      <c r="A454"/>
      <c r="B454"/>
      <c r="C454"/>
      <c r="D454" s="20" t="str">
        <f t="shared" si="142"/>
        <v/>
      </c>
      <c r="E454" s="17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29" t="e">
        <f t="shared" si="130"/>
        <v>#VALUE!</v>
      </c>
      <c r="O454" s="30" t="e">
        <f t="shared" si="131"/>
        <v>#VALUE!</v>
      </c>
      <c r="P454" s="30" t="e">
        <f t="shared" si="132"/>
        <v>#VALUE!</v>
      </c>
      <c r="Q454" t="s">
        <v>374</v>
      </c>
      <c r="R454" t="s">
        <v>91</v>
      </c>
      <c r="S454" s="43">
        <v>44087</v>
      </c>
      <c r="T454" s="4">
        <v>100</v>
      </c>
      <c r="U454" s="4" t="e">
        <f t="shared" si="133"/>
        <v>#DIV/0!</v>
      </c>
      <c r="V454" s="4" t="e">
        <f t="shared" si="134"/>
        <v>#DIV/0!</v>
      </c>
      <c r="W454" s="4" t="e">
        <f t="shared" si="135"/>
        <v>#DIV/0!</v>
      </c>
      <c r="X454" s="4" t="e">
        <f t="shared" si="136"/>
        <v>#DIV/0!</v>
      </c>
      <c r="Y454" s="4" t="e">
        <f t="shared" si="137"/>
        <v>#DIV/0!</v>
      </c>
      <c r="Z454" s="4" t="e">
        <f t="shared" si="138"/>
        <v>#DIV/0!</v>
      </c>
      <c r="AA454" s="4" t="e">
        <f t="shared" si="139"/>
        <v>#DIV/0!</v>
      </c>
      <c r="AB454" s="4" t="e">
        <f t="shared" si="140"/>
        <v>#DIV/0!</v>
      </c>
      <c r="AC454" s="4" t="e">
        <f t="shared" si="141"/>
        <v>#DIV/0!</v>
      </c>
    </row>
    <row r="455" spans="1:29" ht="15" x14ac:dyDescent="0.25">
      <c r="A455">
        <v>1.91</v>
      </c>
      <c r="B455">
        <v>3.7</v>
      </c>
      <c r="C455">
        <v>4.1399999999999997</v>
      </c>
      <c r="D455" s="20">
        <f t="shared" si="142"/>
        <v>3.5376373414160778E-2</v>
      </c>
      <c r="E455" s="17">
        <f>IF(OR($A455="",$B455="",$C455=""),"",A455*'MPTO_working_3-way'!$I454)</f>
        <v>1.977568873221047</v>
      </c>
      <c r="F455" s="21">
        <f>IF(OR($A455="",$B455="",$C455=""),"",B455*'MPTO_working_3-way'!$I454)</f>
        <v>3.8308925816323951</v>
      </c>
      <c r="G455" s="22">
        <f>IF(OR($A455="",$B455="",$C455=""),"",C455*'MPTO_working_3-way'!$I454)</f>
        <v>4.2864581859346256</v>
      </c>
      <c r="H455" s="17">
        <f>IF(OR($A455="",$B455="",$C455=""),"",'MPTO_working_3-way'!E454)</f>
        <v>1.9540100866048158</v>
      </c>
      <c r="I455" s="21">
        <f>IF(OR($A455="",$B455="",$C455=""),"",'MPTO_working_3-way'!F454)</f>
        <v>3.8687990309945972</v>
      </c>
      <c r="J455" s="22">
        <f>IF(OR($A455="",$B455="",$C455=""),"",'MPTO_working_3-way'!G454)</f>
        <v>4.3524857210014085</v>
      </c>
      <c r="K455" s="17">
        <f>IF(OR($A455="",$B455="",$C455=""),"",'OddsRatio_working_3-way'!H454)</f>
        <v>1.9630054911877977</v>
      </c>
      <c r="L455" s="21">
        <f>IF(OR($A455="",$B455="",$C455=""),"",'OddsRatio_working_3-way'!I454)</f>
        <v>3.857269039787973</v>
      </c>
      <c r="M455" s="22">
        <f>IF(OR($A455="",$B455="",$C455=""),"",'OddsRatio_working_3-way'!J454)</f>
        <v>4.32289806849416</v>
      </c>
      <c r="N455" s="29">
        <f t="shared" si="130"/>
        <v>50.567138952344479</v>
      </c>
      <c r="O455" s="30">
        <f t="shared" si="131"/>
        <v>26.103577134858906</v>
      </c>
      <c r="P455" s="30">
        <f t="shared" si="132"/>
        <v>23.329283912796612</v>
      </c>
      <c r="Q455" t="s">
        <v>375</v>
      </c>
      <c r="R455" t="s">
        <v>376</v>
      </c>
      <c r="S455" s="43">
        <v>44087</v>
      </c>
      <c r="T455" s="4">
        <v>100</v>
      </c>
      <c r="U455" s="4">
        <f t="shared" si="133"/>
        <v>47.643979057591622</v>
      </c>
      <c r="V455" s="4">
        <f t="shared" si="134"/>
        <v>72.972972972972968</v>
      </c>
      <c r="W455" s="4">
        <f t="shared" si="135"/>
        <v>75.845410628019309</v>
      </c>
      <c r="X455" s="4">
        <f t="shared" si="136"/>
        <v>51.181616399007702</v>
      </c>
      <c r="Y455" s="4">
        <f t="shared" si="137"/>
        <v>76.510610314389055</v>
      </c>
      <c r="Z455" s="4">
        <f t="shared" si="138"/>
        <v>79.38304796943541</v>
      </c>
      <c r="AA455" s="4">
        <f t="shared" si="139"/>
        <v>-3.5376373414160796</v>
      </c>
      <c r="AB455" s="4">
        <f t="shared" si="140"/>
        <v>-3.5376373414160867</v>
      </c>
      <c r="AC455" s="4">
        <f t="shared" si="141"/>
        <v>-3.5376373414161009</v>
      </c>
    </row>
    <row r="456" spans="1:29" ht="15" x14ac:dyDescent="0.25">
      <c r="A456">
        <v>1.73</v>
      </c>
      <c r="B456">
        <v>4.01</v>
      </c>
      <c r="C456">
        <v>4.7699999999999996</v>
      </c>
      <c r="D456" s="20">
        <f t="shared" si="142"/>
        <v>3.7054846554437137E-2</v>
      </c>
      <c r="E456" s="17">
        <f>IF(OR($A456="",$B456="",$C456=""),"",A456*'MPTO_working_3-way'!$I455)</f>
        <v>1.7941048845391763</v>
      </c>
      <c r="F456" s="21">
        <f>IF(OR($A456="",$B456="",$C456=""),"",B456*'MPTO_working_3-way'!$I455)</f>
        <v>4.1585899346832926</v>
      </c>
      <c r="G456" s="22">
        <f>IF(OR($A456="",$B456="",$C456=""),"",C456*'MPTO_working_3-way'!$I455)</f>
        <v>4.9467516180646651</v>
      </c>
      <c r="H456" s="17">
        <f>IF(OR($A456="",$B456="",$C456=""),"",'MPTO_working_3-way'!E455)</f>
        <v>1.7677743229547787</v>
      </c>
      <c r="I456" s="21">
        <f>IF(OR($A456="",$B456="",$C456=""),"",'MPTO_working_3-way'!F455)</f>
        <v>4.2189652573397307</v>
      </c>
      <c r="J456" s="22">
        <f>IF(OR($A456="",$B456="",$C456=""),"",'MPTO_working_3-way'!G455)</f>
        <v>5.0686294877783666</v>
      </c>
      <c r="K456" s="17">
        <f>IF(OR($A456="",$B456="",$C456=""),"",'OddsRatio_working_3-way'!H455)</f>
        <v>1.7771572279982357</v>
      </c>
      <c r="L456" s="21">
        <f>IF(OR($A456="",$B456="",$C456=""),"",'OddsRatio_working_3-way'!I455)</f>
        <v>4.2044428168146455</v>
      </c>
      <c r="M456" s="22">
        <f>IF(OR($A456="",$B456="",$C456=""),"",'OddsRatio_working_3-way'!J455)</f>
        <v>5.013538013086781</v>
      </c>
      <c r="N456" s="29">
        <f t="shared" si="130"/>
        <v>55.738101412998184</v>
      </c>
      <c r="O456" s="30">
        <f t="shared" si="131"/>
        <v>24.046612330295975</v>
      </c>
      <c r="P456" s="30">
        <f t="shared" si="132"/>
        <v>20.215286256705838</v>
      </c>
      <c r="Q456" t="s">
        <v>377</v>
      </c>
      <c r="R456" t="s">
        <v>378</v>
      </c>
      <c r="S456" s="43">
        <v>44087</v>
      </c>
      <c r="T456" s="4">
        <v>100</v>
      </c>
      <c r="U456" s="4">
        <f t="shared" si="133"/>
        <v>42.196531791907518</v>
      </c>
      <c r="V456" s="4">
        <f t="shared" si="134"/>
        <v>75.062344139650875</v>
      </c>
      <c r="W456" s="4">
        <f t="shared" si="135"/>
        <v>79.035639412997895</v>
      </c>
      <c r="X456" s="4">
        <f t="shared" si="136"/>
        <v>45.902016447351222</v>
      </c>
      <c r="Y456" s="4">
        <f t="shared" si="137"/>
        <v>78.767828795094587</v>
      </c>
      <c r="Z456" s="4">
        <f t="shared" si="138"/>
        <v>82.741124068441621</v>
      </c>
      <c r="AA456" s="4">
        <f t="shared" si="139"/>
        <v>-3.7054846554437049</v>
      </c>
      <c r="AB456" s="4">
        <f t="shared" si="140"/>
        <v>-3.705484655443712</v>
      </c>
      <c r="AC456" s="4">
        <f t="shared" si="141"/>
        <v>-3.7054846554437262</v>
      </c>
    </row>
    <row r="457" spans="1:29" ht="15" x14ac:dyDescent="0.25">
      <c r="A457">
        <v>9.6300000000000008</v>
      </c>
      <c r="B457">
        <v>6.61</v>
      </c>
      <c r="C457">
        <v>1.28</v>
      </c>
      <c r="D457" s="20">
        <f t="shared" si="142"/>
        <v>3.6378090325398293E-2</v>
      </c>
      <c r="E457" s="17">
        <f>IF(OR($A457="",$B457="",$C457=""),"",A457*'MPTO_working_3-way'!$I456)</f>
        <v>9.9803210098335864</v>
      </c>
      <c r="F457" s="21">
        <f>IF(OR($A457="",$B457="",$C457=""),"",B457*'MPTO_working_3-way'!$I456)</f>
        <v>6.8504591770508831</v>
      </c>
      <c r="G457" s="22">
        <f>IF(OR($A457="",$B457="",$C457=""),"",C457*'MPTO_working_3-way'!$I456)</f>
        <v>1.3265639556165099</v>
      </c>
      <c r="H457" s="17">
        <f>IF(OR($A457="",$B457="",$C457=""),"",'MPTO_working_3-way'!E456)</f>
        <v>10.903207561073483</v>
      </c>
      <c r="I457" s="21">
        <f>IF(OR($A457="",$B457="",$C457=""),"",'MPTO_working_3-way'!F456)</f>
        <v>7.1859781290742824</v>
      </c>
      <c r="J457" s="22">
        <f>IF(OR($A457="",$B457="",$C457=""),"",'MPTO_working_3-way'!G456)</f>
        <v>1.3001805159459865</v>
      </c>
      <c r="K457" s="17">
        <f>IF(OR($A457="",$B457="",$C457=""),"",'OddsRatio_working_3-way'!H456)</f>
        <v>10.475278936693018</v>
      </c>
      <c r="L457" s="21">
        <f>IF(OR($A457="",$B457="",$C457=""),"",'OddsRatio_working_3-way'!I456)</f>
        <v>7.1594802821376389</v>
      </c>
      <c r="M457" s="22">
        <f>IF(OR($A457="",$B457="",$C457=""),"",'OddsRatio_working_3-way'!J456)</f>
        <v>1.3074250408197037</v>
      </c>
      <c r="N457" s="29">
        <f t="shared" si="130"/>
        <v>10.019717792791457</v>
      </c>
      <c r="O457" s="30">
        <f t="shared" si="131"/>
        <v>14.597561625504046</v>
      </c>
      <c r="P457" s="30">
        <f t="shared" si="132"/>
        <v>75.38272058170449</v>
      </c>
      <c r="Q457" t="s">
        <v>379</v>
      </c>
      <c r="R457" t="s">
        <v>380</v>
      </c>
      <c r="S457" s="43">
        <v>44087</v>
      </c>
      <c r="T457" s="4">
        <v>100</v>
      </c>
      <c r="U457" s="4">
        <f t="shared" si="133"/>
        <v>89.615784008307372</v>
      </c>
      <c r="V457" s="4">
        <f t="shared" si="134"/>
        <v>84.871406959152793</v>
      </c>
      <c r="W457" s="4">
        <f t="shared" si="135"/>
        <v>21.875</v>
      </c>
      <c r="X457" s="4">
        <f t="shared" si="136"/>
        <v>93.253593040847193</v>
      </c>
      <c r="Y457" s="4">
        <f t="shared" si="137"/>
        <v>88.509215991692628</v>
      </c>
      <c r="Z457" s="4">
        <f t="shared" si="138"/>
        <v>25.512809032539824</v>
      </c>
      <c r="AA457" s="4">
        <f t="shared" si="139"/>
        <v>-3.6378090325398205</v>
      </c>
      <c r="AB457" s="4">
        <f t="shared" si="140"/>
        <v>-3.6378090325398347</v>
      </c>
      <c r="AC457" s="4">
        <f t="shared" si="141"/>
        <v>-3.637809032539824</v>
      </c>
    </row>
    <row r="458" spans="1:29" ht="15" x14ac:dyDescent="0.25">
      <c r="A458">
        <v>3.57</v>
      </c>
      <c r="B458">
        <v>3.39</v>
      </c>
      <c r="C458">
        <v>2.1800000000000002</v>
      </c>
      <c r="D458" s="20">
        <f t="shared" si="142"/>
        <v>3.3812891885665497E-2</v>
      </c>
      <c r="E458" s="17">
        <f>IF(OR($A458="",$B458="",$C458=""),"",A458*'MPTO_working_3-way'!$I457)</f>
        <v>3.6907120240318259</v>
      </c>
      <c r="F458" s="21">
        <f>IF(OR($A458="",$B458="",$C458=""),"",B458*'MPTO_working_3-way'!$I457)</f>
        <v>3.504625703492406</v>
      </c>
      <c r="G458" s="22">
        <f>IF(OR($A458="",$B458="",$C458=""),"",C458*'MPTO_working_3-way'!$I457)</f>
        <v>2.2537121043107509</v>
      </c>
      <c r="H458" s="17">
        <f>IF(OR($A458="",$B458="",$C458=""),"",'MPTO_working_3-way'!E457)</f>
        <v>3.7196696160267582</v>
      </c>
      <c r="I458" s="21">
        <f>IF(OR($A458="",$B458="",$C458=""),"",'MPTO_working_3-way'!F457)</f>
        <v>3.5246726957780097</v>
      </c>
      <c r="J458" s="22">
        <f>IF(OR($A458="",$B458="",$C458=""),"",'MPTO_working_3-way'!G457)</f>
        <v>2.2349133896340669</v>
      </c>
      <c r="K458" s="17">
        <f>IF(OR($A458="",$B458="",$C458=""),"",'OddsRatio_working_3-way'!H457)</f>
        <v>3.7066290233107875</v>
      </c>
      <c r="L458" s="21">
        <f>IF(OR($A458="",$B458="",$C458=""),"",'OddsRatio_working_3-way'!I457)</f>
        <v>3.5170596753746239</v>
      </c>
      <c r="M458" s="22">
        <f>IF(OR($A458="",$B458="",$C458=""),"",'OddsRatio_working_3-way'!J457)</f>
        <v>2.2427323920259647</v>
      </c>
      <c r="N458" s="29">
        <f t="shared" si="130"/>
        <v>27.095042731282383</v>
      </c>
      <c r="O458" s="30">
        <f t="shared" si="131"/>
        <v>28.53371756657171</v>
      </c>
      <c r="P458" s="30">
        <f t="shared" si="132"/>
        <v>44.371239702145914</v>
      </c>
      <c r="Q458" t="s">
        <v>381</v>
      </c>
      <c r="R458" t="s">
        <v>382</v>
      </c>
      <c r="S458" s="43">
        <v>44087</v>
      </c>
      <c r="T458" s="4">
        <v>100</v>
      </c>
      <c r="U458" s="4">
        <f t="shared" si="133"/>
        <v>71.988795518207283</v>
      </c>
      <c r="V458" s="4">
        <f t="shared" si="134"/>
        <v>70.501474926253692</v>
      </c>
      <c r="W458" s="4">
        <f t="shared" si="135"/>
        <v>54.128440366972484</v>
      </c>
      <c r="X458" s="4">
        <f t="shared" si="136"/>
        <v>75.370084706773838</v>
      </c>
      <c r="Y458" s="4">
        <f t="shared" si="137"/>
        <v>73.882764114820247</v>
      </c>
      <c r="Z458" s="4">
        <f t="shared" si="138"/>
        <v>57.509729555539039</v>
      </c>
      <c r="AA458" s="4">
        <f t="shared" si="139"/>
        <v>-3.381289188566555</v>
      </c>
      <c r="AB458" s="4">
        <f t="shared" si="140"/>
        <v>-3.381289188566555</v>
      </c>
      <c r="AC458" s="4">
        <f t="shared" si="141"/>
        <v>-3.381289188566555</v>
      </c>
    </row>
    <row r="459" spans="1:29" ht="15" x14ac:dyDescent="0.25">
      <c r="A459">
        <v>4.78</v>
      </c>
      <c r="B459">
        <v>4.1900000000000004</v>
      </c>
      <c r="C459">
        <v>1.68</v>
      </c>
      <c r="D459" s="20">
        <f t="shared" si="142"/>
        <v>4.3106600645470783E-2</v>
      </c>
      <c r="E459" s="17">
        <f>IF(OR($A459="",$B459="",$C459=""),"",A459*'MPTO_working_3-way'!$I458)</f>
        <v>4.9860495510853502</v>
      </c>
      <c r="F459" s="21">
        <f>IF(OR($A459="",$B459="",$C459=""),"",B459*'MPTO_working_3-way'!$I458)</f>
        <v>4.3706166567045228</v>
      </c>
      <c r="G459" s="22">
        <f>IF(OR($A459="",$B459="",$C459=""),"",C459*'MPTO_working_3-way'!$I458)</f>
        <v>1.7524190890843909</v>
      </c>
      <c r="H459" s="17">
        <f>IF(OR($A459="",$B459="",$C459=""),"",'MPTO_working_3-way'!E458)</f>
        <v>5.1325176527631617</v>
      </c>
      <c r="I459" s="21">
        <f>IF(OR($A459="",$B459="",$C459=""),"",'MPTO_working_3-way'!F458)</f>
        <v>4.4584217431416659</v>
      </c>
      <c r="J459" s="22">
        <f>IF(OR($A459="",$B459="",$C459=""),"",'MPTO_working_3-way'!G458)</f>
        <v>1.7215578846030002</v>
      </c>
      <c r="K459" s="17">
        <f>IF(OR($A459="",$B459="",$C459=""),"",'OddsRatio_working_3-way'!H458)</f>
        <v>5.070296430738769</v>
      </c>
      <c r="L459" s="21">
        <f>IF(OR($A459="",$B459="",$C459=""),"",'OddsRatio_working_3-way'!I458)</f>
        <v>4.4349856121843061</v>
      </c>
      <c r="M459" s="22">
        <f>IF(OR($A459="",$B459="",$C459=""),"",'OddsRatio_working_3-way'!J458)</f>
        <v>1.7322226383339581</v>
      </c>
      <c r="N459" s="29">
        <f t="shared" si="130"/>
        <v>20.055957923288641</v>
      </c>
      <c r="O459" s="30">
        <f t="shared" si="131"/>
        <v>22.880066556878209</v>
      </c>
      <c r="P459" s="30">
        <f t="shared" si="132"/>
        <v>57.063975519833157</v>
      </c>
      <c r="Q459" t="s">
        <v>383</v>
      </c>
      <c r="R459" t="s">
        <v>384</v>
      </c>
      <c r="S459" s="43">
        <v>44087</v>
      </c>
      <c r="T459" s="4">
        <v>100</v>
      </c>
      <c r="U459" s="4">
        <f t="shared" si="133"/>
        <v>79.079497907949786</v>
      </c>
      <c r="V459" s="4">
        <f t="shared" si="134"/>
        <v>76.133651551312653</v>
      </c>
      <c r="W459" s="4">
        <f t="shared" si="135"/>
        <v>40.476190476190474</v>
      </c>
      <c r="X459" s="4">
        <f t="shared" si="136"/>
        <v>83.390157972496866</v>
      </c>
      <c r="Y459" s="4">
        <f t="shared" si="137"/>
        <v>80.444311615859732</v>
      </c>
      <c r="Z459" s="4">
        <f t="shared" si="138"/>
        <v>44.786850540737554</v>
      </c>
      <c r="AA459" s="4">
        <f t="shared" si="139"/>
        <v>-4.3106600645470792</v>
      </c>
      <c r="AB459" s="4">
        <f t="shared" si="140"/>
        <v>-4.3106600645470792</v>
      </c>
      <c r="AC459" s="4">
        <f t="shared" si="141"/>
        <v>-4.3106600645470792</v>
      </c>
    </row>
    <row r="460" spans="1:29" ht="15" x14ac:dyDescent="0.25">
      <c r="A460">
        <v>2.88</v>
      </c>
      <c r="B460">
        <v>3.32</v>
      </c>
      <c r="C460">
        <v>2.64</v>
      </c>
      <c r="D460" s="20">
        <f t="shared" si="142"/>
        <v>2.7214920287209399E-2</v>
      </c>
      <c r="E460" s="17">
        <f>IF(OR($A460="",$B460="",$C460=""),"",A460*'MPTO_working_3-way'!$I459)</f>
        <v>2.9583789704271628</v>
      </c>
      <c r="F460" s="21">
        <f>IF(OR($A460="",$B460="",$C460=""),"",B460*'MPTO_working_3-way'!$I459)</f>
        <v>3.410353535353535</v>
      </c>
      <c r="G460" s="22">
        <f>IF(OR($A460="",$B460="",$C460=""),"",C460*'MPTO_working_3-way'!$I459)</f>
        <v>2.7118473895582329</v>
      </c>
      <c r="H460" s="17">
        <f>IF(OR($A460="",$B460="",$C460=""),"",'MPTO_working_3-way'!E459)</f>
        <v>2.9572623939057672</v>
      </c>
      <c r="I460" s="21">
        <f>IF(OR($A460="",$B460="",$C460=""),"",'MPTO_working_3-way'!F459)</f>
        <v>3.4230962836958216</v>
      </c>
      <c r="J460" s="22">
        <f>IF(OR($A460="",$B460="",$C460=""),"",'MPTO_working_3-way'!G459)</f>
        <v>2.704777056959855</v>
      </c>
      <c r="K460" s="17">
        <f>IF(OR($A460="",$B460="",$C460=""),"",'OddsRatio_working_3-way'!H459)</f>
        <v>2.9581618045607767</v>
      </c>
      <c r="L460" s="21">
        <f>IF(OR($A460="",$B460="",$C460=""),"",'OddsRatio_working_3-way'!I459)</f>
        <v>3.4164549928622341</v>
      </c>
      <c r="M460" s="22">
        <f>IF(OR($A460="",$B460="",$C460=""),"",'OddsRatio_working_3-way'!J459)</f>
        <v>2.7081837018508903</v>
      </c>
      <c r="N460" s="29">
        <f t="shared" si="130"/>
        <v>33.802295446131069</v>
      </c>
      <c r="O460" s="30">
        <f t="shared" si="131"/>
        <v>29.322473158089601</v>
      </c>
      <c r="P460" s="30">
        <f t="shared" si="132"/>
        <v>36.875231395779338</v>
      </c>
      <c r="Q460" t="s">
        <v>179</v>
      </c>
      <c r="R460" t="s">
        <v>110</v>
      </c>
      <c r="S460" s="43">
        <v>44087</v>
      </c>
      <c r="T460" s="4">
        <v>100</v>
      </c>
      <c r="U460" s="4">
        <f t="shared" si="133"/>
        <v>65.277777777777771</v>
      </c>
      <c r="V460" s="4">
        <f t="shared" si="134"/>
        <v>69.879518072289159</v>
      </c>
      <c r="W460" s="4">
        <f t="shared" si="135"/>
        <v>62.121212121212118</v>
      </c>
      <c r="X460" s="4">
        <f t="shared" si="136"/>
        <v>67.999269806498731</v>
      </c>
      <c r="Y460" s="4">
        <f t="shared" si="137"/>
        <v>72.601010101010104</v>
      </c>
      <c r="Z460" s="4">
        <f t="shared" si="138"/>
        <v>64.84270414993307</v>
      </c>
      <c r="AA460" s="4">
        <f t="shared" si="139"/>
        <v>-2.7214920287209594</v>
      </c>
      <c r="AB460" s="4">
        <f t="shared" si="140"/>
        <v>-2.7214920287209452</v>
      </c>
      <c r="AC460" s="4">
        <f t="shared" si="141"/>
        <v>-2.7214920287209523</v>
      </c>
    </row>
    <row r="461" spans="1:29" ht="15" x14ac:dyDescent="0.25">
      <c r="A461">
        <v>2.98</v>
      </c>
      <c r="B461">
        <v>3.3</v>
      </c>
      <c r="C461">
        <v>2.57</v>
      </c>
      <c r="D461" s="20">
        <f t="shared" si="142"/>
        <v>2.7705831194719588E-2</v>
      </c>
      <c r="E461" s="17">
        <f>IF(OR($A461="",$B461="",$C461=""),"",A461*'MPTO_working_3-way'!$I460)</f>
        <v>3.0625633769602643</v>
      </c>
      <c r="F461" s="21">
        <f>IF(OR($A461="",$B461="",$C461=""),"",B461*'MPTO_working_3-way'!$I460)</f>
        <v>3.3914292429425745</v>
      </c>
      <c r="G461" s="22">
        <f>IF(OR($A461="",$B461="",$C461=""),"",C461*'MPTO_working_3-way'!$I460)</f>
        <v>2.6412039861704293</v>
      </c>
      <c r="H461" s="17">
        <f>IF(OR($A461="",$B461="",$C461=""),"",'MPTO_working_3-way'!E460)</f>
        <v>3.0643339188239964</v>
      </c>
      <c r="I461" s="21">
        <f>IF(OR($A461="",$B461="",$C461=""),"",'MPTO_working_3-way'!F460)</f>
        <v>3.4037335952644105</v>
      </c>
      <c r="J461" s="22">
        <f>IF(OR($A461="",$B461="",$C461=""),"",'MPTO_working_3-way'!G460)</f>
        <v>2.6324810480463361</v>
      </c>
      <c r="K461" s="17">
        <f>IF(OR($A461="",$B461="",$C461=""),"",'OddsRatio_working_3-way'!H460)</f>
        <v>3.0639182249376713</v>
      </c>
      <c r="L461" s="21">
        <f>IF(OR($A461="",$B461="",$C461=""),"",'OddsRatio_working_3-way'!I460)</f>
        <v>3.3974807663417401</v>
      </c>
      <c r="M461" s="22">
        <f>IF(OR($A461="",$B461="",$C461=""),"",'OddsRatio_working_3-way'!J460)</f>
        <v>2.6365412187637092</v>
      </c>
      <c r="N461" s="29">
        <f t="shared" si="130"/>
        <v>32.652385499122182</v>
      </c>
      <c r="O461" s="30">
        <f t="shared" si="131"/>
        <v>29.486093571934578</v>
      </c>
      <c r="P461" s="30">
        <f t="shared" si="132"/>
        <v>37.861520928943229</v>
      </c>
      <c r="Q461" t="s">
        <v>55</v>
      </c>
      <c r="R461" t="s">
        <v>176</v>
      </c>
      <c r="S461" s="43">
        <v>44087</v>
      </c>
      <c r="T461" s="4">
        <v>100</v>
      </c>
      <c r="U461" s="4">
        <f t="shared" si="133"/>
        <v>66.442953020134226</v>
      </c>
      <c r="V461" s="4">
        <f t="shared" si="134"/>
        <v>69.696969696969703</v>
      </c>
      <c r="W461" s="4">
        <f t="shared" si="135"/>
        <v>61.089494163424128</v>
      </c>
      <c r="X461" s="4">
        <f t="shared" si="136"/>
        <v>69.213536139606177</v>
      </c>
      <c r="Y461" s="4">
        <f t="shared" si="137"/>
        <v>72.467552816441653</v>
      </c>
      <c r="Z461" s="4">
        <f t="shared" si="138"/>
        <v>63.860077282896079</v>
      </c>
      <c r="AA461" s="4">
        <f t="shared" si="139"/>
        <v>-2.7705831194719508</v>
      </c>
      <c r="AB461" s="4">
        <f t="shared" si="140"/>
        <v>-2.7705831194719508</v>
      </c>
      <c r="AC461" s="4">
        <f t="shared" si="141"/>
        <v>-2.7705831194719508</v>
      </c>
    </row>
    <row r="462" spans="1:29" ht="15" x14ac:dyDescent="0.25">
      <c r="A462">
        <v>1.57</v>
      </c>
      <c r="B462">
        <v>4.21</v>
      </c>
      <c r="C462">
        <v>6.36</v>
      </c>
      <c r="D462" s="20">
        <f t="shared" si="142"/>
        <v>3.1705070773152766E-2</v>
      </c>
      <c r="E462" s="17">
        <f>IF(OR($A462="",$B462="",$C462=""),"",A462*'MPTO_working_3-way'!$I461)</f>
        <v>1.6197769611138499</v>
      </c>
      <c r="F462" s="21">
        <f>IF(OR($A462="",$B462="",$C462=""),"",B462*'MPTO_working_3-way'!$I461)</f>
        <v>4.3434783479549735</v>
      </c>
      <c r="G462" s="22">
        <f>IF(OR($A462="",$B462="",$C462=""),"",C462*'MPTO_working_3-way'!$I461)</f>
        <v>6.5616442501172516</v>
      </c>
      <c r="H462" s="17">
        <f>IF(OR($A462="",$B462="",$C462=""),"",'MPTO_working_3-way'!E461)</f>
        <v>1.5964894646671357</v>
      </c>
      <c r="I462" s="21">
        <f>IF(OR($A462="",$B462="",$C462=""),"",'MPTO_working_3-way'!F461)</f>
        <v>4.4060368394529776</v>
      </c>
      <c r="J462" s="22">
        <f>IF(OR($A462="",$B462="",$C462=""),"",'MPTO_working_3-way'!G461)</f>
        <v>6.8182896334032792</v>
      </c>
      <c r="K462" s="17">
        <f>IF(OR($A462="",$B462="",$C462=""),"",'OddsRatio_working_3-way'!H461)</f>
        <v>1.6043876487602495</v>
      </c>
      <c r="L462" s="21">
        <f>IF(OR($A462="",$B462="",$C462=""),"",'OddsRatio_working_3-way'!I461)</f>
        <v>4.4036567588077213</v>
      </c>
      <c r="M462" s="22">
        <f>IF(OR($A462="",$B462="",$C462=""),"",'OddsRatio_working_3-way'!J461)</f>
        <v>6.6833645567630491</v>
      </c>
      <c r="N462" s="29">
        <f t="shared" si="130"/>
        <v>61.736894893994766</v>
      </c>
      <c r="O462" s="30">
        <f t="shared" si="131"/>
        <v>23.023022561418475</v>
      </c>
      <c r="P462" s="30">
        <f t="shared" si="132"/>
        <v>15.240082544586759</v>
      </c>
      <c r="Q462" t="s">
        <v>113</v>
      </c>
      <c r="R462" t="s">
        <v>120</v>
      </c>
      <c r="S462" s="43">
        <v>44087</v>
      </c>
      <c r="T462" s="4">
        <v>100</v>
      </c>
      <c r="U462" s="4">
        <f t="shared" si="133"/>
        <v>36.30573248407643</v>
      </c>
      <c r="V462" s="4">
        <f t="shared" si="134"/>
        <v>76.24703087885986</v>
      </c>
      <c r="W462" s="4">
        <f t="shared" si="135"/>
        <v>84.276729559748418</v>
      </c>
      <c r="X462" s="4">
        <f t="shared" si="136"/>
        <v>39.476239561391715</v>
      </c>
      <c r="Y462" s="4">
        <f t="shared" si="137"/>
        <v>79.417537956175138</v>
      </c>
      <c r="Z462" s="4">
        <f t="shared" si="138"/>
        <v>87.44723663706371</v>
      </c>
      <c r="AA462" s="4">
        <f t="shared" si="139"/>
        <v>-3.1705070773152855</v>
      </c>
      <c r="AB462" s="4">
        <f t="shared" si="140"/>
        <v>-3.1705070773152784</v>
      </c>
      <c r="AC462" s="4">
        <f t="shared" si="141"/>
        <v>-3.1705070773152926</v>
      </c>
    </row>
    <row r="463" spans="1:29" ht="15" x14ac:dyDescent="0.25">
      <c r="A463">
        <v>2.14</v>
      </c>
      <c r="B463">
        <v>3.48</v>
      </c>
      <c r="C463">
        <v>3.66</v>
      </c>
      <c r="D463" s="20">
        <f t="shared" si="142"/>
        <v>2.7870085181095572E-2</v>
      </c>
      <c r="E463" s="17">
        <f>IF(OR($A463="",$B463="",$C463=""),"",A463*'MPTO_working_3-way'!$I462)</f>
        <v>2.1996419822875448</v>
      </c>
      <c r="F463" s="21">
        <f>IF(OR($A463="",$B463="",$C463=""),"",B463*'MPTO_working_3-way'!$I462)</f>
        <v>3.5769878964302126</v>
      </c>
      <c r="G463" s="22">
        <f>IF(OR($A463="",$B463="",$C463=""),"",C463*'MPTO_working_3-way'!$I462)</f>
        <v>3.76200451176281</v>
      </c>
      <c r="H463" s="17">
        <f>IF(OR($A463="",$B463="",$C463=""),"",'MPTO_working_3-way'!E462)</f>
        <v>2.1834075855139035</v>
      </c>
      <c r="I463" s="21">
        <f>IF(OR($A463="",$B463="",$C463=""),"",'MPTO_working_3-way'!F462)</f>
        <v>3.5962647166238471</v>
      </c>
      <c r="J463" s="22">
        <f>IF(OR($A463="",$B463="",$C463=""),"",'MPTO_working_3-way'!G462)</f>
        <v>3.7888257744248524</v>
      </c>
      <c r="K463" s="17">
        <f>IF(OR($A463="",$B463="",$C463=""),"",'OddsRatio_working_3-way'!H462)</f>
        <v>2.1900954133895221</v>
      </c>
      <c r="L463" s="21">
        <f>IF(OR($A463="",$B463="",$C463=""),"",'OddsRatio_working_3-way'!I462)</f>
        <v>3.5889794957947494</v>
      </c>
      <c r="M463" s="22">
        <f>IF(OR($A463="",$B463="",$C463=""),"",'OddsRatio_working_3-way'!J462)</f>
        <v>3.7768892979088853</v>
      </c>
      <c r="N463" s="29">
        <f t="shared" si="130"/>
        <v>45.461943718679059</v>
      </c>
      <c r="O463" s="30">
        <f t="shared" si="131"/>
        <v>27.956482631601492</v>
      </c>
      <c r="P463" s="30">
        <f t="shared" si="132"/>
        <v>26.581573649719452</v>
      </c>
      <c r="Q463" t="s">
        <v>54</v>
      </c>
      <c r="R463" t="s">
        <v>153</v>
      </c>
      <c r="S463" s="43">
        <v>44087</v>
      </c>
      <c r="T463" s="4">
        <v>100</v>
      </c>
      <c r="U463" s="4">
        <f t="shared" si="133"/>
        <v>53.271028037383175</v>
      </c>
      <c r="V463" s="4">
        <f t="shared" si="134"/>
        <v>71.264367816091948</v>
      </c>
      <c r="W463" s="4">
        <f t="shared" si="135"/>
        <v>72.67759562841529</v>
      </c>
      <c r="X463" s="4">
        <f t="shared" si="136"/>
        <v>56.058036555492741</v>
      </c>
      <c r="Y463" s="4">
        <f t="shared" si="137"/>
        <v>74.051376334201507</v>
      </c>
      <c r="Z463" s="4">
        <f t="shared" si="138"/>
        <v>75.464604146524877</v>
      </c>
      <c r="AA463" s="4">
        <f t="shared" si="139"/>
        <v>-2.7870085181095661</v>
      </c>
      <c r="AB463" s="4">
        <f t="shared" si="140"/>
        <v>-2.787008518109559</v>
      </c>
      <c r="AC463" s="4">
        <f t="shared" si="141"/>
        <v>-2.7870085181095874</v>
      </c>
    </row>
    <row r="464" spans="1:29" ht="15" x14ac:dyDescent="0.25">
      <c r="A464">
        <v>2.21</v>
      </c>
      <c r="B464">
        <v>3.11</v>
      </c>
      <c r="C464">
        <v>3.76</v>
      </c>
      <c r="D464" s="20">
        <f t="shared" si="142"/>
        <v>3.9989542951444745E-2</v>
      </c>
      <c r="E464" s="17">
        <f>IF(OR($A464="",$B464="",$C464=""),"",A464*'MPTO_working_3-way'!$I463)</f>
        <v>2.2983768899226931</v>
      </c>
      <c r="F464" s="21">
        <f>IF(OR($A464="",$B464="",$C464=""),"",B464*'MPTO_working_3-way'!$I463)</f>
        <v>3.2343674785789931</v>
      </c>
      <c r="G464" s="22">
        <f>IF(OR($A464="",$B464="",$C464=""),"",C464*'MPTO_working_3-way'!$I463)</f>
        <v>3.9103606814974321</v>
      </c>
      <c r="H464" s="17">
        <f>IF(OR($A464="",$B464="",$C464=""),"",'MPTO_working_3-way'!E463)</f>
        <v>2.2770804288004038</v>
      </c>
      <c r="I464" s="21">
        <f>IF(OR($A464="",$B464="",$C464=""),"",'MPTO_working_3-way'!F463)</f>
        <v>3.2445035763434538</v>
      </c>
      <c r="J464" s="22">
        <f>IF(OR($A464="",$B464="",$C464=""),"",'MPTO_working_3-way'!G463)</f>
        <v>3.9583956912580183</v>
      </c>
      <c r="K464" s="17">
        <f>IF(OR($A464="",$B464="",$C464=""),"",'OddsRatio_working_3-way'!H463)</f>
        <v>2.2861633772742547</v>
      </c>
      <c r="L464" s="21">
        <f>IF(OR($A464="",$B464="",$C464=""),"",'OddsRatio_working_3-way'!I463)</f>
        <v>3.242813823180724</v>
      </c>
      <c r="M464" s="22">
        <f>IF(OR($A464="",$B464="",$C464=""),"",'OddsRatio_working_3-way'!J463)</f>
        <v>3.9337280341131757</v>
      </c>
      <c r="N464" s="29">
        <f t="shared" si="130"/>
        <v>43.508965147732383</v>
      </c>
      <c r="O464" s="30">
        <f t="shared" si="131"/>
        <v>30.917946294690861</v>
      </c>
      <c r="P464" s="30">
        <f t="shared" si="132"/>
        <v>25.573088557576749</v>
      </c>
      <c r="Q464" t="s">
        <v>118</v>
      </c>
      <c r="R464" t="s">
        <v>385</v>
      </c>
      <c r="S464" s="43">
        <v>44087</v>
      </c>
      <c r="T464" s="4">
        <v>100</v>
      </c>
      <c r="U464" s="4">
        <f t="shared" si="133"/>
        <v>54.751131221719454</v>
      </c>
      <c r="V464" s="4">
        <f t="shared" si="134"/>
        <v>67.845659163987136</v>
      </c>
      <c r="W464" s="4">
        <f t="shared" si="135"/>
        <v>73.40425531914893</v>
      </c>
      <c r="X464" s="4">
        <f t="shared" si="136"/>
        <v>58.750085516863926</v>
      </c>
      <c r="Y464" s="4">
        <f t="shared" si="137"/>
        <v>71.844613459131608</v>
      </c>
      <c r="Z464" s="4">
        <f t="shared" si="138"/>
        <v>77.403209614293417</v>
      </c>
      <c r="AA464" s="4">
        <f t="shared" si="139"/>
        <v>-3.9989542951444719</v>
      </c>
      <c r="AB464" s="4">
        <f t="shared" si="140"/>
        <v>-3.9989542951444719</v>
      </c>
      <c r="AC464" s="4">
        <f t="shared" si="141"/>
        <v>-3.9989542951444861</v>
      </c>
    </row>
    <row r="465" spans="1:30" ht="15" x14ac:dyDescent="0.25">
      <c r="A465">
        <v>2.4500000000000002</v>
      </c>
      <c r="B465">
        <v>3.33</v>
      </c>
      <c r="C465">
        <v>3.02</v>
      </c>
      <c r="D465" s="20">
        <f t="shared" si="142"/>
        <v>3.9589393420992103E-2</v>
      </c>
      <c r="E465" s="17">
        <f>IF(OR($A465="",$B465="",$C465=""),"",A465*'MPTO_working_3-way'!$I464)</f>
        <v>2.5469940138814309</v>
      </c>
      <c r="F465" s="21">
        <f>IF(OR($A465="",$B465="",$C465=""),"",B465*'MPTO_working_3-way'!$I464)</f>
        <v>3.4618326800919039</v>
      </c>
      <c r="G465" s="22">
        <f>IF(OR($A465="",$B465="",$C465=""),"",C465*'MPTO_working_3-way'!$I464)</f>
        <v>3.1395599681313962</v>
      </c>
      <c r="H465" s="17">
        <f>IF(OR($A465="",$B465="",$C465=""),"",'MPTO_working_3-way'!E464)</f>
        <v>2.5318583685827094</v>
      </c>
      <c r="I465" s="21">
        <f>IF(OR($A465="",$B465="",$C465=""),"",'MPTO_working_3-way'!F464)</f>
        <v>3.4830603956257709</v>
      </c>
      <c r="J465" s="22">
        <f>IF(OR($A465="",$B465="",$C465=""),"",'MPTO_working_3-way'!G464)</f>
        <v>3.1453527585236976</v>
      </c>
      <c r="K465" s="17">
        <f>IF(OR($A465="",$B465="",$C465=""),"",'OddsRatio_working_3-way'!H464)</f>
        <v>2.5386687039023577</v>
      </c>
      <c r="L465" s="21">
        <f>IF(OR($A465="",$B465="",$C465=""),"",'OddsRatio_working_3-way'!I464)</f>
        <v>3.472481434546546</v>
      </c>
      <c r="M465" s="22">
        <f>IF(OR($A465="",$B465="",$C465=""),"",'OddsRatio_working_3-way'!J464)</f>
        <v>3.1435246771605243</v>
      </c>
      <c r="N465" s="29">
        <f t="shared" si="130"/>
        <v>39.261968993640224</v>
      </c>
      <c r="O465" s="30">
        <f t="shared" si="131"/>
        <v>28.886433643969532</v>
      </c>
      <c r="P465" s="30">
        <f t="shared" si="132"/>
        <v>31.851597362390251</v>
      </c>
      <c r="Q465" t="s">
        <v>152</v>
      </c>
      <c r="R465" t="s">
        <v>158</v>
      </c>
      <c r="S465" s="43">
        <v>44087</v>
      </c>
      <c r="T465" s="4">
        <v>100</v>
      </c>
      <c r="U465" s="4">
        <f t="shared" si="133"/>
        <v>59.183673469387763</v>
      </c>
      <c r="V465" s="4">
        <f t="shared" si="134"/>
        <v>69.969969969969966</v>
      </c>
      <c r="W465" s="4">
        <f t="shared" si="135"/>
        <v>66.88741721854305</v>
      </c>
      <c r="X465" s="4">
        <f t="shared" si="136"/>
        <v>63.142612811486984</v>
      </c>
      <c r="Y465" s="4">
        <f t="shared" si="137"/>
        <v>73.928909312069194</v>
      </c>
      <c r="Z465" s="4">
        <f t="shared" si="138"/>
        <v>70.846356560642263</v>
      </c>
      <c r="AA465" s="4">
        <f t="shared" si="139"/>
        <v>-3.9589393420992209</v>
      </c>
      <c r="AB465" s="4">
        <f t="shared" si="140"/>
        <v>-3.958939342099228</v>
      </c>
      <c r="AC465" s="4">
        <f t="shared" si="141"/>
        <v>-3.9589393420992138</v>
      </c>
    </row>
    <row r="466" spans="1:30" ht="15" x14ac:dyDescent="0.25">
      <c r="A466">
        <v>2.2200000000000002</v>
      </c>
      <c r="B466">
        <v>3.04</v>
      </c>
      <c r="C466">
        <v>3.84</v>
      </c>
      <c r="D466" s="20">
        <f t="shared" si="142"/>
        <v>3.9814485538169686E-2</v>
      </c>
      <c r="E466" s="17">
        <f>IF(OR($A466="",$B466="",$C466=""),"",A466*'MPTO_working_3-way'!$I465)</f>
        <v>2.3083881578947367</v>
      </c>
      <c r="F466" s="21">
        <f>IF(OR($A466="",$B466="",$C466=""),"",B466*'MPTO_working_3-way'!$I465)</f>
        <v>3.1610360360360357</v>
      </c>
      <c r="G466" s="22">
        <f>IF(OR($A466="",$B466="",$C466=""),"",C466*'MPTO_working_3-way'!$I465)</f>
        <v>3.9928876244665714</v>
      </c>
      <c r="H466" s="17">
        <f>IF(OR($A466="",$B466="",$C466=""),"",'MPTO_working_3-way'!E465)</f>
        <v>2.2873928123552472</v>
      </c>
      <c r="I466" s="21">
        <f>IF(OR($A466="",$B466="",$C466=""),"",'MPTO_working_3-way'!F465)</f>
        <v>3.1678062366028819</v>
      </c>
      <c r="J466" s="22">
        <f>IF(OR($A466="",$B466="",$C466=""),"",'MPTO_working_3-way'!G465)</f>
        <v>4.046204884287941</v>
      </c>
      <c r="K466" s="17">
        <f>IF(OR($A466="",$B466="",$C466=""),"",'OddsRatio_working_3-way'!H465)</f>
        <v>2.2964699025763791</v>
      </c>
      <c r="L466" s="21">
        <f>IF(OR($A466="",$B466="",$C466=""),"",'OddsRatio_working_3-way'!I465)</f>
        <v>3.1678677059473874</v>
      </c>
      <c r="M466" s="22">
        <f>IF(OR($A466="",$B466="",$C466=""),"",'OddsRatio_working_3-way'!J465)</f>
        <v>4.0180119043581284</v>
      </c>
      <c r="N466" s="29">
        <f t="shared" si="130"/>
        <v>43.320270751692206</v>
      </c>
      <c r="O466" s="30">
        <f t="shared" si="131"/>
        <v>31.635197719985754</v>
      </c>
      <c r="P466" s="30">
        <f t="shared" si="132"/>
        <v>25.044531528322057</v>
      </c>
      <c r="Q466" t="s">
        <v>60</v>
      </c>
      <c r="R466" t="s">
        <v>123</v>
      </c>
      <c r="S466" s="43">
        <v>44087</v>
      </c>
      <c r="T466" s="4">
        <v>100</v>
      </c>
      <c r="U466" s="4">
        <f t="shared" si="133"/>
        <v>54.954954954954964</v>
      </c>
      <c r="V466" s="4">
        <f t="shared" si="134"/>
        <v>67.10526315789474</v>
      </c>
      <c r="W466" s="4">
        <f t="shared" si="135"/>
        <v>73.958333333333343</v>
      </c>
      <c r="X466" s="4">
        <f t="shared" si="136"/>
        <v>58.936403508771939</v>
      </c>
      <c r="Y466" s="4">
        <f t="shared" si="137"/>
        <v>71.0867117117117</v>
      </c>
      <c r="Z466" s="4">
        <f t="shared" si="138"/>
        <v>77.939781887150303</v>
      </c>
      <c r="AA466" s="4">
        <f t="shared" si="139"/>
        <v>-3.9814485538169748</v>
      </c>
      <c r="AB466" s="4">
        <f t="shared" si="140"/>
        <v>-3.9814485538169606</v>
      </c>
      <c r="AC466" s="4">
        <f t="shared" si="141"/>
        <v>-3.9814485538169606</v>
      </c>
    </row>
    <row r="467" spans="1:30" ht="15" x14ac:dyDescent="0.25">
      <c r="A467">
        <v>2.97</v>
      </c>
      <c r="B467">
        <v>2.94</v>
      </c>
      <c r="C467">
        <v>2.76</v>
      </c>
      <c r="D467" s="20">
        <f t="shared" si="142"/>
        <v>3.9155231701815563E-2</v>
      </c>
      <c r="E467" s="17">
        <f>IF(OR($A467="",$B467="",$C467=""),"",A467*'MPTO_working_3-way'!$I466)</f>
        <v>3.0862910381543922</v>
      </c>
      <c r="F467" s="21">
        <f>IF(OR($A467="",$B467="",$C467=""),"",B467*'MPTO_working_3-way'!$I466)</f>
        <v>3.0551163812033377</v>
      </c>
      <c r="G467" s="22">
        <f>IF(OR($A467="",$B467="",$C467=""),"",C467*'MPTO_working_3-way'!$I466)</f>
        <v>2.8680684394970108</v>
      </c>
      <c r="H467" s="17">
        <f>IF(OR($A467="",$B467="",$C467=""),"",'MPTO_working_3-way'!E466)</f>
        <v>3.0897708880779335</v>
      </c>
      <c r="I467" s="21">
        <f>IF(OR($A467="",$B467="",$C467=""),"",'MPTO_working_3-way'!F466)</f>
        <v>3.0573157067871541</v>
      </c>
      <c r="J467" s="22">
        <f>IF(OR($A467="",$B467="",$C467=""),"",'MPTO_working_3-way'!G466)</f>
        <v>2.8631382959007068</v>
      </c>
      <c r="K467" s="17">
        <f>IF(OR($A467="",$B467="",$C467=""),"",'OddsRatio_working_3-way'!H466)</f>
        <v>3.0880827510759765</v>
      </c>
      <c r="L467" s="21">
        <f>IF(OR($A467="",$B467="",$C467=""),"",'OddsRatio_working_3-way'!I466)</f>
        <v>3.0562845365925853</v>
      </c>
      <c r="M467" s="22">
        <f>IF(OR($A467="",$B467="",$C467=""),"",'OddsRatio_working_3-way'!J466)</f>
        <v>2.8654952496922417</v>
      </c>
      <c r="N467" s="29">
        <f t="shared" si="130"/>
        <v>32.401351254222668</v>
      </c>
      <c r="O467" s="30">
        <f t="shared" si="131"/>
        <v>32.731977287429018</v>
      </c>
      <c r="P467" s="30">
        <f t="shared" si="132"/>
        <v>34.866671458348307</v>
      </c>
      <c r="Q467" t="s">
        <v>58</v>
      </c>
      <c r="R467" t="s">
        <v>121</v>
      </c>
      <c r="S467" s="43">
        <v>44087</v>
      </c>
      <c r="T467" s="4">
        <v>100</v>
      </c>
      <c r="U467" s="4">
        <f t="shared" si="133"/>
        <v>66.329966329966325</v>
      </c>
      <c r="V467" s="4">
        <f t="shared" si="134"/>
        <v>65.986394557823132</v>
      </c>
      <c r="W467" s="4">
        <f t="shared" si="135"/>
        <v>63.768115942028999</v>
      </c>
      <c r="X467" s="4">
        <f t="shared" si="136"/>
        <v>70.245489500147883</v>
      </c>
      <c r="Y467" s="4">
        <f t="shared" si="137"/>
        <v>69.90191772800469</v>
      </c>
      <c r="Z467" s="4">
        <f t="shared" si="138"/>
        <v>67.683639112210543</v>
      </c>
      <c r="AA467" s="4">
        <f t="shared" si="139"/>
        <v>-3.915523170181558</v>
      </c>
      <c r="AB467" s="4">
        <f t="shared" si="140"/>
        <v>-3.915523170181558</v>
      </c>
      <c r="AC467" s="4">
        <f t="shared" si="141"/>
        <v>-3.9155231701815438</v>
      </c>
    </row>
    <row r="468" spans="1:30" ht="15" x14ac:dyDescent="0.25">
      <c r="A468">
        <v>1.81</v>
      </c>
      <c r="B468">
        <v>3.4</v>
      </c>
      <c r="C468">
        <v>5.18</v>
      </c>
      <c r="D468" s="20">
        <f t="shared" si="142"/>
        <v>3.9654027954320492E-2</v>
      </c>
      <c r="E468" s="17">
        <f>IF(OR($A468="",$B468="",$C468=""),"",A468*'MPTO_working_3-way'!$I467)</f>
        <v>1.8817737905973202</v>
      </c>
      <c r="F468" s="21">
        <f>IF(OR($A468="",$B468="",$C468=""),"",B468*'MPTO_working_3-way'!$I467)</f>
        <v>3.5348236950446896</v>
      </c>
      <c r="G468" s="22">
        <f>IF(OR($A468="",$B468="",$C468=""),"",C468*'MPTO_working_3-way'!$I467)</f>
        <v>5.3854078648033799</v>
      </c>
      <c r="H468" s="17">
        <f>IF(OR($A468="",$B468="",$C468=""),"",'MPTO_working_3-way'!E467)</f>
        <v>1.854364933475426</v>
      </c>
      <c r="I468" s="21">
        <f>IF(OR($A468="",$B468="",$C468=""),"",'MPTO_working_3-way'!F467)</f>
        <v>3.5599903511554043</v>
      </c>
      <c r="J468" s="22">
        <f>IF(OR($A468="",$B468="",$C468=""),"",'MPTO_working_3-way'!G467)</f>
        <v>5.5607399034301821</v>
      </c>
      <c r="K468" s="17">
        <f>IF(OR($A468="",$B468="",$C468=""),"",'OddsRatio_working_3-way'!H467)</f>
        <v>1.8648273483775495</v>
      </c>
      <c r="L468" s="21">
        <f>IF(OR($A468="",$B468="",$C468=""),"",'OddsRatio_working_3-way'!I467)</f>
        <v>3.5624514026001459</v>
      </c>
      <c r="M468" s="22">
        <f>IF(OR($A468="",$B468="",$C468=""),"",'OddsRatio_working_3-way'!J467)</f>
        <v>5.4629361928619229</v>
      </c>
      <c r="N468" s="29">
        <f t="shared" si="130"/>
        <v>53.141350198239081</v>
      </c>
      <c r="O468" s="30">
        <f t="shared" si="131"/>
        <v>28.289954076121393</v>
      </c>
      <c r="P468" s="30">
        <f t="shared" si="132"/>
        <v>18.568695725639525</v>
      </c>
      <c r="Q468" t="s">
        <v>162</v>
      </c>
      <c r="R468" t="s">
        <v>116</v>
      </c>
      <c r="S468" s="43">
        <v>44087</v>
      </c>
      <c r="T468" s="4">
        <v>100</v>
      </c>
      <c r="U468" s="4">
        <f t="shared" si="133"/>
        <v>44.751381215469614</v>
      </c>
      <c r="V468" s="4">
        <f t="shared" si="134"/>
        <v>70.588235294117652</v>
      </c>
      <c r="W468" s="4">
        <f t="shared" si="135"/>
        <v>80.6949806949807</v>
      </c>
      <c r="X468" s="4">
        <f t="shared" si="136"/>
        <v>48.716784010901662</v>
      </c>
      <c r="Y468" s="4">
        <f t="shared" si="137"/>
        <v>74.553638089549693</v>
      </c>
      <c r="Z468" s="4">
        <f t="shared" si="138"/>
        <v>84.660383490412741</v>
      </c>
      <c r="AA468" s="4">
        <f t="shared" si="139"/>
        <v>-3.9654027954320483</v>
      </c>
      <c r="AB468" s="4">
        <f t="shared" si="140"/>
        <v>-3.9654027954320412</v>
      </c>
      <c r="AC468" s="4">
        <f t="shared" si="141"/>
        <v>-3.9654027954320412</v>
      </c>
    </row>
    <row r="469" spans="1:30" ht="15" x14ac:dyDescent="0.25">
      <c r="A469">
        <v>2.56</v>
      </c>
      <c r="B469">
        <v>3.29</v>
      </c>
      <c r="C469">
        <v>2.9</v>
      </c>
      <c r="D469" s="20">
        <f t="shared" si="142"/>
        <v>3.9403953988051521E-2</v>
      </c>
      <c r="E469" s="17">
        <f>IF(OR($A469="",$B469="",$C469=""),"",A469*'MPTO_working_3-way'!$I468)</f>
        <v>2.6608741222094121</v>
      </c>
      <c r="F469" s="21">
        <f>IF(OR($A469="",$B469="",$C469=""),"",B469*'MPTO_working_3-way'!$I468)</f>
        <v>3.4196390086206896</v>
      </c>
      <c r="G469" s="22">
        <f>IF(OR($A469="",$B469="",$C469=""),"",C469*'MPTO_working_3-way'!$I468)</f>
        <v>3.0142714665653494</v>
      </c>
      <c r="H469" s="17">
        <f>IF(OR($A469="",$B469="",$C469=""),"",'MPTO_working_3-way'!E468)</f>
        <v>2.6490743499047018</v>
      </c>
      <c r="I469" s="21">
        <f>IF(OR($A469="",$B469="",$C469=""),"",'MPTO_working_3-way'!F468)</f>
        <v>3.4385918808271971</v>
      </c>
      <c r="J469" s="22">
        <f>IF(OR($A469="",$B469="",$C469=""),"",'MPTO_working_3-way'!G468)</f>
        <v>3.0148365999088242</v>
      </c>
      <c r="K469" s="17">
        <f>IF(OR($A469="",$B469="",$C469=""),"",'OddsRatio_working_3-way'!H468)</f>
        <v>2.6545925546026341</v>
      </c>
      <c r="L469" s="21">
        <f>IF(OR($A469="",$B469="",$C469=""),"",'OddsRatio_working_3-way'!I468)</f>
        <v>3.4288570192564309</v>
      </c>
      <c r="M469" s="22">
        <f>IF(OR($A469="",$B469="",$C469=""),"",'OddsRatio_working_3-way'!J468)</f>
        <v>3.0152088806057722</v>
      </c>
      <c r="N469" s="29">
        <f t="shared" si="130"/>
        <v>37.581634984283539</v>
      </c>
      <c r="O469" s="30">
        <f t="shared" si="131"/>
        <v>29.242852753728226</v>
      </c>
      <c r="P469" s="30">
        <f t="shared" si="132"/>
        <v>33.175512261988231</v>
      </c>
      <c r="Q469" t="s">
        <v>131</v>
      </c>
      <c r="R469" t="s">
        <v>386</v>
      </c>
      <c r="S469" s="43">
        <v>44087</v>
      </c>
      <c r="T469" s="4">
        <v>100</v>
      </c>
      <c r="U469" s="4">
        <f t="shared" si="133"/>
        <v>60.9375</v>
      </c>
      <c r="V469" s="4">
        <f t="shared" si="134"/>
        <v>69.6048632218845</v>
      </c>
      <c r="W469" s="4">
        <f t="shared" si="135"/>
        <v>65.517241379310349</v>
      </c>
      <c r="X469" s="4">
        <f t="shared" si="136"/>
        <v>64.877895398805151</v>
      </c>
      <c r="Y469" s="4">
        <f t="shared" si="137"/>
        <v>73.545258620689651</v>
      </c>
      <c r="Z469" s="4">
        <f t="shared" si="138"/>
        <v>69.4576367781155</v>
      </c>
      <c r="AA469" s="4">
        <f t="shared" si="139"/>
        <v>-3.9403953988051512</v>
      </c>
      <c r="AB469" s="4">
        <f t="shared" si="140"/>
        <v>-3.9403953988051512</v>
      </c>
      <c r="AC469" s="4">
        <f t="shared" si="141"/>
        <v>-3.9403953988051512</v>
      </c>
    </row>
    <row r="470" spans="1:30" ht="15" x14ac:dyDescent="0.25">
      <c r="A470">
        <v>2.73</v>
      </c>
      <c r="B470">
        <v>3.57</v>
      </c>
      <c r="C470">
        <v>2.54</v>
      </c>
      <c r="D470" s="20">
        <f t="shared" si="142"/>
        <v>4.0113198519868165E-2</v>
      </c>
      <c r="E470" s="17">
        <f>IF(OR($A470="",$B470="",$C470=""),"",A470*'MPTO_working_3-way'!$I469)</f>
        <v>2.8395090319592402</v>
      </c>
      <c r="F470" s="21">
        <f>IF(OR($A470="",$B470="",$C470=""),"",B470*'MPTO_working_3-way'!$I469)</f>
        <v>3.7132041187159293</v>
      </c>
      <c r="G470" s="22">
        <f>IF(OR($A470="",$B470="",$C470=""),"",C470*'MPTO_working_3-way'!$I469)</f>
        <v>2.6418875242404654</v>
      </c>
      <c r="H470" s="17">
        <f>IF(OR($A470="",$B470="",$C470=""),"",'MPTO_working_3-way'!E469)</f>
        <v>2.8334286771881412</v>
      </c>
      <c r="I470" s="21">
        <f>IF(OR($A470="",$B470="",$C470=""),"",'MPTO_working_3-way'!F469)</f>
        <v>3.7489552789421117</v>
      </c>
      <c r="J470" s="22">
        <f>IF(OR($A470="",$B470="",$C470=""),"",'MPTO_working_3-way'!G469)</f>
        <v>2.6292975389103757</v>
      </c>
      <c r="K470" s="17">
        <f>IF(OR($A470="",$B470="",$C470=""),"",'OddsRatio_working_3-way'!H469)</f>
        <v>2.8373552197348197</v>
      </c>
      <c r="L470" s="21">
        <f>IF(OR($A470="",$B470="",$C470=""),"",'OddsRatio_working_3-way'!I469)</f>
        <v>3.7294814535945</v>
      </c>
      <c r="M470" s="22">
        <f>IF(OR($A470="",$B470="",$C470=""),"",'OddsRatio_working_3-way'!J469)</f>
        <v>2.6355647620760823</v>
      </c>
      <c r="N470" s="29">
        <f t="shared" si="130"/>
        <v>35.217355843732165</v>
      </c>
      <c r="O470" s="30">
        <f t="shared" si="131"/>
        <v>26.930919174618712</v>
      </c>
      <c r="P470" s="30">
        <f t="shared" si="132"/>
        <v>37.851724981649134</v>
      </c>
      <c r="Q470" t="s">
        <v>165</v>
      </c>
      <c r="R470" t="s">
        <v>167</v>
      </c>
      <c r="S470" s="43">
        <v>44087</v>
      </c>
      <c r="T470" s="4">
        <v>100</v>
      </c>
      <c r="U470" s="4">
        <f t="shared" si="133"/>
        <v>63.369963369963365</v>
      </c>
      <c r="V470" s="4">
        <f t="shared" si="134"/>
        <v>71.988795518207283</v>
      </c>
      <c r="W470" s="4">
        <f t="shared" si="135"/>
        <v>60.629921259842511</v>
      </c>
      <c r="X470" s="4">
        <f t="shared" si="136"/>
        <v>67.381283221950198</v>
      </c>
      <c r="Y470" s="4">
        <f t="shared" si="137"/>
        <v>76.000115370194109</v>
      </c>
      <c r="Z470" s="4">
        <f t="shared" si="138"/>
        <v>64.641241111829345</v>
      </c>
      <c r="AA470" s="4">
        <f t="shared" si="139"/>
        <v>-4.0113198519868334</v>
      </c>
      <c r="AB470" s="4">
        <f t="shared" si="140"/>
        <v>-4.0113198519868263</v>
      </c>
      <c r="AC470" s="4">
        <f t="shared" si="141"/>
        <v>-4.0113198519868334</v>
      </c>
    </row>
    <row r="471" spans="1:30" ht="15" x14ac:dyDescent="0.25">
      <c r="A471">
        <v>2.2400000000000002</v>
      </c>
      <c r="B471">
        <v>3.37</v>
      </c>
      <c r="C471">
        <v>3.37</v>
      </c>
      <c r="D471" s="20">
        <f t="shared" si="142"/>
        <v>3.9900381517592232E-2</v>
      </c>
      <c r="E471" s="17">
        <f>IF(OR($A471="",$B471="",$C471=""),"",A471*'MPTO_working_3-way'!$I470)</f>
        <v>2.3293768545994067</v>
      </c>
      <c r="F471" s="21">
        <f>IF(OR($A471="",$B471="",$C471=""),"",B471*'MPTO_working_3-way'!$I470)</f>
        <v>3.504464285714286</v>
      </c>
      <c r="G471" s="22">
        <f>IF(OR($A471="",$B471="",$C471=""),"",C471*'MPTO_working_3-way'!$I470)</f>
        <v>3.504464285714286</v>
      </c>
      <c r="H471" s="17">
        <f>IF(OR($A471="",$B471="",$C471=""),"",'MPTO_working_3-way'!E470)</f>
        <v>2.3087839491069246</v>
      </c>
      <c r="I471" s="21">
        <f>IF(OR($A471="",$B471="",$C471=""),"",'MPTO_working_3-way'!F470)</f>
        <v>3.5281361002056459</v>
      </c>
      <c r="J471" s="22">
        <f>IF(OR($A471="",$B471="",$C471=""),"",'MPTO_working_3-way'!G470)</f>
        <v>3.5281361002056459</v>
      </c>
      <c r="K471" s="17">
        <f>IF(OR($A471="",$B471="",$C471=""),"",'OddsRatio_working_3-way'!H470)</f>
        <v>2.3174678688205046</v>
      </c>
      <c r="L471" s="21">
        <f>IF(OR($A471="",$B471="",$C471=""),"",'OddsRatio_working_3-way'!I470)</f>
        <v>3.518063587987577</v>
      </c>
      <c r="M471" s="22">
        <f>IF(OR($A471="",$B471="",$C471=""),"",'OddsRatio_working_3-way'!J470)</f>
        <v>3.518063587987577</v>
      </c>
      <c r="N471" s="29">
        <f t="shared" si="130"/>
        <v>42.929936305732483</v>
      </c>
      <c r="O471" s="30">
        <f t="shared" si="131"/>
        <v>28.535031847133759</v>
      </c>
      <c r="P471" s="30">
        <f t="shared" si="132"/>
        <v>28.535031847133759</v>
      </c>
      <c r="Q471" t="s">
        <v>127</v>
      </c>
      <c r="R471" t="s">
        <v>64</v>
      </c>
      <c r="S471" s="43">
        <v>44087</v>
      </c>
      <c r="T471" s="4">
        <v>100</v>
      </c>
      <c r="U471" s="4">
        <f t="shared" si="133"/>
        <v>55.357142857142868</v>
      </c>
      <c r="V471" s="4">
        <f t="shared" si="134"/>
        <v>70.326409495548958</v>
      </c>
      <c r="W471" s="4">
        <f t="shared" si="135"/>
        <v>70.326409495548958</v>
      </c>
      <c r="X471" s="4">
        <f t="shared" si="136"/>
        <v>59.347181008902069</v>
      </c>
      <c r="Y471" s="4">
        <f t="shared" si="137"/>
        <v>74.316447647308181</v>
      </c>
      <c r="Z471" s="4">
        <f t="shared" si="138"/>
        <v>74.316447647308181</v>
      </c>
      <c r="AA471" s="4">
        <f t="shared" si="139"/>
        <v>-3.990038151759201</v>
      </c>
      <c r="AB471" s="4">
        <f t="shared" si="140"/>
        <v>-3.9900381517592223</v>
      </c>
      <c r="AC471" s="4">
        <f t="shared" si="141"/>
        <v>-3.9900381517592223</v>
      </c>
    </row>
    <row r="472" spans="1:30" ht="15" x14ac:dyDescent="0.25">
      <c r="A472">
        <v>2.13</v>
      </c>
      <c r="B472">
        <v>3.55</v>
      </c>
      <c r="C472">
        <v>3.54</v>
      </c>
      <c r="D472" s="20">
        <f t="shared" si="142"/>
        <v>3.3659584626402506E-2</v>
      </c>
      <c r="E472" s="17">
        <f>IF(OR($A472="",$B472="",$C472=""),"",A472*'MPTO_working_3-way'!$I471)</f>
        <v>2.2016949152542371</v>
      </c>
      <c r="F472" s="21">
        <f>IF(OR($A472="",$B472="",$C472=""),"",B472*'MPTO_working_3-way'!$I471)</f>
        <v>3.6694915254237288</v>
      </c>
      <c r="G472" s="22">
        <f>IF(OR($A472="",$B472="",$C472=""),"",C472*'MPTO_working_3-way'!$I471)</f>
        <v>3.6591549295774648</v>
      </c>
      <c r="H472" s="17">
        <f>IF(OR($A472="",$B472="",$C472=""),"",'MPTO_working_3-way'!E471)</f>
        <v>2.182149678763674</v>
      </c>
      <c r="I472" s="21">
        <f>IF(OR($A472="",$B472="",$C472=""),"",'MPTO_working_3-way'!F471)</f>
        <v>3.6972639011473962</v>
      </c>
      <c r="J472" s="22">
        <f>IF(OR($A472="",$B472="",$C472=""),"",'MPTO_working_3-way'!G471)</f>
        <v>3.6864183044881198</v>
      </c>
      <c r="K472" s="17">
        <f>IF(OR($A472="",$B472="",$C472=""),"",'OddsRatio_working_3-way'!H471)</f>
        <v>2.1901492920486283</v>
      </c>
      <c r="L472" s="21">
        <f>IF(OR($A472="",$B472="",$C472=""),"",'OddsRatio_working_3-way'!I471)</f>
        <v>3.685735128074338</v>
      </c>
      <c r="M472" s="22">
        <f>IF(OR($A472="",$B472="",$C472=""),"",'OddsRatio_working_3-way'!J471)</f>
        <v>3.6752028334544389</v>
      </c>
      <c r="N472" s="29">
        <f t="shared" si="130"/>
        <v>45.419553502694384</v>
      </c>
      <c r="O472" s="30">
        <f t="shared" si="131"/>
        <v>27.251732101616629</v>
      </c>
      <c r="P472" s="30">
        <f t="shared" si="132"/>
        <v>27.328714395688991</v>
      </c>
      <c r="Q472" t="s">
        <v>126</v>
      </c>
      <c r="R472" t="s">
        <v>166</v>
      </c>
      <c r="S472" s="43">
        <v>44087</v>
      </c>
      <c r="T472" s="4">
        <v>100</v>
      </c>
      <c r="U472" s="4">
        <f t="shared" si="133"/>
        <v>53.051643192488264</v>
      </c>
      <c r="V472" s="4">
        <f t="shared" si="134"/>
        <v>71.83098591549296</v>
      </c>
      <c r="W472" s="4">
        <f t="shared" si="135"/>
        <v>71.751412429378533</v>
      </c>
      <c r="X472" s="4">
        <f t="shared" si="136"/>
        <v>56.417601655128514</v>
      </c>
      <c r="Y472" s="4">
        <f t="shared" si="137"/>
        <v>75.196944378133196</v>
      </c>
      <c r="Z472" s="4">
        <f t="shared" si="138"/>
        <v>75.117370892018769</v>
      </c>
      <c r="AA472" s="4">
        <f t="shared" si="139"/>
        <v>-3.3659584626402506</v>
      </c>
      <c r="AB472" s="4">
        <f t="shared" si="140"/>
        <v>-3.3659584626402363</v>
      </c>
      <c r="AC472" s="4">
        <f t="shared" si="141"/>
        <v>-3.3659584626402363</v>
      </c>
    </row>
    <row r="473" spans="1:30" ht="15" x14ac:dyDescent="0.25">
      <c r="A473">
        <v>3.41</v>
      </c>
      <c r="B473">
        <v>3.03</v>
      </c>
      <c r="C473">
        <v>2.46</v>
      </c>
      <c r="D473" s="20">
        <f t="shared" si="142"/>
        <v>2.9792200305789773E-2</v>
      </c>
      <c r="E473" s="17">
        <f>IF(OR($A473="",$B473="",$C473=""),"",A473*'MPTO_working_3-way'!$I472)</f>
        <v>3.5115914030427433</v>
      </c>
      <c r="F473" s="21">
        <f>IF(OR($A473="",$B473="",$C473=""),"",B473*'MPTO_working_3-way'!$I472)</f>
        <v>3.120270366926543</v>
      </c>
      <c r="G473" s="22">
        <f>IF(OR($A473="",$B473="",$C473=""),"",C473*'MPTO_working_3-way'!$I472)</f>
        <v>2.5332888127522426</v>
      </c>
      <c r="H473" s="17">
        <f>IF(OR($A473="",$B473="",$C473=""),"",'MPTO_working_3-way'!E472)</f>
        <v>3.5295230668096393</v>
      </c>
      <c r="I473" s="21">
        <f>IF(OR($A473="",$B473="",$C473=""),"",'MPTO_working_3-way'!F472)</f>
        <v>3.1240015899341533</v>
      </c>
      <c r="J473" s="22">
        <f>IF(OR($A473="",$B473="",$C473=""),"",'MPTO_working_3-way'!G472)</f>
        <v>2.5216017324005446</v>
      </c>
      <c r="K473" s="17">
        <f>IF(OR($A473="",$B473="",$C473=""),"",'OddsRatio_working_3-way'!H472)</f>
        <v>3.5204346237442765</v>
      </c>
      <c r="L473" s="21">
        <f>IF(OR($A473="",$B473="",$C473=""),"",'OddsRatio_working_3-way'!I472)</f>
        <v>3.123021695519038</v>
      </c>
      <c r="M473" s="22">
        <f>IF(OR($A473="",$B473="",$C473=""),"",'OddsRatio_working_3-way'!J472)</f>
        <v>2.5269023031811799</v>
      </c>
      <c r="N473" s="29">
        <f t="shared" si="130"/>
        <v>28.477117216243165</v>
      </c>
      <c r="O473" s="30">
        <f t="shared" si="131"/>
        <v>32.048504853923824</v>
      </c>
      <c r="P473" s="30">
        <f t="shared" si="132"/>
        <v>39.474377929833011</v>
      </c>
      <c r="Q473" t="s">
        <v>70</v>
      </c>
      <c r="R473" t="s">
        <v>71</v>
      </c>
      <c r="S473" s="43">
        <v>44088</v>
      </c>
      <c r="T473" s="4">
        <v>100</v>
      </c>
      <c r="U473" s="4">
        <f t="shared" si="133"/>
        <v>70.674486803519059</v>
      </c>
      <c r="V473" s="4">
        <f t="shared" si="134"/>
        <v>66.996699669967001</v>
      </c>
      <c r="W473" s="4">
        <f t="shared" si="135"/>
        <v>59.349593495934961</v>
      </c>
      <c r="X473" s="4">
        <f t="shared" si="136"/>
        <v>73.653706834098045</v>
      </c>
      <c r="Y473" s="4">
        <f t="shared" si="137"/>
        <v>69.975919700545973</v>
      </c>
      <c r="Z473" s="4">
        <f t="shared" si="138"/>
        <v>62.32881352651394</v>
      </c>
      <c r="AA473" s="4">
        <f t="shared" si="139"/>
        <v>-2.9792200305789862</v>
      </c>
      <c r="AB473" s="4">
        <f t="shared" si="140"/>
        <v>-2.979220030578972</v>
      </c>
      <c r="AC473" s="4">
        <f t="shared" si="141"/>
        <v>-2.9792200305789791</v>
      </c>
    </row>
    <row r="474" spans="1:30" ht="15" x14ac:dyDescent="0.25">
      <c r="A474">
        <v>5.36</v>
      </c>
      <c r="B474">
        <v>4.34</v>
      </c>
      <c r="C474">
        <v>1.65</v>
      </c>
      <c r="D474" s="20">
        <f t="shared" si="142"/>
        <v>2.3042516783489342E-2</v>
      </c>
      <c r="E474" s="17">
        <f>IF(OR($A474="",$B474="",$C474=""),"",A474*'MPTO_working_3-way'!$I473)</f>
        <v>5.4835078899595029</v>
      </c>
      <c r="F474" s="21">
        <f>IF(OR($A474="",$B474="",$C474=""),"",B474*'MPTO_working_3-way'!$I473)</f>
        <v>4.4400045228403435</v>
      </c>
      <c r="G474" s="22">
        <f>IF(OR($A474="",$B474="",$C474=""),"",C474*'MPTO_working_3-way'!$I473)</f>
        <v>1.6880201526927574</v>
      </c>
      <c r="H474" s="17">
        <f>IF(OR($A474="",$B474="",$C474=""),"",'MPTO_working_3-way'!E473)</f>
        <v>5.5901422235340732</v>
      </c>
      <c r="I474" s="21">
        <f>IF(OR($A474="",$B474="",$C474=""),"",'MPTO_working_3-way'!F473)</f>
        <v>4.4896621744914524</v>
      </c>
      <c r="J474" s="22">
        <f>IF(OR($A474="",$B474="",$C474=""),"",'MPTO_working_3-way'!G473)</f>
        <v>1.6711794999213383</v>
      </c>
      <c r="K474" s="17">
        <f>IF(OR($A474="",$B474="",$C474=""),"",'OddsRatio_working_3-way'!H473)</f>
        <v>5.5415069428981951</v>
      </c>
      <c r="L474" s="21">
        <f>IF(OR($A474="",$B474="",$C474=""),"",'OddsRatio_working_3-way'!I473)</f>
        <v>4.4790443094678825</v>
      </c>
      <c r="M474" s="22">
        <f>IF(OR($A474="",$B474="",$C474=""),"",'OddsRatio_working_3-way'!J473)</f>
        <v>1.6770595213036301</v>
      </c>
      <c r="N474" s="29">
        <f t="shared" si="130"/>
        <v>18.236501525438403</v>
      </c>
      <c r="O474" s="30">
        <f t="shared" si="131"/>
        <v>22.522499579804116</v>
      </c>
      <c r="P474" s="30">
        <f t="shared" si="132"/>
        <v>59.240998894757482</v>
      </c>
      <c r="Q474" t="s">
        <v>74</v>
      </c>
      <c r="R474" t="s">
        <v>35</v>
      </c>
      <c r="S474" s="43">
        <v>44088</v>
      </c>
      <c r="T474" s="4">
        <v>100</v>
      </c>
      <c r="U474" s="4">
        <f t="shared" si="133"/>
        <v>81.343283582089541</v>
      </c>
      <c r="V474" s="4">
        <f t="shared" si="134"/>
        <v>76.958525345622121</v>
      </c>
      <c r="W474" s="4">
        <f t="shared" si="135"/>
        <v>39.393939393939398</v>
      </c>
      <c r="X474" s="4">
        <f t="shared" si="136"/>
        <v>83.647535260438488</v>
      </c>
      <c r="Y474" s="4">
        <f t="shared" si="137"/>
        <v>79.262777023971054</v>
      </c>
      <c r="Z474" s="4">
        <f t="shared" si="138"/>
        <v>41.698191072288324</v>
      </c>
      <c r="AA474" s="4">
        <f t="shared" si="139"/>
        <v>-2.3042516783489475</v>
      </c>
      <c r="AB474" s="4">
        <f t="shared" si="140"/>
        <v>-2.3042516783489333</v>
      </c>
      <c r="AC474" s="4">
        <f t="shared" si="141"/>
        <v>-2.3042516783489262</v>
      </c>
    </row>
    <row r="475" spans="1:30" ht="15" x14ac:dyDescent="0.25">
      <c r="A475">
        <v>2.42</v>
      </c>
      <c r="B475">
        <v>2.89</v>
      </c>
      <c r="C475">
        <v>3.49</v>
      </c>
      <c r="D475" s="20">
        <f t="shared" si="142"/>
        <v>4.577685303094059E-2</v>
      </c>
      <c r="E475" s="17">
        <f>IF(OR($A475="",$B475="",$C475=""),"",A475*'MPTO_working_3-way'!$I474)</f>
        <v>2.5307799843348762</v>
      </c>
      <c r="F475" s="21">
        <f>IF(OR($A475="",$B475="",$C475=""),"",B475*'MPTO_working_3-way'!$I474)</f>
        <v>3.0222951052594182</v>
      </c>
      <c r="G475" s="22">
        <f>IF(OR($A475="",$B475="",$C475=""),"",C475*'MPTO_working_3-way'!$I474)</f>
        <v>3.649761217077983</v>
      </c>
      <c r="H475" s="17">
        <f>IF(OR($A475="",$B475="",$C475=""),"",'MPTO_working_3-way'!E474)</f>
        <v>2.5127889051843924</v>
      </c>
      <c r="I475" s="21">
        <f>IF(OR($A475="",$B475="",$C475=""),"",'MPTO_working_3-way'!F474)</f>
        <v>3.0233236397165282</v>
      </c>
      <c r="J475" s="22">
        <f>IF(OR($A475="",$B475="",$C475=""),"",'MPTO_working_3-way'!G474)</f>
        <v>3.6863097789364527</v>
      </c>
      <c r="K475" s="17">
        <f>IF(OR($A475="",$B475="",$C475=""),"",'OddsRatio_working_3-way'!H474)</f>
        <v>2.5210080236692987</v>
      </c>
      <c r="L475" s="21">
        <f>IF(OR($A475="",$B475="",$C475=""),"",'OddsRatio_working_3-way'!I474)</f>
        <v>3.024440256855617</v>
      </c>
      <c r="M475" s="22">
        <f>IF(OR($A475="",$B475="",$C475=""),"",'OddsRatio_working_3-way'!J474)</f>
        <v>3.6671197034764473</v>
      </c>
      <c r="N475" s="29">
        <f t="shared" si="130"/>
        <v>39.51350991353813</v>
      </c>
      <c r="O475" s="30">
        <f t="shared" si="131"/>
        <v>33.087437367045766</v>
      </c>
      <c r="P475" s="30">
        <f t="shared" si="132"/>
        <v>27.399052719416122</v>
      </c>
      <c r="Q475" t="s">
        <v>274</v>
      </c>
      <c r="R475" t="s">
        <v>281</v>
      </c>
      <c r="S475" s="43">
        <v>44088</v>
      </c>
      <c r="T475" s="4">
        <v>100</v>
      </c>
      <c r="U475" s="4">
        <f t="shared" si="133"/>
        <v>58.677685950413228</v>
      </c>
      <c r="V475" s="4">
        <f t="shared" si="134"/>
        <v>65.397923875432525</v>
      </c>
      <c r="W475" s="4">
        <f t="shared" si="135"/>
        <v>71.346704871060169</v>
      </c>
      <c r="X475" s="4">
        <f t="shared" si="136"/>
        <v>63.255371253507299</v>
      </c>
      <c r="Y475" s="4">
        <f t="shared" si="137"/>
        <v>69.975609178526611</v>
      </c>
      <c r="Z475" s="4">
        <f t="shared" si="138"/>
        <v>75.92439017415424</v>
      </c>
      <c r="AA475" s="4">
        <f t="shared" si="139"/>
        <v>-4.5776853030940714</v>
      </c>
      <c r="AB475" s="4">
        <f t="shared" si="140"/>
        <v>-4.5776853030940856</v>
      </c>
      <c r="AC475" s="4">
        <f t="shared" si="141"/>
        <v>-4.5776853030940714</v>
      </c>
    </row>
    <row r="476" spans="1:30" ht="15" x14ac:dyDescent="0.25">
      <c r="A476">
        <v>4.97</v>
      </c>
      <c r="B476">
        <v>3.61</v>
      </c>
      <c r="C476">
        <v>1.78</v>
      </c>
      <c r="D476" s="20">
        <f t="shared" si="142"/>
        <v>4.0013306519060876E-2</v>
      </c>
      <c r="E476" s="17">
        <f>IF(OR($A476="",$B476="",$C476=""),"",A476*'MPTO_working_3-way'!$I475)</f>
        <v>5.1688661333997326</v>
      </c>
      <c r="F476" s="21">
        <f>IF(OR($A476="",$B476="",$C476=""),"",B476*'MPTO_working_3-way'!$I475)</f>
        <v>3.7544480365338098</v>
      </c>
      <c r="G476" s="22">
        <f>IF(OR($A476="",$B476="",$C476=""),"",C476*'MPTO_working_3-way'!$I475)</f>
        <v>1.8512236856039284</v>
      </c>
      <c r="H476" s="17">
        <f>IF(OR($A476="",$B476="",$C476=""),"",'MPTO_working_3-way'!E475)</f>
        <v>5.3228445015718746</v>
      </c>
      <c r="I476" s="21">
        <f>IF(OR($A476="",$B476="",$C476=""),"",'MPTO_working_3-way'!F475)</f>
        <v>3.7926117747316659</v>
      </c>
      <c r="J476" s="22">
        <f>IF(OR($A476="",$B476="",$C476=""),"",'MPTO_working_3-way'!G475)</f>
        <v>1.8232870751350414</v>
      </c>
      <c r="K476" s="17">
        <f>IF(OR($A476="",$B476="",$C476=""),"",'OddsRatio_working_3-way'!H475)</f>
        <v>5.2428803342914776</v>
      </c>
      <c r="L476" s="21">
        <f>IF(OR($A476="",$B476="",$C476=""),"",'OddsRatio_working_3-way'!I475)</f>
        <v>3.7893999175064876</v>
      </c>
      <c r="M476" s="22">
        <f>IF(OR($A476="",$B476="",$C476=""),"",'OddsRatio_working_3-way'!J475)</f>
        <v>1.8336137684502145</v>
      </c>
      <c r="N476" s="29">
        <f t="shared" si="130"/>
        <v>19.346602798209194</v>
      </c>
      <c r="O476" s="30">
        <f t="shared" si="131"/>
        <v>26.635073658476372</v>
      </c>
      <c r="P476" s="30">
        <f t="shared" si="132"/>
        <v>54.01832354331443</v>
      </c>
      <c r="Q476" t="s">
        <v>387</v>
      </c>
      <c r="R476" t="s">
        <v>66</v>
      </c>
      <c r="S476" s="43">
        <v>44088</v>
      </c>
      <c r="T476" s="4">
        <v>100</v>
      </c>
      <c r="U476" s="4">
        <f t="shared" si="133"/>
        <v>79.879275653923543</v>
      </c>
      <c r="V476" s="4">
        <f t="shared" si="134"/>
        <v>72.29916897506925</v>
      </c>
      <c r="W476" s="4">
        <f t="shared" si="135"/>
        <v>43.820224719101127</v>
      </c>
      <c r="X476" s="4">
        <f t="shared" si="136"/>
        <v>83.88060630582963</v>
      </c>
      <c r="Y476" s="4">
        <f t="shared" si="137"/>
        <v>76.300499626975338</v>
      </c>
      <c r="Z476" s="4">
        <f t="shared" si="138"/>
        <v>47.821555371007207</v>
      </c>
      <c r="AA476" s="4">
        <f t="shared" si="139"/>
        <v>-4.0013306519060876</v>
      </c>
      <c r="AB476" s="4">
        <f t="shared" si="140"/>
        <v>-4.0013306519060876</v>
      </c>
      <c r="AC476" s="4">
        <f t="shared" si="141"/>
        <v>-4.0013306519060805</v>
      </c>
    </row>
    <row r="477" spans="1:30" s="28" customFormat="1" ht="15" x14ac:dyDescent="0.25">
      <c r="A477" s="23">
        <v>1.75</v>
      </c>
      <c r="B477" s="23">
        <v>3.76</v>
      </c>
      <c r="C477" s="23">
        <v>5.19</v>
      </c>
      <c r="D477" s="24">
        <f t="shared" si="142"/>
        <v>3.0064245597390293E-2</v>
      </c>
      <c r="E477" s="25">
        <f>IF(OR($A477="",$B477="",$C477=""),"",A477*'MPTO_working_3-way'!$I476)</f>
        <v>1.8026124297954329</v>
      </c>
      <c r="F477" s="26">
        <f>IF(OR($A477="",$B477="",$C477=""),"",B477*'MPTO_working_3-way'!$I476)</f>
        <v>3.8730415634461872</v>
      </c>
      <c r="G477" s="27">
        <f>IF(OR($A477="",$B477="",$C477=""),"",C477*'MPTO_working_3-way'!$I476)</f>
        <v>5.3460334346504563</v>
      </c>
      <c r="H477" s="25">
        <f>IF(OR($A477="",$B477="",$C477=""),"",'MPTO_working_3-way'!E476)</f>
        <v>1.7812384272339241</v>
      </c>
      <c r="I477" s="26">
        <f>IF(OR($A477="",$B477="",$C477=""),"",'MPTO_working_3-way'!F476)</f>
        <v>3.9072263241396139</v>
      </c>
      <c r="J477" s="27">
        <f>IF(OR($A477="",$B477="",$C477=""),"",'MPTO_working_3-way'!G476)</f>
        <v>5.4747479065691236</v>
      </c>
      <c r="K477" s="25">
        <f>IF(OR($A477="",$B477="",$C477=""),"",'OddsRatio_working_3-way'!H476)</f>
        <v>1.789088432730833</v>
      </c>
      <c r="L477" s="26">
        <f>IF(OR($A477="",$B477="",$C477=""),"",'OddsRatio_working_3-way'!I476)</f>
        <v>3.9038454324494651</v>
      </c>
      <c r="M477" s="27">
        <f>IF(OR($A477="",$B477="",$C477=""),"",'OddsRatio_working_3-way'!J476)</f>
        <v>5.4083740441895864</v>
      </c>
      <c r="N477" s="40">
        <f t="shared" ref="N477:N540" si="143">(1/E477)* 100</f>
        <v>55.475041859856901</v>
      </c>
      <c r="O477" s="41">
        <f t="shared" ref="O477:O540" si="144">(1/F477)* 100</f>
        <v>25.819500865624889</v>
      </c>
      <c r="P477" s="41">
        <f t="shared" ref="P477:P540" si="145">(1/G477)* 100</f>
        <v>18.705457274518221</v>
      </c>
      <c r="Q477" s="23" t="s">
        <v>250</v>
      </c>
      <c r="R477" s="23" t="s">
        <v>256</v>
      </c>
      <c r="S477" s="44">
        <v>44092</v>
      </c>
      <c r="T477" s="28">
        <v>100</v>
      </c>
      <c r="U477" s="28">
        <f t="shared" si="133"/>
        <v>42.857142857142854</v>
      </c>
      <c r="V477" s="28">
        <f t="shared" si="134"/>
        <v>73.40425531914893</v>
      </c>
      <c r="W477" s="28">
        <f t="shared" si="135"/>
        <v>80.732177263969163</v>
      </c>
      <c r="X477" s="28">
        <f t="shared" si="136"/>
        <v>45.863567416881892</v>
      </c>
      <c r="Y477" s="28">
        <f t="shared" si="137"/>
        <v>76.410679878887962</v>
      </c>
      <c r="Z477" s="28">
        <f t="shared" si="138"/>
        <v>83.738601823708208</v>
      </c>
      <c r="AA477" s="28">
        <f t="shared" si="139"/>
        <v>-3.0064245597390382</v>
      </c>
      <c r="AB477" s="28">
        <f t="shared" si="140"/>
        <v>-3.0064245597390311</v>
      </c>
      <c r="AC477" s="28">
        <f t="shared" si="141"/>
        <v>-3.0064245597390453</v>
      </c>
      <c r="AD477" s="60"/>
    </row>
    <row r="478" spans="1:30" ht="15" x14ac:dyDescent="0.25">
      <c r="A478">
        <v>1.1000000000000001</v>
      </c>
      <c r="B478">
        <v>12.11</v>
      </c>
      <c r="C478">
        <v>27.06</v>
      </c>
      <c r="D478" s="20">
        <f t="shared" si="142"/>
        <v>2.8622207249022313E-2</v>
      </c>
      <c r="E478" s="17">
        <f>IF(OR($A478="",$B478="",$C478=""),"",A478*'MPTO_working_3-way'!$I477)</f>
        <v>1.1314844279739247</v>
      </c>
      <c r="F478" s="21">
        <f>IF(OR($A478="",$B478="",$C478=""),"",B478*'MPTO_working_3-way'!$I477)</f>
        <v>12.45661492978566</v>
      </c>
      <c r="G478" s="22">
        <f>IF(OR($A478="",$B478="",$C478=""),"",C478*'MPTO_working_3-way'!$I477)</f>
        <v>27.834516928158543</v>
      </c>
      <c r="H478" s="17">
        <f>IF(OR($A478="",$B478="",$C478=""),"",'MPTO_working_3-way'!E477)</f>
        <v>1.1116667303677574</v>
      </c>
      <c r="I478" s="21">
        <f>IF(OR($A478="",$B478="",$C478=""),"",'MPTO_working_3-way'!F477)</f>
        <v>13.691944078461733</v>
      </c>
      <c r="J478" s="22">
        <f>IF(OR($A478="",$B478="",$C478=""),"",'MPTO_working_3-way'!G477)</f>
        <v>36.477473599845595</v>
      </c>
      <c r="K478" s="17">
        <f>IF(OR($A478="",$B478="",$C478=""),"",'OddsRatio_working_3-way'!H477)</f>
        <v>1.1160516065731445</v>
      </c>
      <c r="L478" s="21">
        <f>IF(OR($A478="",$B478="",$C478=""),"",'OddsRatio_working_3-way'!I477)</f>
        <v>13.893333490276326</v>
      </c>
      <c r="M478" s="22">
        <f>IF(OR($A478="",$B478="",$C478=""),"",'OddsRatio_working_3-way'!J477)</f>
        <v>31.24304867296139</v>
      </c>
      <c r="N478" s="29">
        <f t="shared" si="143"/>
        <v>88.37947525187198</v>
      </c>
      <c r="O478" s="30">
        <f t="shared" si="144"/>
        <v>8.0278631525234676</v>
      </c>
      <c r="P478" s="30">
        <f t="shared" si="145"/>
        <v>3.5926615956045524</v>
      </c>
      <c r="Q478" t="s">
        <v>388</v>
      </c>
      <c r="R478" t="s">
        <v>389</v>
      </c>
      <c r="S478" s="43">
        <v>44092</v>
      </c>
      <c r="T478" s="4">
        <v>100</v>
      </c>
      <c r="U478" s="4">
        <f t="shared" ref="U478:U481" si="146">(1/A478)*((T478*A478)-T478)</f>
        <v>9.0909090909091042</v>
      </c>
      <c r="V478" s="4">
        <f t="shared" ref="V478:V481" si="147">(1/B478)*((T478*B478)-T478)</f>
        <v>91.742361684558219</v>
      </c>
      <c r="W478" s="4">
        <f t="shared" ref="W478:W481" si="148">(1/C478)*((T478*C478)-T478)</f>
        <v>96.304508499630458</v>
      </c>
      <c r="X478" s="4">
        <f t="shared" ref="X478:X481" si="149">((1/B478)+(1/C478))*T478</f>
        <v>11.953129815811334</v>
      </c>
      <c r="Y478" s="4">
        <f t="shared" ref="Y478:Y481" si="150">((1/A478)+(1/C478))*T478</f>
        <v>94.604582409460463</v>
      </c>
      <c r="Z478" s="4">
        <f t="shared" ref="Z478:Z481" si="151">((1/A478)+(1/B478))*T478</f>
        <v>99.166729224532688</v>
      </c>
      <c r="AA478" s="4">
        <f t="shared" ref="AA478:AA481" si="152">U478-X478</f>
        <v>-2.8622207249022296</v>
      </c>
      <c r="AB478" s="4">
        <f t="shared" ref="AB478:AB481" si="153">V478-Y478</f>
        <v>-2.8622207249022438</v>
      </c>
      <c r="AC478" s="4">
        <f t="shared" ref="AC478:AC481" si="154">W478-Z478</f>
        <v>-2.8622207249022296</v>
      </c>
    </row>
    <row r="479" spans="1:30" ht="15" x14ac:dyDescent="0.25">
      <c r="A479">
        <v>2.31</v>
      </c>
      <c r="B479">
        <v>3.67</v>
      </c>
      <c r="C479">
        <v>3.11</v>
      </c>
      <c r="D479" s="20">
        <f t="shared" si="142"/>
        <v>2.6923405293258984E-2</v>
      </c>
      <c r="E479" s="17">
        <f>IF(OR($A479="",$B479="",$C479=""),"",A479*'MPTO_working_3-way'!$I478)</f>
        <v>2.3721930662274282</v>
      </c>
      <c r="F479" s="21">
        <f>IF(OR($A479="",$B479="",$C479=""),"",B479*'MPTO_working_3-way'!$I478)</f>
        <v>3.7688088974262604</v>
      </c>
      <c r="G479" s="22">
        <f>IF(OR($A479="",$B479="",$C479=""),"",C479*'MPTO_working_3-way'!$I478)</f>
        <v>3.1937317904620355</v>
      </c>
      <c r="H479" s="17">
        <f>IF(OR($A479="",$B479="",$C479=""),"",'MPTO_working_3-way'!E478)</f>
        <v>2.3589024589511984</v>
      </c>
      <c r="I479" s="21">
        <f>IF(OR($A479="",$B479="",$C479=""),"",'MPTO_working_3-way'!F478)</f>
        <v>3.7949930255310229</v>
      </c>
      <c r="J479" s="22">
        <f>IF(OR($A479="",$B479="",$C479=""),"",'MPTO_working_3-way'!G478)</f>
        <v>3.1992942108291844</v>
      </c>
      <c r="K479" s="17">
        <f>IF(OR($A479="",$B479="",$C479=""),"",'OddsRatio_working_3-way'!H478)</f>
        <v>2.3647376191455209</v>
      </c>
      <c r="L479" s="21">
        <f>IF(OR($A479="",$B479="",$C479=""),"",'OddsRatio_working_3-way'!I478)</f>
        <v>3.7815644603958325</v>
      </c>
      <c r="M479" s="22">
        <f>IF(OR($A479="",$B479="",$C479=""),"",'OddsRatio_working_3-way'!J478)</f>
        <v>3.1981651728221747</v>
      </c>
      <c r="N479" s="29">
        <f t="shared" si="143"/>
        <v>42.155084855312005</v>
      </c>
      <c r="O479" s="30">
        <f t="shared" si="144"/>
        <v>26.533582020645973</v>
      </c>
      <c r="P479" s="30">
        <f t="shared" si="145"/>
        <v>31.311333124042033</v>
      </c>
      <c r="Q479" t="s">
        <v>390</v>
      </c>
      <c r="R479" t="s">
        <v>391</v>
      </c>
      <c r="S479" s="43">
        <v>44092</v>
      </c>
      <c r="T479" s="4">
        <v>100</v>
      </c>
      <c r="U479" s="4">
        <f t="shared" si="146"/>
        <v>56.709956709956707</v>
      </c>
      <c r="V479" s="4">
        <f t="shared" si="147"/>
        <v>72.752043596730246</v>
      </c>
      <c r="W479" s="4">
        <f t="shared" si="148"/>
        <v>67.845659163987136</v>
      </c>
      <c r="X479" s="4">
        <f t="shared" si="149"/>
        <v>59.402297239282618</v>
      </c>
      <c r="Y479" s="4">
        <f t="shared" si="150"/>
        <v>75.44438412605615</v>
      </c>
      <c r="Z479" s="4">
        <f t="shared" si="151"/>
        <v>70.537999693313054</v>
      </c>
      <c r="AA479" s="4">
        <f t="shared" si="152"/>
        <v>-2.6923405293259108</v>
      </c>
      <c r="AB479" s="4">
        <f t="shared" si="153"/>
        <v>-2.6923405293259037</v>
      </c>
      <c r="AC479" s="4">
        <f t="shared" si="154"/>
        <v>-2.6923405293259179</v>
      </c>
    </row>
    <row r="480" spans="1:30" ht="15" x14ac:dyDescent="0.25">
      <c r="A480">
        <v>3.31</v>
      </c>
      <c r="B480">
        <v>3.64</v>
      </c>
      <c r="C480">
        <v>2.2200000000000002</v>
      </c>
      <c r="D480" s="20">
        <f t="shared" si="142"/>
        <v>2.729052880110272E-2</v>
      </c>
      <c r="E480" s="17">
        <f>IF(OR($A480="",$B480="",$C480=""),"",A480*'MPTO_working_3-way'!$I479)</f>
        <v>3.4003316503316499</v>
      </c>
      <c r="F480" s="21">
        <f>IF(OR($A480="",$B480="",$C480=""),"",B480*'MPTO_working_3-way'!$I479)</f>
        <v>3.7393375248360141</v>
      </c>
      <c r="G480" s="22">
        <f>IF(OR($A480="",$B480="",$C480=""),"",C480*'MPTO_working_3-way'!$I479)</f>
        <v>2.2805849739384483</v>
      </c>
      <c r="H480" s="17">
        <f>IF(OR($A480="",$B480="",$C480=""),"",'MPTO_working_3-way'!E479)</f>
        <v>3.4127600835098066</v>
      </c>
      <c r="I480" s="21">
        <f>IF(OR($A480="",$B480="",$C480=""),"",'MPTO_working_3-way'!F479)</f>
        <v>3.7646572441637316</v>
      </c>
      <c r="J480" s="22">
        <f>IF(OR($A480="",$B480="",$C480=""),"",'MPTO_working_3-way'!G479)</f>
        <v>2.2657569417557091</v>
      </c>
      <c r="K480" s="17">
        <f>IF(OR($A480="",$B480="",$C480=""),"",'OddsRatio_working_3-way'!H479)</f>
        <v>3.4085177091439993</v>
      </c>
      <c r="L480" s="21">
        <f>IF(OR($A480="",$B480="",$C480=""),"",'OddsRatio_working_3-way'!I479)</f>
        <v>3.7525916675931423</v>
      </c>
      <c r="M480" s="22">
        <f>IF(OR($A480="",$B480="",$C480=""),"",'OddsRatio_working_3-way'!J479)</f>
        <v>2.2720309979028919</v>
      </c>
      <c r="N480" s="29">
        <f t="shared" si="143"/>
        <v>29.408896038198666</v>
      </c>
      <c r="O480" s="30">
        <f t="shared" si="144"/>
        <v>26.742704913856478</v>
      </c>
      <c r="P480" s="30">
        <f t="shared" si="145"/>
        <v>43.848399047944859</v>
      </c>
      <c r="Q480" t="s">
        <v>392</v>
      </c>
      <c r="R480" t="s">
        <v>393</v>
      </c>
      <c r="S480" s="43">
        <v>44092</v>
      </c>
      <c r="T480" s="4">
        <v>100</v>
      </c>
      <c r="U480" s="4">
        <f t="shared" si="146"/>
        <v>69.78851963746223</v>
      </c>
      <c r="V480" s="4">
        <f t="shared" si="147"/>
        <v>72.527472527472526</v>
      </c>
      <c r="W480" s="4">
        <f t="shared" si="148"/>
        <v>54.954954954954964</v>
      </c>
      <c r="X480" s="4">
        <f t="shared" si="149"/>
        <v>72.517572517572518</v>
      </c>
      <c r="Y480" s="4">
        <f t="shared" si="150"/>
        <v>75.256525407582814</v>
      </c>
      <c r="Z480" s="4">
        <f t="shared" si="151"/>
        <v>57.684007835065231</v>
      </c>
      <c r="AA480" s="4">
        <f t="shared" si="152"/>
        <v>-2.729052880110288</v>
      </c>
      <c r="AB480" s="4">
        <f t="shared" si="153"/>
        <v>-2.729052880110288</v>
      </c>
      <c r="AC480" s="4">
        <f t="shared" si="154"/>
        <v>-2.7290528801102667</v>
      </c>
    </row>
    <row r="481" spans="1:29" ht="15" x14ac:dyDescent="0.25">
      <c r="A481">
        <v>2.4900000000000002</v>
      </c>
      <c r="B481">
        <v>3.33</v>
      </c>
      <c r="C481">
        <v>3.08</v>
      </c>
      <c r="D481" s="20">
        <f t="shared" si="142"/>
        <v>2.658205067843622E-2</v>
      </c>
      <c r="E481" s="17">
        <f>IF(OR($A481="",$B481="",$C481=""),"",A481*'MPTO_working_3-way'!$I480)</f>
        <v>2.5561893061893066</v>
      </c>
      <c r="F481" s="21">
        <f>IF(OR($A481="",$B481="",$C481=""),"",B481*'MPTO_working_3-way'!$I480)</f>
        <v>3.4185182287591926</v>
      </c>
      <c r="G481" s="22">
        <f>IF(OR($A481="",$B481="",$C481=""),"",C481*'MPTO_working_3-way'!$I480)</f>
        <v>3.1618727160895834</v>
      </c>
      <c r="H481" s="17">
        <f>IF(OR($A481="",$B481="",$C481=""),"",'MPTO_working_3-way'!E480)</f>
        <v>2.5461765531631158</v>
      </c>
      <c r="I481" s="21">
        <f>IF(OR($A481="",$B481="",$C481=""),"",'MPTO_working_3-way'!F480)</f>
        <v>3.4312425029343352</v>
      </c>
      <c r="J481" s="22">
        <f>IF(OR($A481="",$B481="",$C481=""),"",'MPTO_working_3-way'!G480)</f>
        <v>3.1664143133667566</v>
      </c>
      <c r="K481" s="17">
        <f>IF(OR($A481="",$B481="",$C481=""),"",'OddsRatio_working_3-way'!H480)</f>
        <v>2.5507211511383643</v>
      </c>
      <c r="L481" s="21">
        <f>IF(OR($A481="",$B481="",$C481=""),"",'OddsRatio_working_3-way'!I480)</f>
        <v>3.4249532094982467</v>
      </c>
      <c r="M481" s="22">
        <f>IF(OR($A481="",$B481="",$C481=""),"",'OddsRatio_working_3-way'!J480)</f>
        <v>3.1647650968911392</v>
      </c>
      <c r="N481" s="29">
        <f t="shared" si="143"/>
        <v>39.120733256284964</v>
      </c>
      <c r="O481" s="30">
        <f t="shared" si="144"/>
        <v>29.252440182627502</v>
      </c>
      <c r="P481" s="30">
        <f t="shared" si="145"/>
        <v>31.62682656108753</v>
      </c>
      <c r="Q481" t="s">
        <v>316</v>
      </c>
      <c r="R481" t="s">
        <v>85</v>
      </c>
      <c r="S481" s="43">
        <v>44092</v>
      </c>
      <c r="T481" s="4">
        <v>100</v>
      </c>
      <c r="U481" s="4">
        <f t="shared" si="146"/>
        <v>59.839357429718881</v>
      </c>
      <c r="V481" s="4">
        <f t="shared" si="147"/>
        <v>69.969969969969966</v>
      </c>
      <c r="W481" s="4">
        <f t="shared" si="148"/>
        <v>67.532467532467535</v>
      </c>
      <c r="X481" s="4">
        <f t="shared" si="149"/>
        <v>62.497562497562498</v>
      </c>
      <c r="Y481" s="4">
        <f t="shared" si="150"/>
        <v>72.628175037813577</v>
      </c>
      <c r="Z481" s="4">
        <f t="shared" si="151"/>
        <v>70.19067260031116</v>
      </c>
      <c r="AA481" s="4">
        <f t="shared" si="152"/>
        <v>-2.6582050678436175</v>
      </c>
      <c r="AB481" s="4">
        <f t="shared" si="153"/>
        <v>-2.6582050678436104</v>
      </c>
      <c r="AC481" s="4">
        <f t="shared" si="154"/>
        <v>-2.6582050678436246</v>
      </c>
    </row>
    <row r="482" spans="1:29" ht="15" x14ac:dyDescent="0.25">
      <c r="A482">
        <v>1.33</v>
      </c>
      <c r="B482">
        <v>5.82</v>
      </c>
      <c r="C482">
        <v>9.99</v>
      </c>
      <c r="D482" s="20">
        <f t="shared" si="142"/>
        <v>2.3801105190144778E-2</v>
      </c>
      <c r="E482" s="17">
        <f>IF(OR($A482="",$B482="",$C482=""),"",A482*'MPTO_working_3-way'!$I481)</f>
        <v>1.3616554699028927</v>
      </c>
      <c r="F482" s="21">
        <f>IF(OR($A482="",$B482="",$C482=""),"",B482*'MPTO_working_3-way'!$I481)</f>
        <v>5.9585224322066432</v>
      </c>
      <c r="G482" s="22">
        <f>IF(OR($A482="",$B482="",$C482=""),"",C482*'MPTO_working_3-way'!$I481)</f>
        <v>10.227773040849547</v>
      </c>
      <c r="H482" s="17">
        <f>IF(OR($A482="",$B482="",$C482=""),"",'MPTO_working_3-way'!E481)</f>
        <v>1.3441835877014821</v>
      </c>
      <c r="I482" s="21">
        <f>IF(OR($A482="",$B482="",$C482=""),"",'MPTO_working_3-way'!F481)</f>
        <v>6.1017427487521303</v>
      </c>
      <c r="J482" s="22">
        <f>IF(OR($A482="",$B482="",$C482=""),"",'MPTO_working_3-way'!G481)</f>
        <v>10.849941168200576</v>
      </c>
      <c r="K482" s="17">
        <f>IF(OR($A482="",$B482="",$C482=""),"",'OddsRatio_working_3-way'!H481)</f>
        <v>1.3493872934225515</v>
      </c>
      <c r="L482" s="21">
        <f>IF(OR($A482="",$B482="",$C482=""),"",'OddsRatio_working_3-way'!I481)</f>
        <v>6.1031719827172664</v>
      </c>
      <c r="M482" s="22">
        <f>IF(OR($A482="",$B482="",$C482=""),"",'OddsRatio_working_3-way'!J481)</f>
        <v>10.518156872329508</v>
      </c>
      <c r="N482" s="29">
        <f t="shared" si="143"/>
        <v>73.440016370023159</v>
      </c>
      <c r="O482" s="30">
        <f t="shared" si="144"/>
        <v>16.782684153287075</v>
      </c>
      <c r="P482" s="30">
        <f t="shared" si="145"/>
        <v>9.7772994766897678</v>
      </c>
      <c r="Q482" t="s">
        <v>306</v>
      </c>
      <c r="R482" t="s">
        <v>296</v>
      </c>
      <c r="S482" s="43">
        <v>44092</v>
      </c>
      <c r="T482" s="4">
        <v>100</v>
      </c>
      <c r="U482" s="4">
        <f t="shared" ref="U482:U545" si="155">(1/A482)*((T482*A482)-T482)</f>
        <v>24.81203007518797</v>
      </c>
      <c r="V482" s="4">
        <f t="shared" ref="V482:V545" si="156">(1/B482)*((T482*B482)-T482)</f>
        <v>82.817869415807564</v>
      </c>
      <c r="W482" s="4">
        <f t="shared" ref="W482:W545" si="157">(1/C482)*((T482*C482)-T482)</f>
        <v>89.989989989989979</v>
      </c>
      <c r="X482" s="4">
        <f t="shared" ref="X482:X545" si="158">((1/B482)+(1/C482))*T482</f>
        <v>27.192140594202453</v>
      </c>
      <c r="Y482" s="4">
        <f t="shared" ref="Y482:Y545" si="159">((1/A482)+(1/C482))*T482</f>
        <v>85.19797993482203</v>
      </c>
      <c r="Z482" s="4">
        <f t="shared" ref="Z482:Z545" si="160">((1/A482)+(1/B482))*T482</f>
        <v>92.370100509004473</v>
      </c>
      <c r="AA482" s="4">
        <f t="shared" ref="AA482:AA545" si="161">U482-X482</f>
        <v>-2.3801105190144831</v>
      </c>
      <c r="AB482" s="4">
        <f t="shared" ref="AB482:AB545" si="162">V482-Y482</f>
        <v>-2.3801105190144654</v>
      </c>
      <c r="AC482" s="4">
        <f t="shared" ref="AC482:AC545" si="163">W482-Z482</f>
        <v>-2.3801105190144938</v>
      </c>
    </row>
    <row r="483" spans="1:29" ht="15" x14ac:dyDescent="0.25">
      <c r="A483">
        <v>1.44</v>
      </c>
      <c r="B483">
        <v>4.32</v>
      </c>
      <c r="C483">
        <v>8.1199999999999992</v>
      </c>
      <c r="D483" s="20">
        <f t="shared" si="142"/>
        <v>4.9078635285531691E-2</v>
      </c>
      <c r="E483" s="17">
        <f>IF(OR($A483="",$B483="",$C483=""),"",A483*'MPTO_working_3-way'!$I482)</f>
        <v>1.5106732348111656</v>
      </c>
      <c r="F483" s="21">
        <f>IF(OR($A483="",$B483="",$C483=""),"",B483*'MPTO_working_3-way'!$I482)</f>
        <v>4.5320197044334973</v>
      </c>
      <c r="G483" s="22">
        <f>IF(OR($A483="",$B483="",$C483=""),"",C483*'MPTO_working_3-way'!$I482)</f>
        <v>8.5185185185185173</v>
      </c>
      <c r="H483" s="17">
        <f>IF(OR($A483="",$B483="",$C483=""),"",'MPTO_working_3-way'!E482)</f>
        <v>1.4747415861342184</v>
      </c>
      <c r="I483" s="21">
        <f>IF(OR($A483="",$B483="",$C483=""),"",'MPTO_working_3-way'!F482)</f>
        <v>4.6485263976252735</v>
      </c>
      <c r="J483" s="22">
        <f>IF(OR($A483="",$B483="",$C483=""),"",'MPTO_working_3-way'!G482)</f>
        <v>9.3638952164009055</v>
      </c>
      <c r="K483" s="17">
        <f>IF(OR($A483="",$B483="",$C483=""),"",'OddsRatio_working_3-way'!H482)</f>
        <v>1.4860248734132055</v>
      </c>
      <c r="L483" s="21">
        <f>IF(OR($A483="",$B483="",$C483=""),"",'OddsRatio_working_3-way'!I482)</f>
        <v>4.6672785902996408</v>
      </c>
      <c r="M483" s="22">
        <f>IF(OR($A483="",$B483="",$C483=""),"",'OddsRatio_working_3-way'!J482)</f>
        <v>8.8647661334136831</v>
      </c>
      <c r="N483" s="29">
        <f t="shared" si="143"/>
        <v>66.195652173913061</v>
      </c>
      <c r="O483" s="30">
        <f t="shared" si="144"/>
        <v>22.065217391304348</v>
      </c>
      <c r="P483" s="30">
        <f t="shared" si="145"/>
        <v>11.739130434782611</v>
      </c>
      <c r="Q483" t="s">
        <v>90</v>
      </c>
      <c r="R483" t="s">
        <v>372</v>
      </c>
      <c r="S483" s="43">
        <v>44092</v>
      </c>
      <c r="T483" s="4">
        <v>100</v>
      </c>
      <c r="U483" s="4">
        <f t="shared" si="155"/>
        <v>30.555555555555554</v>
      </c>
      <c r="V483" s="4">
        <f t="shared" si="156"/>
        <v>76.851851851851848</v>
      </c>
      <c r="W483" s="4">
        <f t="shared" si="157"/>
        <v>87.684729064039402</v>
      </c>
      <c r="X483" s="4">
        <f t="shared" si="158"/>
        <v>35.463419084108736</v>
      </c>
      <c r="Y483" s="4">
        <f t="shared" si="159"/>
        <v>81.759715380405027</v>
      </c>
      <c r="Z483" s="4">
        <f t="shared" si="160"/>
        <v>92.592592592592581</v>
      </c>
      <c r="AA483" s="4">
        <f t="shared" si="161"/>
        <v>-4.9078635285531824</v>
      </c>
      <c r="AB483" s="4">
        <f t="shared" si="162"/>
        <v>-4.9078635285531789</v>
      </c>
      <c r="AC483" s="4">
        <f t="shared" si="163"/>
        <v>-4.9078635285531789</v>
      </c>
    </row>
    <row r="484" spans="1:29" ht="15" x14ac:dyDescent="0.25">
      <c r="A484">
        <v>1.21</v>
      </c>
      <c r="B484">
        <v>6.53</v>
      </c>
      <c r="C484">
        <v>14.94</v>
      </c>
      <c r="D484" s="20">
        <f t="shared" si="142"/>
        <v>4.6520042090238745E-2</v>
      </c>
      <c r="E484" s="17">
        <f>IF(OR($A484="",$B484="",$C484=""),"",A484*'MPTO_working_3-way'!$I483)</f>
        <v>1.2662892509291888</v>
      </c>
      <c r="F484" s="21">
        <f>IF(OR($A484="",$B484="",$C484=""),"",B484*'MPTO_working_3-way'!$I483)</f>
        <v>6.833775874849259</v>
      </c>
      <c r="G484" s="22">
        <f>IF(OR($A484="",$B484="",$C484=""),"",C484*'MPTO_working_3-way'!$I483)</f>
        <v>15.635009428828166</v>
      </c>
      <c r="H484" s="17">
        <f>IF(OR($A484="",$B484="",$C484=""),"",'MPTO_working_3-way'!E483)</f>
        <v>1.2331374613303354</v>
      </c>
      <c r="I484" s="21">
        <f>IF(OR($A484="",$B484="",$C484=""),"",'MPTO_working_3-way'!F483)</f>
        <v>7.2657164577906741</v>
      </c>
      <c r="J484" s="22">
        <f>IF(OR($A484="",$B484="",$C484=""),"",'MPTO_working_3-way'!G483)</f>
        <v>19.444765007092407</v>
      </c>
      <c r="K484" s="17">
        <f>IF(OR($A484="",$B484="",$C484=""),"",'OddsRatio_working_3-way'!H483)</f>
        <v>1.2415531648329723</v>
      </c>
      <c r="L484" s="21">
        <f>IF(OR($A484="",$B484="",$C484=""),"",'OddsRatio_working_3-way'!I483)</f>
        <v>7.3609000072682687</v>
      </c>
      <c r="M484" s="22">
        <f>IF(OR($A484="",$B484="",$C484=""),"",'OddsRatio_working_3-way'!J483)</f>
        <v>17.034529132245872</v>
      </c>
      <c r="N484" s="29">
        <f t="shared" si="143"/>
        <v>78.970898573624567</v>
      </c>
      <c r="O484" s="30">
        <f t="shared" si="144"/>
        <v>14.633198663719099</v>
      </c>
      <c r="P484" s="30">
        <f t="shared" si="145"/>
        <v>6.3959027626563403</v>
      </c>
      <c r="Q484" t="s">
        <v>89</v>
      </c>
      <c r="R484" t="s">
        <v>374</v>
      </c>
      <c r="S484" s="43">
        <v>44092</v>
      </c>
      <c r="T484" s="4">
        <v>100</v>
      </c>
      <c r="U484" s="4">
        <f t="shared" si="155"/>
        <v>17.355371900826448</v>
      </c>
      <c r="V484" s="4">
        <f t="shared" si="156"/>
        <v>84.686064318529858</v>
      </c>
      <c r="W484" s="4">
        <f t="shared" si="157"/>
        <v>93.306559571619815</v>
      </c>
      <c r="X484" s="4">
        <f t="shared" si="158"/>
        <v>22.007376109850323</v>
      </c>
      <c r="Y484" s="4">
        <f t="shared" si="159"/>
        <v>89.338068527553745</v>
      </c>
      <c r="Z484" s="4">
        <f t="shared" si="160"/>
        <v>97.958563780643686</v>
      </c>
      <c r="AA484" s="4">
        <f t="shared" si="161"/>
        <v>-4.6520042090238753</v>
      </c>
      <c r="AB484" s="4">
        <f t="shared" si="162"/>
        <v>-4.652004209023886</v>
      </c>
      <c r="AC484" s="4">
        <f t="shared" si="163"/>
        <v>-4.6520042090238718</v>
      </c>
    </row>
    <row r="485" spans="1:29" ht="15" x14ac:dyDescent="0.25">
      <c r="A485">
        <v>4.3899999999999997</v>
      </c>
      <c r="B485">
        <v>3.92</v>
      </c>
      <c r="C485">
        <v>1.83</v>
      </c>
      <c r="D485" s="20">
        <f t="shared" si="142"/>
        <v>2.934056104984295E-2</v>
      </c>
      <c r="E485" s="17">
        <f>IF(OR($A485="",$B485="",$C485=""),"",A485*'MPTO_working_3-way'!$I484)</f>
        <v>4.5188050630088101</v>
      </c>
      <c r="F485" s="21">
        <f>IF(OR($A485="",$B485="",$C485=""),"",B485*'MPTO_working_3-way'!$I484)</f>
        <v>4.0350149993153845</v>
      </c>
      <c r="G485" s="22">
        <f>IF(OR($A485="",$B485="",$C485=""),"",C485*'MPTO_working_3-way'!$I484)</f>
        <v>1.8836932267212128</v>
      </c>
      <c r="H485" s="17">
        <f>IF(OR($A485="",$B485="",$C485=""),"",'MPTO_working_3-way'!E484)</f>
        <v>4.586940381624256</v>
      </c>
      <c r="I485" s="21">
        <f>IF(OR($A485="",$B485="",$C485=""),"",'MPTO_working_3-way'!F484)</f>
        <v>4.0762776919842967</v>
      </c>
      <c r="J485" s="22">
        <f>IF(OR($A485="",$B485="",$C485=""),"",'MPTO_working_3-way'!G484)</f>
        <v>1.8633497535935377</v>
      </c>
      <c r="K485" s="17">
        <f>IF(OR($A485="",$B485="",$C485=""),"",'OddsRatio_working_3-way'!H484)</f>
        <v>4.5571201844862097</v>
      </c>
      <c r="L485" s="21">
        <f>IF(OR($A485="",$B485="",$C485=""),"",'OddsRatio_working_3-way'!I484)</f>
        <v>4.0639501294099505</v>
      </c>
      <c r="M485" s="22">
        <f>IF(OR($A485="",$B485="",$C485=""),"",'OddsRatio_working_3-way'!J484)</f>
        <v>1.8709173313048832</v>
      </c>
      <c r="N485" s="29">
        <f t="shared" si="143"/>
        <v>22.129744170335112</v>
      </c>
      <c r="O485" s="30">
        <f t="shared" si="144"/>
        <v>24.783055333615085</v>
      </c>
      <c r="P485" s="30">
        <f t="shared" si="145"/>
        <v>53.087200496049789</v>
      </c>
      <c r="Q485" t="s">
        <v>376</v>
      </c>
      <c r="R485" t="s">
        <v>394</v>
      </c>
      <c r="S485" s="43">
        <v>44092</v>
      </c>
      <c r="T485" s="4">
        <v>100</v>
      </c>
      <c r="U485" s="4">
        <f t="shared" si="155"/>
        <v>77.220956719817764</v>
      </c>
      <c r="V485" s="4">
        <f t="shared" si="156"/>
        <v>74.489795918367349</v>
      </c>
      <c r="W485" s="4">
        <f t="shared" si="157"/>
        <v>45.355191256830594</v>
      </c>
      <c r="X485" s="4">
        <f t="shared" si="158"/>
        <v>80.155012824802043</v>
      </c>
      <c r="Y485" s="4">
        <f t="shared" si="159"/>
        <v>77.423852023351628</v>
      </c>
      <c r="Z485" s="4">
        <f t="shared" si="160"/>
        <v>48.289247361814894</v>
      </c>
      <c r="AA485" s="4">
        <f t="shared" si="161"/>
        <v>-2.934056104984279</v>
      </c>
      <c r="AB485" s="4">
        <f t="shared" si="162"/>
        <v>-2.934056104984279</v>
      </c>
      <c r="AC485" s="4">
        <f t="shared" si="163"/>
        <v>-2.9340561049843004</v>
      </c>
    </row>
    <row r="486" spans="1:29" ht="15" x14ac:dyDescent="0.25">
      <c r="A486">
        <v>8.3000000000000007</v>
      </c>
      <c r="B486">
        <v>4.92</v>
      </c>
      <c r="C486">
        <v>1.41</v>
      </c>
      <c r="D486" s="20">
        <f t="shared" si="142"/>
        <v>3.2953818387196909E-2</v>
      </c>
      <c r="E486" s="17">
        <f>IF(OR($A486="",$B486="",$C486=""),"",A486*'MPTO_working_3-way'!$I485)</f>
        <v>8.5735166926137349</v>
      </c>
      <c r="F486" s="21">
        <f>IF(OR($A486="",$B486="",$C486=""),"",B486*'MPTO_working_3-way'!$I485)</f>
        <v>5.0821327864650083</v>
      </c>
      <c r="G486" s="22">
        <f>IF(OR($A486="",$B486="",$C486=""),"",C486*'MPTO_working_3-way'!$I485)</f>
        <v>1.4564648839259475</v>
      </c>
      <c r="H486" s="17">
        <f>IF(OR($A486="",$B486="",$C486=""),"",'MPTO_working_3-way'!E485)</f>
        <v>9.1326434798056049</v>
      </c>
      <c r="I486" s="21">
        <f>IF(OR($A486="",$B486="",$C486=""),"",'MPTO_working_3-way'!F485)</f>
        <v>5.2010890184020262</v>
      </c>
      <c r="J486" s="22">
        <f>IF(OR($A486="",$B486="",$C486=""),"",'MPTO_working_3-way'!G485)</f>
        <v>1.4321820576904707</v>
      </c>
      <c r="K486" s="17">
        <f>IF(OR($A486="",$B486="",$C486=""),"",'OddsRatio_working_3-way'!H485)</f>
        <v>8.8290740165368433</v>
      </c>
      <c r="L486" s="21">
        <f>IF(OR($A486="",$B486="",$C486=""),"",'OddsRatio_working_3-way'!I485)</f>
        <v>5.2041054992910167</v>
      </c>
      <c r="M486" s="22">
        <f>IF(OR($A486="",$B486="",$C486=""),"",'OddsRatio_working_3-way'!J485)</f>
        <v>1.439715115997275</v>
      </c>
      <c r="N486" s="29">
        <f t="shared" si="143"/>
        <v>11.663825193943122</v>
      </c>
      <c r="O486" s="30">
        <f t="shared" si="144"/>
        <v>19.676778274334946</v>
      </c>
      <c r="P486" s="30">
        <f t="shared" si="145"/>
        <v>68.659396531721939</v>
      </c>
      <c r="Q486" t="s">
        <v>148</v>
      </c>
      <c r="R486" t="s">
        <v>149</v>
      </c>
      <c r="S486" s="43">
        <v>44092</v>
      </c>
      <c r="T486" s="4">
        <v>100</v>
      </c>
      <c r="U486" s="4">
        <f t="shared" si="155"/>
        <v>87.951807228915669</v>
      </c>
      <c r="V486" s="4">
        <f t="shared" si="156"/>
        <v>79.674796747967477</v>
      </c>
      <c r="W486" s="4">
        <f t="shared" si="157"/>
        <v>29.078014184397166</v>
      </c>
      <c r="X486" s="4">
        <f t="shared" si="158"/>
        <v>91.247189067635361</v>
      </c>
      <c r="Y486" s="4">
        <f t="shared" si="159"/>
        <v>82.970178586687169</v>
      </c>
      <c r="Z486" s="4">
        <f t="shared" si="160"/>
        <v>32.373396023116854</v>
      </c>
      <c r="AA486" s="4">
        <f t="shared" si="161"/>
        <v>-3.2953818387196918</v>
      </c>
      <c r="AB486" s="4">
        <f t="shared" si="162"/>
        <v>-3.2953818387196918</v>
      </c>
      <c r="AC486" s="4">
        <f t="shared" si="163"/>
        <v>-3.2953818387196883</v>
      </c>
    </row>
    <row r="487" spans="1:29" ht="15" x14ac:dyDescent="0.25">
      <c r="A487">
        <v>1.51</v>
      </c>
      <c r="B487">
        <v>4.3099999999999996</v>
      </c>
      <c r="C487">
        <v>7.29</v>
      </c>
      <c r="D487" s="20">
        <f t="shared" si="142"/>
        <v>3.1444428362343402E-2</v>
      </c>
      <c r="E487" s="17">
        <f>IF(OR($A487="",$B487="",$C487=""),"",A487*'MPTO_working_3-way'!$I486)</f>
        <v>1.5574810868271385</v>
      </c>
      <c r="F487" s="21">
        <f>IF(OR($A487="",$B487="",$C487=""),"",B487*'MPTO_working_3-way'!$I486)</f>
        <v>4.4455254862416993</v>
      </c>
      <c r="G487" s="22">
        <f>IF(OR($A487="",$B487="",$C487=""),"",C487*'MPTO_working_3-way'!$I486)</f>
        <v>7.5192298827614836</v>
      </c>
      <c r="H487" s="17">
        <f>IF(OR($A487="",$B487="",$C487=""),"",'MPTO_working_3-way'!E486)</f>
        <v>1.5342831437214852</v>
      </c>
      <c r="I487" s="21">
        <f>IF(OR($A487="",$B487="",$C487=""),"",'MPTO_working_3-way'!F486)</f>
        <v>4.5139169288803851</v>
      </c>
      <c r="J487" s="22">
        <f>IF(OR($A487="",$B487="",$C487=""),"",'MPTO_working_3-way'!G486)</f>
        <v>7.8931124108544601</v>
      </c>
      <c r="K487" s="17">
        <f>IF(OR($A487="",$B487="",$C487=""),"",'OddsRatio_working_3-way'!H486)</f>
        <v>1.5419893791188966</v>
      </c>
      <c r="L487" s="21">
        <f>IF(OR($A487="",$B487="",$C487=""),"",'OddsRatio_working_3-way'!I486)</f>
        <v>4.5176173429089168</v>
      </c>
      <c r="M487" s="22">
        <f>IF(OR($A487="",$B487="",$C487=""),"",'OddsRatio_working_3-way'!J486)</f>
        <v>7.6845356757997241</v>
      </c>
      <c r="N487" s="29">
        <f t="shared" si="143"/>
        <v>64.206237138787671</v>
      </c>
      <c r="O487" s="30">
        <f t="shared" si="144"/>
        <v>22.49452855674464</v>
      </c>
      <c r="P487" s="30">
        <f t="shared" si="145"/>
        <v>13.299234304467678</v>
      </c>
      <c r="Q487" t="s">
        <v>209</v>
      </c>
      <c r="R487" t="s">
        <v>185</v>
      </c>
      <c r="S487" s="43">
        <v>44092</v>
      </c>
      <c r="T487" s="4">
        <v>100</v>
      </c>
      <c r="U487" s="4">
        <f t="shared" si="155"/>
        <v>33.774834437086092</v>
      </c>
      <c r="V487" s="4">
        <f t="shared" si="156"/>
        <v>76.798143851508115</v>
      </c>
      <c r="W487" s="4">
        <f t="shared" si="157"/>
        <v>86.282578875171467</v>
      </c>
      <c r="X487" s="4">
        <f t="shared" si="158"/>
        <v>36.919277273320418</v>
      </c>
      <c r="Y487" s="4">
        <f t="shared" si="159"/>
        <v>79.942586687742448</v>
      </c>
      <c r="Z487" s="4">
        <f t="shared" si="160"/>
        <v>89.4270217114058</v>
      </c>
      <c r="AA487" s="4">
        <f t="shared" si="161"/>
        <v>-3.144442836234326</v>
      </c>
      <c r="AB487" s="4">
        <f t="shared" si="162"/>
        <v>-3.1444428362343331</v>
      </c>
      <c r="AC487" s="4">
        <f t="shared" si="163"/>
        <v>-3.1444428362343331</v>
      </c>
    </row>
    <row r="488" spans="1:29" ht="15" x14ac:dyDescent="0.25">
      <c r="A488">
        <v>2.73</v>
      </c>
      <c r="B488">
        <v>3.5</v>
      </c>
      <c r="C488">
        <v>2.66</v>
      </c>
      <c r="D488" s="20">
        <f t="shared" si="142"/>
        <v>2.7954501638712159E-2</v>
      </c>
      <c r="E488" s="17">
        <f>IF(OR($A488="",$B488="",$C488=""),"",A488*'MPTO_working_3-way'!$I487)</f>
        <v>2.8063157894736843</v>
      </c>
      <c r="F488" s="21">
        <f>IF(OR($A488="",$B488="",$C488=""),"",B488*'MPTO_working_3-way'!$I487)</f>
        <v>3.5978407557354926</v>
      </c>
      <c r="G488" s="22">
        <f>IF(OR($A488="",$B488="",$C488=""),"",C488*'MPTO_working_3-way'!$I487)</f>
        <v>2.7343589743589747</v>
      </c>
      <c r="H488" s="17">
        <f>IF(OR($A488="",$B488="",$C488=""),"",'MPTO_working_3-way'!E487)</f>
        <v>2.8012601260126013</v>
      </c>
      <c r="I488" s="21">
        <f>IF(OR($A488="",$B488="",$C488=""),"",'MPTO_working_3-way'!F487)</f>
        <v>3.6179958149267613</v>
      </c>
      <c r="J488" s="22">
        <f>IF(OR($A488="",$B488="",$C488=""),"",'MPTO_working_3-way'!G487)</f>
        <v>2.7276073619631904</v>
      </c>
      <c r="K488" s="17">
        <f>IF(OR($A488="",$B488="",$C488=""),"",'OddsRatio_working_3-way'!H487)</f>
        <v>2.8041156587802476</v>
      </c>
      <c r="L488" s="21">
        <f>IF(OR($A488="",$B488="",$C488=""),"",'OddsRatio_working_3-way'!I487)</f>
        <v>3.607103553150647</v>
      </c>
      <c r="M488" s="22">
        <f>IF(OR($A488="",$B488="",$C488=""),"",'OddsRatio_working_3-way'!J487)</f>
        <v>2.7311167592920298</v>
      </c>
      <c r="N488" s="29">
        <f t="shared" si="143"/>
        <v>35.633908477119277</v>
      </c>
      <c r="O488" s="30">
        <f t="shared" si="144"/>
        <v>27.79444861215304</v>
      </c>
      <c r="P488" s="30">
        <f t="shared" si="145"/>
        <v>36.571642910727675</v>
      </c>
      <c r="Q488" t="s">
        <v>125</v>
      </c>
      <c r="R488" t="s">
        <v>130</v>
      </c>
      <c r="S488" s="43">
        <v>44092</v>
      </c>
      <c r="T488" s="4">
        <v>100</v>
      </c>
      <c r="U488" s="4">
        <f t="shared" si="155"/>
        <v>63.369963369963365</v>
      </c>
      <c r="V488" s="4">
        <f t="shared" si="156"/>
        <v>71.428571428571431</v>
      </c>
      <c r="W488" s="4">
        <f t="shared" si="157"/>
        <v>62.406015037593981</v>
      </c>
      <c r="X488" s="4">
        <f t="shared" si="158"/>
        <v>66.165413533834581</v>
      </c>
      <c r="Y488" s="4">
        <f t="shared" si="159"/>
        <v>74.224021592442639</v>
      </c>
      <c r="Z488" s="4">
        <f t="shared" si="160"/>
        <v>65.201465201465197</v>
      </c>
      <c r="AA488" s="4">
        <f t="shared" si="161"/>
        <v>-2.7954501638712159</v>
      </c>
      <c r="AB488" s="4">
        <f t="shared" si="162"/>
        <v>-2.7954501638712088</v>
      </c>
      <c r="AC488" s="4">
        <f t="shared" si="163"/>
        <v>-2.7954501638712159</v>
      </c>
    </row>
    <row r="489" spans="1:29" ht="15" x14ac:dyDescent="0.25">
      <c r="A489">
        <v>2.09</v>
      </c>
      <c r="B489">
        <v>3.72</v>
      </c>
      <c r="C489">
        <v>3.41</v>
      </c>
      <c r="D489" s="20">
        <f t="shared" si="142"/>
        <v>4.0541235787415753E-2</v>
      </c>
      <c r="E489" s="17">
        <f>IF(OR($A489="",$B489="",$C489=""),"",A489*'MPTO_working_3-way'!$I488)</f>
        <v>2.174731182795699</v>
      </c>
      <c r="F489" s="21">
        <f>IF(OR($A489="",$B489="",$C489=""),"",B489*'MPTO_working_3-way'!$I488)</f>
        <v>3.8708133971291869</v>
      </c>
      <c r="G489" s="22">
        <f>IF(OR($A489="",$B489="",$C489=""),"",C489*'MPTO_working_3-way'!$I488)</f>
        <v>3.5482456140350878</v>
      </c>
      <c r="H489" s="17">
        <f>IF(OR($A489="",$B489="",$C489=""),"",'MPTO_working_3-way'!E488)</f>
        <v>2.1507450575390972</v>
      </c>
      <c r="I489" s="21">
        <f>IF(OR($A489="",$B489="",$C489=""),"",'MPTO_working_3-way'!F488)</f>
        <v>3.9169073688453016</v>
      </c>
      <c r="J489" s="22">
        <f>IF(OR($A489="",$B489="",$C489=""),"",'MPTO_working_3-way'!G488)</f>
        <v>3.5747302599313389</v>
      </c>
      <c r="K489" s="17">
        <f>IF(OR($A489="",$B489="",$C489=""),"",'OddsRatio_working_3-way'!H488)</f>
        <v>2.1604459861612564</v>
      </c>
      <c r="L489" s="21">
        <f>IF(OR($A489="",$B489="",$C489=""),"",'OddsRatio_working_3-way'!I488)</f>
        <v>3.895791818677631</v>
      </c>
      <c r="M489" s="22">
        <f>IF(OR($A489="",$B489="",$C489=""),"",'OddsRatio_working_3-way'!J488)</f>
        <v>3.5657567216959891</v>
      </c>
      <c r="N489" s="29">
        <f t="shared" si="143"/>
        <v>45.982694684796044</v>
      </c>
      <c r="O489" s="30">
        <f t="shared" si="144"/>
        <v>25.834363411619282</v>
      </c>
      <c r="P489" s="30">
        <f t="shared" si="145"/>
        <v>28.182941903584673</v>
      </c>
      <c r="Q489" t="s">
        <v>251</v>
      </c>
      <c r="R489" t="s">
        <v>249</v>
      </c>
      <c r="S489" s="43">
        <v>44093</v>
      </c>
      <c r="T489" s="4">
        <v>100</v>
      </c>
      <c r="U489" s="4">
        <f t="shared" si="155"/>
        <v>52.153110047846894</v>
      </c>
      <c r="V489" s="4">
        <f t="shared" si="156"/>
        <v>73.118279569892465</v>
      </c>
      <c r="W489" s="4">
        <f t="shared" si="157"/>
        <v>70.674486803519059</v>
      </c>
      <c r="X489" s="4">
        <f t="shared" si="158"/>
        <v>56.207233626588462</v>
      </c>
      <c r="Y489" s="4">
        <f t="shared" si="159"/>
        <v>77.172403148634046</v>
      </c>
      <c r="Z489" s="4">
        <f t="shared" si="160"/>
        <v>74.728610382260641</v>
      </c>
      <c r="AA489" s="4">
        <f t="shared" si="161"/>
        <v>-4.0541235787415673</v>
      </c>
      <c r="AB489" s="4">
        <f t="shared" si="162"/>
        <v>-4.0541235787415815</v>
      </c>
      <c r="AC489" s="4">
        <f t="shared" si="163"/>
        <v>-4.0541235787415815</v>
      </c>
    </row>
    <row r="490" spans="1:29" ht="15" x14ac:dyDescent="0.25">
      <c r="A490">
        <v>4.3899999999999997</v>
      </c>
      <c r="B490">
        <v>3.85</v>
      </c>
      <c r="C490">
        <v>1.81</v>
      </c>
      <c r="D490" s="20">
        <f t="shared" si="142"/>
        <v>4.0016880387385934E-2</v>
      </c>
      <c r="E490" s="17">
        <f>IF(OR($A490="",$B490="",$C490=""),"",A490*'MPTO_working_3-way'!$I489)</f>
        <v>4.5656741049006238</v>
      </c>
      <c r="F490" s="21">
        <f>IF(OR($A490="",$B490="",$C490=""),"",B490*'MPTO_working_3-way'!$I489)</f>
        <v>4.004064989491436</v>
      </c>
      <c r="G490" s="22">
        <f>IF(OR($A490="",$B490="",$C490=""),"",C490*'MPTO_working_3-way'!$I489)</f>
        <v>1.8824305535011685</v>
      </c>
      <c r="H490" s="17">
        <f>IF(OR($A490="",$B490="",$C490=""),"",'MPTO_working_3-way'!E489)</f>
        <v>4.6630596075516291</v>
      </c>
      <c r="I490" s="21">
        <f>IF(OR($A490="",$B490="",$C490=""),"",'MPTO_working_3-way'!F489)</f>
        <v>4.0584201527272521</v>
      </c>
      <c r="J490" s="22">
        <f>IF(OR($A490="",$B490="",$C490=""),"",'MPTO_working_3-way'!G489)</f>
        <v>1.8547809366209573</v>
      </c>
      <c r="K490" s="17">
        <f>IF(OR($A490="",$B490="",$C490=""),"",'OddsRatio_working_3-way'!H489)</f>
        <v>4.6198494151052456</v>
      </c>
      <c r="L490" s="21">
        <f>IF(OR($A490="",$B490="",$C490=""),"",'OddsRatio_working_3-way'!I489)</f>
        <v>4.0432362339380399</v>
      </c>
      <c r="M490" s="22">
        <f>IF(OR($A490="",$B490="",$C490=""),"",'OddsRatio_working_3-way'!J489)</f>
        <v>1.8649197717508108</v>
      </c>
      <c r="N490" s="29">
        <f t="shared" si="143"/>
        <v>21.902570727215011</v>
      </c>
      <c r="O490" s="30">
        <f t="shared" si="144"/>
        <v>24.974619608434775</v>
      </c>
      <c r="P490" s="30">
        <f t="shared" si="145"/>
        <v>53.122809664350214</v>
      </c>
      <c r="Q490" t="s">
        <v>246</v>
      </c>
      <c r="R490" t="s">
        <v>252</v>
      </c>
      <c r="S490" s="43">
        <v>44093</v>
      </c>
      <c r="T490" s="4">
        <v>100</v>
      </c>
      <c r="U490" s="4">
        <f t="shared" si="155"/>
        <v>77.220956719817764</v>
      </c>
      <c r="V490" s="4">
        <f t="shared" si="156"/>
        <v>74.025974025974023</v>
      </c>
      <c r="W490" s="4">
        <f t="shared" si="157"/>
        <v>44.751381215469614</v>
      </c>
      <c r="X490" s="4">
        <f t="shared" si="158"/>
        <v>81.222644758556356</v>
      </c>
      <c r="Y490" s="4">
        <f t="shared" si="159"/>
        <v>78.027662064712615</v>
      </c>
      <c r="Z490" s="4">
        <f t="shared" si="160"/>
        <v>48.753069254208206</v>
      </c>
      <c r="AA490" s="4">
        <f t="shared" si="161"/>
        <v>-4.0016880387385925</v>
      </c>
      <c r="AB490" s="4">
        <f t="shared" si="162"/>
        <v>-4.0016880387385925</v>
      </c>
      <c r="AC490" s="4">
        <f t="shared" si="163"/>
        <v>-4.0016880387385925</v>
      </c>
    </row>
    <row r="491" spans="1:29" ht="15" x14ac:dyDescent="0.25">
      <c r="A491">
        <v>6.04</v>
      </c>
      <c r="B491">
        <v>4.5599999999999996</v>
      </c>
      <c r="C491">
        <v>1.52</v>
      </c>
      <c r="D491" s="20">
        <f t="shared" si="142"/>
        <v>4.2755896363425139E-2</v>
      </c>
      <c r="E491" s="17">
        <f>IF(OR($A491="",$B491="",$C491=""),"",A491*'MPTO_working_3-way'!$I490)</f>
        <v>6.2982456140350882</v>
      </c>
      <c r="F491" s="21">
        <f>IF(OR($A491="",$B491="",$C491=""),"",B491*'MPTO_working_3-way'!$I490)</f>
        <v>4.7549668874172184</v>
      </c>
      <c r="G491" s="22">
        <f>IF(OR($A491="",$B491="",$C491=""),"",C491*'MPTO_working_3-way'!$I490)</f>
        <v>1.5849889624724063</v>
      </c>
      <c r="H491" s="17">
        <f>IF(OR($A491="",$B491="",$C491=""),"",'MPTO_working_3-way'!E490)</f>
        <v>6.608907089838751</v>
      </c>
      <c r="I491" s="21">
        <f>IF(OR($A491="",$B491="",$C491=""),"",'MPTO_working_3-way'!F490)</f>
        <v>4.8769477759939566</v>
      </c>
      <c r="J491" s="22">
        <f>IF(OR($A491="",$B491="",$C491=""),"",'MPTO_working_3-way'!G490)</f>
        <v>1.5536568488823372</v>
      </c>
      <c r="K491" s="17">
        <f>IF(OR($A491="",$B491="",$C491=""),"",'OddsRatio_working_3-way'!H490)</f>
        <v>6.4637482967170259</v>
      </c>
      <c r="L491" s="21">
        <f>IF(OR($A491="",$B491="",$C491=""),"",'OddsRatio_working_3-way'!I490)</f>
        <v>4.8593142730778993</v>
      </c>
      <c r="M491" s="22">
        <f>IF(OR($A491="",$B491="",$C491=""),"",'OddsRatio_working_3-way'!J490)</f>
        <v>1.5637200623596934</v>
      </c>
      <c r="N491" s="29">
        <f t="shared" si="143"/>
        <v>15.877437325905291</v>
      </c>
      <c r="O491" s="30">
        <f t="shared" si="144"/>
        <v>21.030640668523677</v>
      </c>
      <c r="P491" s="30">
        <f t="shared" si="145"/>
        <v>63.091922005571021</v>
      </c>
      <c r="Q491" t="s">
        <v>262</v>
      </c>
      <c r="R491" t="s">
        <v>260</v>
      </c>
      <c r="S491" s="43">
        <v>44093</v>
      </c>
      <c r="T491" s="4">
        <v>100</v>
      </c>
      <c r="U491" s="4">
        <f t="shared" si="155"/>
        <v>83.443708609271525</v>
      </c>
      <c r="V491" s="4">
        <f t="shared" si="156"/>
        <v>78.070175438596479</v>
      </c>
      <c r="W491" s="4">
        <f t="shared" si="157"/>
        <v>34.21052631578948</v>
      </c>
      <c r="X491" s="4">
        <f t="shared" si="158"/>
        <v>87.719298245614041</v>
      </c>
      <c r="Y491" s="4">
        <f t="shared" si="159"/>
        <v>82.34576507493901</v>
      </c>
      <c r="Z491" s="4">
        <f t="shared" si="160"/>
        <v>38.486115952131989</v>
      </c>
      <c r="AA491" s="4">
        <f t="shared" si="161"/>
        <v>-4.2755896363425165</v>
      </c>
      <c r="AB491" s="4">
        <f t="shared" si="162"/>
        <v>-4.2755896363425308</v>
      </c>
      <c r="AC491" s="4">
        <f t="shared" si="163"/>
        <v>-4.2755896363425094</v>
      </c>
    </row>
    <row r="492" spans="1:29" ht="15" x14ac:dyDescent="0.25">
      <c r="A492">
        <v>1.67</v>
      </c>
      <c r="B492">
        <v>4.21</v>
      </c>
      <c r="C492">
        <v>5.08</v>
      </c>
      <c r="D492" s="20">
        <f t="shared" si="142"/>
        <v>3.318248012176972E-2</v>
      </c>
      <c r="E492" s="17">
        <f>IF(OR($A492="",$B492="",$C492=""),"",A492*'MPTO_working_3-way'!$I491)</f>
        <v>1.7254147418033554</v>
      </c>
      <c r="F492" s="21">
        <f>IF(OR($A492="",$B492="",$C492=""),"",B492*'MPTO_working_3-way'!$I491)</f>
        <v>4.3496982413126508</v>
      </c>
      <c r="G492" s="22">
        <f>IF(OR($A492="",$B492="",$C492=""),"",C492*'MPTO_working_3-way'!$I491)</f>
        <v>5.2485669990185899</v>
      </c>
      <c r="H492" s="17">
        <f>IF(OR($A492="",$B492="",$C492=""),"",'MPTO_working_3-way'!E491)</f>
        <v>1.7014280656516902</v>
      </c>
      <c r="I492" s="21">
        <f>IF(OR($A492="",$B492="",$C492=""),"",'MPTO_working_3-way'!F491)</f>
        <v>4.4156180240913327</v>
      </c>
      <c r="J492" s="22">
        <f>IF(OR($A492="",$B492="",$C492=""),"",'MPTO_working_3-way'!G491)</f>
        <v>5.3824335573957169</v>
      </c>
      <c r="K492" s="17">
        <f>IF(OR($A492="",$B492="",$C492=""),"",'OddsRatio_working_3-way'!H491)</f>
        <v>1.7097845602208672</v>
      </c>
      <c r="L492" s="21">
        <f>IF(OR($A492="",$B492="",$C492=""),"",'OddsRatio_working_3-way'!I491)</f>
        <v>4.4006096094163949</v>
      </c>
      <c r="M492" s="22">
        <f>IF(OR($A492="",$B492="",$C492=""),"",'OddsRatio_working_3-way'!J491)</f>
        <v>5.3222701577628939</v>
      </c>
      <c r="N492" s="29">
        <f t="shared" si="143"/>
        <v>57.95707987024776</v>
      </c>
      <c r="O492" s="30">
        <f t="shared" si="144"/>
        <v>22.990100566107781</v>
      </c>
      <c r="P492" s="30">
        <f t="shared" si="145"/>
        <v>19.052819563644444</v>
      </c>
      <c r="Q492" t="s">
        <v>395</v>
      </c>
      <c r="R492" t="s">
        <v>396</v>
      </c>
      <c r="S492" s="43">
        <v>44093</v>
      </c>
      <c r="T492" s="4">
        <v>100</v>
      </c>
      <c r="U492" s="4">
        <f t="shared" si="155"/>
        <v>40.119760479041922</v>
      </c>
      <c r="V492" s="4">
        <f t="shared" si="156"/>
        <v>76.24703087885986</v>
      </c>
      <c r="W492" s="4">
        <f t="shared" si="157"/>
        <v>80.314960629921259</v>
      </c>
      <c r="X492" s="4">
        <f t="shared" si="158"/>
        <v>43.438008491218881</v>
      </c>
      <c r="Y492" s="4">
        <f t="shared" si="159"/>
        <v>79.565278891036826</v>
      </c>
      <c r="Z492" s="4">
        <f t="shared" si="160"/>
        <v>83.633208642098239</v>
      </c>
      <c r="AA492" s="4">
        <f t="shared" si="161"/>
        <v>-3.3182480121769586</v>
      </c>
      <c r="AB492" s="4">
        <f t="shared" si="162"/>
        <v>-3.3182480121769657</v>
      </c>
      <c r="AC492" s="4">
        <f t="shared" si="163"/>
        <v>-3.31824801217698</v>
      </c>
    </row>
    <row r="493" spans="1:29" ht="15" x14ac:dyDescent="0.25">
      <c r="A493">
        <v>2.62</v>
      </c>
      <c r="B493">
        <v>3.67</v>
      </c>
      <c r="C493">
        <v>2.63</v>
      </c>
      <c r="D493" s="20">
        <f t="shared" si="142"/>
        <v>3.4387090227804062E-2</v>
      </c>
      <c r="E493" s="17">
        <f>IF(OR($A493="",$B493="",$C493=""),"",A493*'MPTO_working_3-way'!$I492)</f>
        <v>2.7100941763968467</v>
      </c>
      <c r="F493" s="21">
        <f>IF(OR($A493="",$B493="",$C493=""),"",B493*'MPTO_working_3-way'!$I492)</f>
        <v>3.7962006211360406</v>
      </c>
      <c r="G493" s="22">
        <f>IF(OR($A493="",$B493="",$C493=""),"",C493*'MPTO_working_3-way'!$I492)</f>
        <v>2.7204380472991248</v>
      </c>
      <c r="H493" s="17">
        <f>IF(OR($A493="",$B493="",$C493=""),"",'MPTO_working_3-way'!E492)</f>
        <v>2.701118344190073</v>
      </c>
      <c r="I493" s="21">
        <f>IF(OR($A493="",$B493="",$C493=""),"",'MPTO_working_3-way'!F492)</f>
        <v>3.8311651401192663</v>
      </c>
      <c r="J493" s="22">
        <f>IF(OR($A493="",$B493="",$C493=""),"",'MPTO_working_3-way'!G492)</f>
        <v>2.7117484103323202</v>
      </c>
      <c r="K493" s="17">
        <f>IF(OR($A493="",$B493="",$C493=""),"",'OddsRatio_working_3-way'!H492)</f>
        <v>2.7060337513736941</v>
      </c>
      <c r="L493" s="21">
        <f>IF(OR($A493="",$B493="",$C493=""),"",'OddsRatio_working_3-way'!I492)</f>
        <v>3.8117963680047913</v>
      </c>
      <c r="M493" s="22">
        <f>IF(OR($A493="",$B493="",$C493=""),"",'OddsRatio_working_3-way'!J492)</f>
        <v>2.7165648239130378</v>
      </c>
      <c r="N493" s="29">
        <f t="shared" si="143"/>
        <v>36.899086707367886</v>
      </c>
      <c r="O493" s="30">
        <f t="shared" si="144"/>
        <v>26.342127295178162</v>
      </c>
      <c r="P493" s="30">
        <f t="shared" si="145"/>
        <v>36.758785997453934</v>
      </c>
      <c r="Q493" t="s">
        <v>397</v>
      </c>
      <c r="R493" t="s">
        <v>398</v>
      </c>
      <c r="S493" s="43">
        <v>44093</v>
      </c>
      <c r="T493" s="4">
        <v>100</v>
      </c>
      <c r="U493" s="4">
        <f t="shared" si="155"/>
        <v>61.832061068702288</v>
      </c>
      <c r="V493" s="4">
        <f t="shared" si="156"/>
        <v>72.752043596730246</v>
      </c>
      <c r="W493" s="4">
        <f t="shared" si="157"/>
        <v>61.977186311787079</v>
      </c>
      <c r="X493" s="4">
        <f t="shared" si="158"/>
        <v>65.270770091482689</v>
      </c>
      <c r="Y493" s="4">
        <f t="shared" si="159"/>
        <v>76.190752619510633</v>
      </c>
      <c r="Z493" s="4">
        <f t="shared" si="160"/>
        <v>65.415895334567466</v>
      </c>
      <c r="AA493" s="4">
        <f t="shared" si="161"/>
        <v>-3.4387090227804009</v>
      </c>
      <c r="AB493" s="4">
        <f t="shared" si="162"/>
        <v>-3.4387090227803867</v>
      </c>
      <c r="AC493" s="4">
        <f t="shared" si="163"/>
        <v>-3.4387090227803867</v>
      </c>
    </row>
    <row r="494" spans="1:29" ht="15" x14ac:dyDescent="0.25">
      <c r="A494">
        <v>2.33</v>
      </c>
      <c r="B494">
        <v>3.51</v>
      </c>
      <c r="C494">
        <v>3.14</v>
      </c>
      <c r="D494" s="20">
        <f t="shared" si="142"/>
        <v>3.2556171836125802E-2</v>
      </c>
      <c r="E494" s="17">
        <f>IF(OR($A494="",$B494="",$C494=""),"",A494*'MPTO_working_3-way'!$I493)</f>
        <v>2.4058558803781733</v>
      </c>
      <c r="F494" s="21">
        <f>IF(OR($A494="",$B494="",$C494=""),"",B494*'MPTO_working_3-way'!$I493)</f>
        <v>3.6242721631448012</v>
      </c>
      <c r="G494" s="22">
        <f>IF(OR($A494="",$B494="",$C494=""),"",C494*'MPTO_working_3-way'!$I493)</f>
        <v>3.2422263795654351</v>
      </c>
      <c r="H494" s="17">
        <f>IF(OR($A494="",$B494="",$C494=""),"",'MPTO_working_3-way'!E493)</f>
        <v>2.3904430541214232</v>
      </c>
      <c r="I494" s="21">
        <f>IF(OR($A494="",$B494="",$C494=""),"",'MPTO_working_3-way'!F493)</f>
        <v>3.648992765539302</v>
      </c>
      <c r="J494" s="22">
        <f>IF(OR($A494="",$B494="",$C494=""),"",'MPTO_working_3-way'!G493)</f>
        <v>3.2507715349369937</v>
      </c>
      <c r="K494" s="17">
        <f>IF(OR($A494="",$B494="",$C494=""),"",'OddsRatio_working_3-way'!H493)</f>
        <v>2.3971756147933876</v>
      </c>
      <c r="L494" s="21">
        <f>IF(OR($A494="",$B494="",$C494=""),"",'OddsRatio_working_3-way'!I493)</f>
        <v>3.6367750324296262</v>
      </c>
      <c r="M494" s="22">
        <f>IF(OR($A494="",$B494="",$C494=""),"",'OddsRatio_working_3-way'!J493)</f>
        <v>3.248087079441992</v>
      </c>
      <c r="N494" s="29">
        <f t="shared" si="143"/>
        <v>41.565249529527563</v>
      </c>
      <c r="O494" s="30">
        <f t="shared" si="144"/>
        <v>27.591746838689247</v>
      </c>
      <c r="P494" s="30">
        <f t="shared" si="145"/>
        <v>30.843003631783194</v>
      </c>
      <c r="Q494" t="s">
        <v>399</v>
      </c>
      <c r="R494" t="s">
        <v>400</v>
      </c>
      <c r="S494" s="43">
        <v>44093</v>
      </c>
      <c r="T494" s="4">
        <v>100</v>
      </c>
      <c r="U494" s="4">
        <f t="shared" si="155"/>
        <v>57.081545064377686</v>
      </c>
      <c r="V494" s="4">
        <f t="shared" si="156"/>
        <v>71.509971509971507</v>
      </c>
      <c r="W494" s="4">
        <f t="shared" si="157"/>
        <v>68.152866242038215</v>
      </c>
      <c r="X494" s="4">
        <f t="shared" si="158"/>
        <v>60.337162247990271</v>
      </c>
      <c r="Y494" s="4">
        <f t="shared" si="159"/>
        <v>74.765588693584093</v>
      </c>
      <c r="Z494" s="4">
        <f t="shared" si="160"/>
        <v>71.4084834256508</v>
      </c>
      <c r="AA494" s="4">
        <f t="shared" si="161"/>
        <v>-3.2556171836125856</v>
      </c>
      <c r="AB494" s="4">
        <f t="shared" si="162"/>
        <v>-3.2556171836125856</v>
      </c>
      <c r="AC494" s="4">
        <f t="shared" si="163"/>
        <v>-3.2556171836125856</v>
      </c>
    </row>
    <row r="495" spans="1:29" ht="15" x14ac:dyDescent="0.25">
      <c r="A495">
        <v>2.37</v>
      </c>
      <c r="B495">
        <v>3.25</v>
      </c>
      <c r="C495">
        <v>3.29</v>
      </c>
      <c r="D495" s="20">
        <f t="shared" si="142"/>
        <v>3.3584603743504804E-2</v>
      </c>
      <c r="E495" s="17">
        <f>IF(OR($A495="",$B495="",$C495=""),"",A495*'MPTO_working_3-way'!$I494)</f>
        <v>2.4495955108721064</v>
      </c>
      <c r="F495" s="21">
        <f>IF(OR($A495="",$B495="",$C495=""),"",B495*'MPTO_working_3-way'!$I494)</f>
        <v>3.3591499621663905</v>
      </c>
      <c r="G495" s="22">
        <f>IF(OR($A495="",$B495="",$C495=""),"",C495*'MPTO_working_3-way'!$I494)</f>
        <v>3.4004933463161309</v>
      </c>
      <c r="H495" s="17">
        <f>IF(OR($A495="",$B495="",$C495=""),"",'MPTO_working_3-way'!E494)</f>
        <v>2.4345942579081656</v>
      </c>
      <c r="I495" s="21">
        <f>IF(OR($A495="",$B495="",$C495=""),"",'MPTO_working_3-way'!F494)</f>
        <v>3.3727104043441174</v>
      </c>
      <c r="J495" s="22">
        <f>IF(OR($A495="",$B495="",$C495=""),"",'MPTO_working_3-way'!G494)</f>
        <v>3.4158080194820148</v>
      </c>
      <c r="K495" s="17">
        <f>IF(OR($A495="",$B495="",$C495=""),"",'OddsRatio_working_3-way'!H494)</f>
        <v>2.4411577737449699</v>
      </c>
      <c r="L495" s="21">
        <f>IF(OR($A495="",$B495="",$C495=""),"",'OddsRatio_working_3-way'!I494)</f>
        <v>3.3668649568804248</v>
      </c>
      <c r="M495" s="22">
        <f>IF(OR($A495="",$B495="",$C495=""),"",'OddsRatio_working_3-way'!J494)</f>
        <v>3.4089425561138538</v>
      </c>
      <c r="N495" s="29">
        <f t="shared" si="143"/>
        <v>40.823066321018011</v>
      </c>
      <c r="O495" s="30">
        <f t="shared" si="144"/>
        <v>29.769436055634674</v>
      </c>
      <c r="P495" s="30">
        <f t="shared" si="145"/>
        <v>29.407497623347322</v>
      </c>
      <c r="Q495" t="s">
        <v>401</v>
      </c>
      <c r="R495" t="s">
        <v>402</v>
      </c>
      <c r="S495" s="43">
        <v>44093</v>
      </c>
      <c r="T495" s="4">
        <v>100</v>
      </c>
      <c r="U495" s="4">
        <f t="shared" si="155"/>
        <v>57.805907172995774</v>
      </c>
      <c r="V495" s="4">
        <f t="shared" si="156"/>
        <v>69.230769230769241</v>
      </c>
      <c r="W495" s="4">
        <f t="shared" si="157"/>
        <v>69.6048632218845</v>
      </c>
      <c r="X495" s="4">
        <f t="shared" si="158"/>
        <v>61.164367547346266</v>
      </c>
      <c r="Y495" s="4">
        <f t="shared" si="159"/>
        <v>72.589229605119712</v>
      </c>
      <c r="Z495" s="4">
        <f t="shared" si="160"/>
        <v>72.963323596234986</v>
      </c>
      <c r="AA495" s="4">
        <f t="shared" si="161"/>
        <v>-3.3584603743504928</v>
      </c>
      <c r="AB495" s="4">
        <f t="shared" si="162"/>
        <v>-3.3584603743504715</v>
      </c>
      <c r="AC495" s="4">
        <f t="shared" si="163"/>
        <v>-3.3584603743504857</v>
      </c>
    </row>
    <row r="496" spans="1:29" ht="15" x14ac:dyDescent="0.25">
      <c r="A496">
        <v>2.64</v>
      </c>
      <c r="B496">
        <v>3.5</v>
      </c>
      <c r="C496">
        <v>2.72</v>
      </c>
      <c r="D496" s="20">
        <f t="shared" si="142"/>
        <v>3.2149223325693921E-2</v>
      </c>
      <c r="E496" s="17">
        <f>IF(OR($A496="",$B496="",$C496=""),"",A496*'MPTO_working_3-way'!$I495)</f>
        <v>2.7248739495798322</v>
      </c>
      <c r="F496" s="21">
        <f>IF(OR($A496="",$B496="",$C496=""),"",B496*'MPTO_working_3-way'!$I495)</f>
        <v>3.6125222816399285</v>
      </c>
      <c r="G496" s="22">
        <f>IF(OR($A496="",$B496="",$C496=""),"",C496*'MPTO_working_3-way'!$I495)</f>
        <v>2.8074458874458879</v>
      </c>
      <c r="H496" s="17">
        <f>IF(OR($A496="",$B496="",$C496=""),"",'MPTO_working_3-way'!E495)</f>
        <v>2.7168636494667053</v>
      </c>
      <c r="I496" s="21">
        <f>IF(OR($A496="",$B496="",$C496=""),"",'MPTO_working_3-way'!F495)</f>
        <v>3.6363916968901919</v>
      </c>
      <c r="J496" s="22">
        <f>IF(OR($A496="",$B496="",$C496=""),"",'MPTO_working_3-way'!G495)</f>
        <v>2.8016646848989302</v>
      </c>
      <c r="K496" s="17">
        <f>IF(OR($A496="",$B496="",$C496=""),"",'OddsRatio_working_3-way'!H495)</f>
        <v>2.7210065197217048</v>
      </c>
      <c r="L496" s="21">
        <f>IF(OR($A496="",$B496="",$C496=""),"",'OddsRatio_working_3-way'!I495)</f>
        <v>3.623485548356256</v>
      </c>
      <c r="M496" s="22">
        <f>IF(OR($A496="",$B496="",$C496=""),"",'OddsRatio_working_3-way'!J495)</f>
        <v>2.8049580572691051</v>
      </c>
      <c r="N496" s="29">
        <f t="shared" si="143"/>
        <v>36.698945290816013</v>
      </c>
      <c r="O496" s="30">
        <f t="shared" si="144"/>
        <v>27.681490162215503</v>
      </c>
      <c r="P496" s="30">
        <f t="shared" si="145"/>
        <v>35.619564546968476</v>
      </c>
      <c r="Q496" t="s">
        <v>403</v>
      </c>
      <c r="R496" t="s">
        <v>404</v>
      </c>
      <c r="S496" s="43">
        <v>44093</v>
      </c>
      <c r="T496" s="4">
        <v>100</v>
      </c>
      <c r="U496" s="4">
        <f t="shared" si="155"/>
        <v>62.121212121212118</v>
      </c>
      <c r="V496" s="4">
        <f t="shared" si="156"/>
        <v>71.428571428571431</v>
      </c>
      <c r="W496" s="4">
        <f t="shared" si="157"/>
        <v>63.235294117647051</v>
      </c>
      <c r="X496" s="4">
        <f t="shared" si="158"/>
        <v>65.336134453781497</v>
      </c>
      <c r="Y496" s="4">
        <f t="shared" si="159"/>
        <v>74.643493761140817</v>
      </c>
      <c r="Z496" s="4">
        <f t="shared" si="160"/>
        <v>66.450216450216445</v>
      </c>
      <c r="AA496" s="4">
        <f t="shared" si="161"/>
        <v>-3.2149223325693796</v>
      </c>
      <c r="AB496" s="4">
        <f t="shared" si="162"/>
        <v>-3.2149223325693868</v>
      </c>
      <c r="AC496" s="4">
        <f t="shared" si="163"/>
        <v>-3.2149223325693939</v>
      </c>
    </row>
    <row r="497" spans="1:29" ht="15" x14ac:dyDescent="0.25">
      <c r="A497">
        <v>1.64</v>
      </c>
      <c r="B497">
        <v>4.42</v>
      </c>
      <c r="C497">
        <v>5.03</v>
      </c>
      <c r="D497" s="20">
        <f t="shared" si="142"/>
        <v>3.4807598510032456E-2</v>
      </c>
      <c r="E497" s="17">
        <f>IF(OR($A497="",$B497="",$C497=""),"",A497*'MPTO_working_3-way'!$I496)</f>
        <v>1.6970844615564531</v>
      </c>
      <c r="F497" s="21">
        <f>IF(OR($A497="",$B497="",$C497=""),"",B497*'MPTO_working_3-way'!$I496)</f>
        <v>4.5738495854143437</v>
      </c>
      <c r="G497" s="22">
        <f>IF(OR($A497="",$B497="",$C497=""),"",C497*'MPTO_working_3-way'!$I496)</f>
        <v>5.2050822205054637</v>
      </c>
      <c r="H497" s="17">
        <f>IF(OR($A497="",$B497="",$C497=""),"",'MPTO_working_3-way'!E496)</f>
        <v>1.6718114861706483</v>
      </c>
      <c r="I497" s="21">
        <f>IF(OR($A497="",$B497="",$C497=""),"",'MPTO_working_3-way'!F496)</f>
        <v>4.658924536119569</v>
      </c>
      <c r="J497" s="22">
        <f>IF(OR($A497="",$B497="",$C497=""),"",'MPTO_working_3-way'!G496)</f>
        <v>5.3417483898239535</v>
      </c>
      <c r="K497" s="17">
        <f>IF(OR($A497="",$B497="",$C497=""),"",'OddsRatio_working_3-way'!H496)</f>
        <v>1.6804498633721436</v>
      </c>
      <c r="L497" s="21">
        <f>IF(OR($A497="",$B497="",$C497=""),"",'OddsRatio_working_3-way'!I496)</f>
        <v>4.6361539573948916</v>
      </c>
      <c r="M497" s="22">
        <f>IF(OR($A497="",$B497="",$C497=""),"",'OddsRatio_working_3-way'!J496)</f>
        <v>5.2847077334214649</v>
      </c>
      <c r="N497" s="29">
        <f t="shared" si="143"/>
        <v>58.924586409969628</v>
      </c>
      <c r="O497" s="30">
        <f t="shared" si="144"/>
        <v>21.863421201889182</v>
      </c>
      <c r="P497" s="30">
        <f t="shared" si="145"/>
        <v>19.211992388141187</v>
      </c>
      <c r="Q497" t="s">
        <v>405</v>
      </c>
      <c r="R497" t="s">
        <v>406</v>
      </c>
      <c r="S497" s="43">
        <v>44093</v>
      </c>
      <c r="T497" s="4">
        <v>100</v>
      </c>
      <c r="U497" s="4">
        <f t="shared" si="155"/>
        <v>39.024390243902438</v>
      </c>
      <c r="V497" s="4">
        <f t="shared" si="156"/>
        <v>77.375565610859724</v>
      </c>
      <c r="W497" s="4">
        <f t="shared" si="157"/>
        <v>80.119284294234589</v>
      </c>
      <c r="X497" s="4">
        <f t="shared" si="158"/>
        <v>42.505150094905673</v>
      </c>
      <c r="Y497" s="4">
        <f t="shared" si="159"/>
        <v>80.856325461862966</v>
      </c>
      <c r="Z497" s="4">
        <f t="shared" si="160"/>
        <v>83.600044145237831</v>
      </c>
      <c r="AA497" s="4">
        <f t="shared" si="161"/>
        <v>-3.4807598510032349</v>
      </c>
      <c r="AB497" s="4">
        <f t="shared" si="162"/>
        <v>-3.480759851003242</v>
      </c>
      <c r="AC497" s="4">
        <f t="shared" si="163"/>
        <v>-3.480759851003242</v>
      </c>
    </row>
    <row r="498" spans="1:29" ht="15" x14ac:dyDescent="0.25">
      <c r="A498">
        <v>1.66</v>
      </c>
      <c r="B498">
        <v>4.04</v>
      </c>
      <c r="C498">
        <v>5.25</v>
      </c>
      <c r="D498" s="20">
        <f t="shared" si="142"/>
        <v>4.0410581505654797E-2</v>
      </c>
      <c r="E498" s="17">
        <f>IF(OR($A498="",$B498="",$C498=""),"",A498*'MPTO_working_3-way'!$I497)</f>
        <v>1.7270815652993869</v>
      </c>
      <c r="F498" s="21">
        <f>IF(OR($A498="",$B498="",$C498=""),"",B498*'MPTO_working_3-way'!$I497)</f>
        <v>4.2032587492828455</v>
      </c>
      <c r="G498" s="22">
        <f>IF(OR($A498="",$B498="",$C498=""),"",C498*'MPTO_working_3-way'!$I497)</f>
        <v>5.4621555529046875</v>
      </c>
      <c r="H498" s="17">
        <f>IF(OR($A498="",$B498="",$C498=""),"",'MPTO_working_3-way'!E497)</f>
        <v>1.6979674378528526</v>
      </c>
      <c r="I498" s="21">
        <f>IF(OR($A498="",$B498="",$C498=""),"",'MPTO_working_3-way'!F497)</f>
        <v>4.2725081101196496</v>
      </c>
      <c r="J498" s="22">
        <f>IF(OR($A498="",$B498="",$C498=""),"",'MPTO_working_3-way'!G497)</f>
        <v>5.6495261119787754</v>
      </c>
      <c r="K498" s="17">
        <f>IF(OR($A498="",$B498="",$C498=""),"",'OddsRatio_working_3-way'!H497)</f>
        <v>1.7080587817352699</v>
      </c>
      <c r="L498" s="21">
        <f>IF(OR($A498="",$B498="",$C498=""),"",'OddsRatio_working_3-way'!I497)</f>
        <v>4.2613616613260916</v>
      </c>
      <c r="M498" s="22">
        <f>IF(OR($A498="",$B498="",$C498=""),"",'OddsRatio_working_3-way'!J497)</f>
        <v>5.5594694278407539</v>
      </c>
      <c r="N498" s="29">
        <f t="shared" si="143"/>
        <v>57.901144919386105</v>
      </c>
      <c r="O498" s="30">
        <f t="shared" si="144"/>
        <v>23.791064496579438</v>
      </c>
      <c r="P498" s="30">
        <f t="shared" si="145"/>
        <v>18.307790584034464</v>
      </c>
      <c r="Q498" t="s">
        <v>407</v>
      </c>
      <c r="R498" t="s">
        <v>408</v>
      </c>
      <c r="S498" s="43">
        <v>44093</v>
      </c>
      <c r="T498" s="4">
        <v>100</v>
      </c>
      <c r="U498" s="4">
        <f t="shared" si="155"/>
        <v>39.759036144578317</v>
      </c>
      <c r="V498" s="4">
        <f t="shared" si="156"/>
        <v>75.247524752475243</v>
      </c>
      <c r="W498" s="4">
        <f t="shared" si="157"/>
        <v>80.952380952380949</v>
      </c>
      <c r="X498" s="4">
        <f t="shared" si="158"/>
        <v>43.800094295143801</v>
      </c>
      <c r="Y498" s="4">
        <f t="shared" si="159"/>
        <v>79.288582903040734</v>
      </c>
      <c r="Z498" s="4">
        <f t="shared" si="160"/>
        <v>84.993439102946439</v>
      </c>
      <c r="AA498" s="4">
        <f t="shared" si="161"/>
        <v>-4.0410581505654832</v>
      </c>
      <c r="AB498" s="4">
        <f t="shared" si="162"/>
        <v>-4.0410581505654903</v>
      </c>
      <c r="AC498" s="4">
        <f t="shared" si="163"/>
        <v>-4.0410581505654903</v>
      </c>
    </row>
    <row r="499" spans="1:29" ht="15" x14ac:dyDescent="0.25">
      <c r="A499">
        <v>2.46</v>
      </c>
      <c r="B499">
        <v>3.25</v>
      </c>
      <c r="C499">
        <v>3.06</v>
      </c>
      <c r="D499" s="20">
        <f t="shared" si="142"/>
        <v>4.0993758353873089E-2</v>
      </c>
      <c r="E499" s="17">
        <f>IF(OR($A499="",$B499="",$C499=""),"",A499*'MPTO_working_3-way'!$I498)</f>
        <v>2.5608446455505276</v>
      </c>
      <c r="F499" s="21">
        <f>IF(OR($A499="",$B499="",$C499=""),"",B499*'MPTO_working_3-way'!$I498)</f>
        <v>3.3832297146500876</v>
      </c>
      <c r="G499" s="22">
        <f>IF(OR($A499="",$B499="",$C499=""),"",C499*'MPTO_working_3-way'!$I498)</f>
        <v>3.1854409005628517</v>
      </c>
      <c r="H499" s="17">
        <f>IF(OR($A499="",$B499="",$C499=""),"",'MPTO_working_3-way'!E498)</f>
        <v>2.5455690012173928</v>
      </c>
      <c r="I499" s="21">
        <f>IF(OR($A499="",$B499="",$C499=""),"",'MPTO_working_3-way'!F498)</f>
        <v>3.4010398565331625</v>
      </c>
      <c r="J499" s="22">
        <f>IF(OR($A499="",$B499="",$C499=""),"",'MPTO_working_3-way'!G498)</f>
        <v>3.1935332280339912</v>
      </c>
      <c r="K499" s="17">
        <f>IF(OR($A499="",$B499="",$C499=""),"",'OddsRatio_working_3-way'!H498)</f>
        <v>2.5524186162728779</v>
      </c>
      <c r="L499" s="21">
        <f>IF(OR($A499="",$B499="",$C499=""),"",'OddsRatio_working_3-way'!I498)</f>
        <v>3.3924259497355993</v>
      </c>
      <c r="M499" s="22">
        <f>IF(OR($A499="",$B499="",$C499=""),"",'OddsRatio_working_3-way'!J498)</f>
        <v>3.190398869535704</v>
      </c>
      <c r="N499" s="29">
        <f t="shared" si="143"/>
        <v>39.049615982660328</v>
      </c>
      <c r="O499" s="30">
        <f t="shared" si="144"/>
        <v>29.557555482259811</v>
      </c>
      <c r="P499" s="30">
        <f t="shared" si="145"/>
        <v>31.392828535079868</v>
      </c>
      <c r="Q499" t="s">
        <v>409</v>
      </c>
      <c r="R499" t="s">
        <v>410</v>
      </c>
      <c r="S499" s="43">
        <v>44093</v>
      </c>
      <c r="T499" s="4">
        <v>100</v>
      </c>
      <c r="U499" s="4">
        <f t="shared" si="155"/>
        <v>59.349593495934961</v>
      </c>
      <c r="V499" s="4">
        <f t="shared" si="156"/>
        <v>69.230769230769241</v>
      </c>
      <c r="W499" s="4">
        <f t="shared" si="157"/>
        <v>67.320261437908499</v>
      </c>
      <c r="X499" s="4">
        <f t="shared" si="158"/>
        <v>63.448969331322267</v>
      </c>
      <c r="Y499" s="4">
        <f t="shared" si="159"/>
        <v>73.330145066156533</v>
      </c>
      <c r="Z499" s="4">
        <f t="shared" si="160"/>
        <v>71.419637273295805</v>
      </c>
      <c r="AA499" s="4">
        <f t="shared" si="161"/>
        <v>-4.0993758353873062</v>
      </c>
      <c r="AB499" s="4">
        <f t="shared" si="162"/>
        <v>-4.099375835387292</v>
      </c>
      <c r="AC499" s="4">
        <f t="shared" si="163"/>
        <v>-4.0993758353873062</v>
      </c>
    </row>
    <row r="500" spans="1:29" ht="15" x14ac:dyDescent="0.25">
      <c r="A500">
        <v>2.27</v>
      </c>
      <c r="B500">
        <v>3.35</v>
      </c>
      <c r="C500">
        <v>3.34</v>
      </c>
      <c r="D500" s="20">
        <f t="shared" si="142"/>
        <v>3.8437294652591047E-2</v>
      </c>
      <c r="E500" s="17">
        <f>IF(OR($A500="",$B500="",$C500=""),"",A500*'MPTO_working_3-way'!$I499)</f>
        <v>2.3572526588613818</v>
      </c>
      <c r="F500" s="21">
        <f>IF(OR($A500="",$B500="",$C500=""),"",B500*'MPTO_working_3-way'!$I499)</f>
        <v>3.4787649370861802</v>
      </c>
      <c r="G500" s="22">
        <f>IF(OR($A500="",$B500="",$C500=""),"",C500*'MPTO_working_3-way'!$I499)</f>
        <v>3.4683805641396539</v>
      </c>
      <c r="H500" s="17">
        <f>IF(OR($A500="",$B500="",$C500=""),"",'MPTO_working_3-way'!E499)</f>
        <v>2.3379988726855769</v>
      </c>
      <c r="I500" s="21">
        <f>IF(OR($A500="",$B500="",$C500=""),"",'MPTO_working_3-way'!F499)</f>
        <v>3.5002358844841299</v>
      </c>
      <c r="J500" s="22">
        <f>IF(OR($A500="",$B500="",$C500=""),"",'MPTO_working_3-way'!G499)</f>
        <v>3.4893203029871458</v>
      </c>
      <c r="K500" s="17">
        <f>IF(OR($A500="",$B500="",$C500=""),"",'OddsRatio_working_3-way'!H499)</f>
        <v>2.3461903077475283</v>
      </c>
      <c r="L500" s="21">
        <f>IF(OR($A500="",$B500="",$C500=""),"",'OddsRatio_working_3-way'!I499)</f>
        <v>3.4909820655170805</v>
      </c>
      <c r="M500" s="22">
        <f>IF(OR($A500="",$B500="",$C500=""),"",'OddsRatio_working_3-way'!J499)</f>
        <v>3.4803821418340273</v>
      </c>
      <c r="N500" s="29">
        <f t="shared" si="143"/>
        <v>42.422266287018537</v>
      </c>
      <c r="O500" s="30">
        <f t="shared" si="144"/>
        <v>28.745834170606589</v>
      </c>
      <c r="P500" s="30">
        <f t="shared" si="145"/>
        <v>28.831899542374877</v>
      </c>
      <c r="Q500" t="s">
        <v>411</v>
      </c>
      <c r="R500" t="s">
        <v>412</v>
      </c>
      <c r="S500" s="43">
        <v>44093</v>
      </c>
      <c r="T500" s="4">
        <v>100</v>
      </c>
      <c r="U500" s="4">
        <f t="shared" si="155"/>
        <v>55.947136563876647</v>
      </c>
      <c r="V500" s="4">
        <f t="shared" si="156"/>
        <v>70.149253731343279</v>
      </c>
      <c r="W500" s="4">
        <f t="shared" si="157"/>
        <v>70.059880239520965</v>
      </c>
      <c r="X500" s="4">
        <f t="shared" si="158"/>
        <v>59.790866029135756</v>
      </c>
      <c r="Y500" s="4">
        <f t="shared" si="159"/>
        <v>73.992983196602395</v>
      </c>
      <c r="Z500" s="4">
        <f t="shared" si="160"/>
        <v>73.903609704780067</v>
      </c>
      <c r="AA500" s="4">
        <f t="shared" si="161"/>
        <v>-3.8437294652591092</v>
      </c>
      <c r="AB500" s="4">
        <f t="shared" si="162"/>
        <v>-3.8437294652591163</v>
      </c>
      <c r="AC500" s="4">
        <f t="shared" si="163"/>
        <v>-3.8437294652591021</v>
      </c>
    </row>
    <row r="501" spans="1:29" ht="15" x14ac:dyDescent="0.25">
      <c r="A501">
        <v>1.55</v>
      </c>
      <c r="B501">
        <v>4.33</v>
      </c>
      <c r="C501">
        <v>6.46</v>
      </c>
      <c r="D501" s="20">
        <f t="shared" si="142"/>
        <v>3.0906934149577792E-2</v>
      </c>
      <c r="E501" s="17">
        <f>IF(OR($A501="",$B501="",$C501=""),"",A501*'MPTO_working_3-way'!$I500)</f>
        <v>1.5979057479318457</v>
      </c>
      <c r="F501" s="21">
        <f>IF(OR($A501="",$B501="",$C501=""),"",B501*'MPTO_working_3-way'!$I500)</f>
        <v>4.4638270248676717</v>
      </c>
      <c r="G501" s="22">
        <f>IF(OR($A501="",$B501="",$C501=""),"",C501*'MPTO_working_3-way'!$I500)</f>
        <v>6.6596587946062726</v>
      </c>
      <c r="H501" s="17">
        <f>IF(OR($A501="",$B501="",$C501=""),"",'MPTO_working_3-way'!E500)</f>
        <v>1.5751529602221679</v>
      </c>
      <c r="I501" s="21">
        <f>IF(OR($A501="",$B501="",$C501=""),"",'MPTO_working_3-way'!F500)</f>
        <v>4.5321758709975501</v>
      </c>
      <c r="J501" s="22">
        <f>IF(OR($A501="",$B501="",$C501=""),"",'MPTO_working_3-way'!G500)</f>
        <v>6.9205852353535526</v>
      </c>
      <c r="K501" s="17">
        <f>IF(OR($A501="",$B501="",$C501=""),"",'OddsRatio_working_3-way'!H500)</f>
        <v>1.5827798646453815</v>
      </c>
      <c r="L501" s="21">
        <f>IF(OR($A501="",$B501="",$C501=""),"",'OddsRatio_working_3-way'!I500)</f>
        <v>4.5284671804893097</v>
      </c>
      <c r="M501" s="22">
        <f>IF(OR($A501="",$B501="",$C501=""),"",'OddsRatio_working_3-way'!J500)</f>
        <v>6.7854146562977844</v>
      </c>
      <c r="N501" s="29">
        <f t="shared" si="143"/>
        <v>62.581913939185121</v>
      </c>
      <c r="O501" s="30">
        <f t="shared" si="144"/>
        <v>22.402301756521233</v>
      </c>
      <c r="P501" s="30">
        <f t="shared" si="145"/>
        <v>15.015784304293645</v>
      </c>
      <c r="Q501" t="s">
        <v>134</v>
      </c>
      <c r="R501" t="s">
        <v>78</v>
      </c>
      <c r="S501" s="43">
        <v>44093</v>
      </c>
      <c r="T501" s="4">
        <v>100</v>
      </c>
      <c r="U501" s="4">
        <f t="shared" si="155"/>
        <v>35.483870967741936</v>
      </c>
      <c r="V501" s="4">
        <f t="shared" si="156"/>
        <v>76.905311778290994</v>
      </c>
      <c r="W501" s="4">
        <f t="shared" si="157"/>
        <v>84.520123839009301</v>
      </c>
      <c r="X501" s="4">
        <f t="shared" si="158"/>
        <v>38.57456438269972</v>
      </c>
      <c r="Y501" s="4">
        <f t="shared" si="159"/>
        <v>79.996005193248777</v>
      </c>
      <c r="Z501" s="4">
        <f t="shared" si="160"/>
        <v>87.61081725396707</v>
      </c>
      <c r="AA501" s="4">
        <f t="shared" si="161"/>
        <v>-3.0906934149577836</v>
      </c>
      <c r="AB501" s="4">
        <f t="shared" si="162"/>
        <v>-3.0906934149577836</v>
      </c>
      <c r="AC501" s="4">
        <f t="shared" si="163"/>
        <v>-3.0906934149577694</v>
      </c>
    </row>
    <row r="502" spans="1:29" ht="15" x14ac:dyDescent="0.25">
      <c r="A502">
        <v>1.65</v>
      </c>
      <c r="B502">
        <v>4.05</v>
      </c>
      <c r="C502">
        <v>5.61</v>
      </c>
      <c r="D502" s="20">
        <f t="shared" si="142"/>
        <v>3.1227305737109745E-2</v>
      </c>
      <c r="E502" s="17">
        <f>IF(OR($A502="",$B502="",$C502=""),"",A502*'MPTO_working_3-way'!$I501)</f>
        <v>1.701525054466231</v>
      </c>
      <c r="F502" s="21">
        <f>IF(OR($A502="",$B502="",$C502=""),"",B502*'MPTO_working_3-way'!$I501)</f>
        <v>4.1764705882352944</v>
      </c>
      <c r="G502" s="22">
        <f>IF(OR($A502="",$B502="",$C502=""),"",C502*'MPTO_working_3-way'!$I501)</f>
        <v>5.7851851851851857</v>
      </c>
      <c r="H502" s="17">
        <f>IF(OR($A502="",$B502="",$C502=""),"",'MPTO_working_3-way'!E501)</f>
        <v>1.6788340045073333</v>
      </c>
      <c r="I502" s="21">
        <f>IF(OR($A502="",$B502="",$C502=""),"",'MPTO_working_3-way'!F501)</f>
        <v>4.2282497441146365</v>
      </c>
      <c r="J502" s="22">
        <f>IF(OR($A502="",$B502="",$C502=""),"",'MPTO_working_3-way'!G501)</f>
        <v>5.9579126786416694</v>
      </c>
      <c r="K502" s="17">
        <f>IF(OR($A502="",$B502="",$C502=""),"",'OddsRatio_working_3-way'!H501)</f>
        <v>1.6867804195722202</v>
      </c>
      <c r="L502" s="21">
        <f>IF(OR($A502="",$B502="",$C502=""),"",'OddsRatio_working_3-way'!I501)</f>
        <v>4.222585045685034</v>
      </c>
      <c r="M502" s="22">
        <f>IF(OR($A502="",$B502="",$C502=""),"",'OddsRatio_working_3-way'!J501)</f>
        <v>5.870858052658364</v>
      </c>
      <c r="N502" s="29">
        <f t="shared" si="143"/>
        <v>58.770806658130603</v>
      </c>
      <c r="O502" s="30">
        <f t="shared" si="144"/>
        <v>23.943661971830984</v>
      </c>
      <c r="P502" s="30">
        <f t="shared" si="145"/>
        <v>17.285531370038413</v>
      </c>
      <c r="Q502" t="s">
        <v>138</v>
      </c>
      <c r="R502" t="s">
        <v>41</v>
      </c>
      <c r="S502" s="43">
        <v>44093</v>
      </c>
      <c r="T502" s="4">
        <v>100</v>
      </c>
      <c r="U502" s="4">
        <f t="shared" si="155"/>
        <v>39.393939393939398</v>
      </c>
      <c r="V502" s="4">
        <f t="shared" si="156"/>
        <v>75.308641975308646</v>
      </c>
      <c r="W502" s="4">
        <f t="shared" si="157"/>
        <v>82.174688057040996</v>
      </c>
      <c r="X502" s="4">
        <f t="shared" si="158"/>
        <v>42.516669967650358</v>
      </c>
      <c r="Y502" s="4">
        <f t="shared" si="159"/>
        <v>78.431372549019613</v>
      </c>
      <c r="Z502" s="4">
        <f t="shared" si="160"/>
        <v>85.297418630751963</v>
      </c>
      <c r="AA502" s="4">
        <f t="shared" si="161"/>
        <v>-3.1227305737109603</v>
      </c>
      <c r="AB502" s="4">
        <f t="shared" si="162"/>
        <v>-3.1227305737109674</v>
      </c>
      <c r="AC502" s="4">
        <f t="shared" si="163"/>
        <v>-3.1227305737109674</v>
      </c>
    </row>
    <row r="503" spans="1:29" ht="15" x14ac:dyDescent="0.25">
      <c r="A503">
        <v>1.3</v>
      </c>
      <c r="B503">
        <v>5.88</v>
      </c>
      <c r="C503">
        <v>9.8000000000000007</v>
      </c>
      <c r="D503" s="20">
        <f t="shared" si="142"/>
        <v>4.1339612768183986E-2</v>
      </c>
      <c r="E503" s="17">
        <f>IF(OR($A503="",$B503="",$C503=""),"",A503*'MPTO_working_3-way'!$I502)</f>
        <v>1.3537414965986392</v>
      </c>
      <c r="F503" s="21">
        <f>IF(OR($A503="",$B503="",$C503=""),"",B503*'MPTO_working_3-way'!$I502)</f>
        <v>6.1230769230769218</v>
      </c>
      <c r="G503" s="22">
        <f>IF(OR($A503="",$B503="",$C503=""),"",C503*'MPTO_working_3-way'!$I502)</f>
        <v>10.205128205128204</v>
      </c>
      <c r="H503" s="17">
        <f>IF(OR($A503="",$B503="",$C503=""),"",'MPTO_working_3-way'!E502)</f>
        <v>1.3237127684137613</v>
      </c>
      <c r="I503" s="21">
        <f>IF(OR($A503="",$B503="",$C503=""),"",'MPTO_working_3-way'!F502)</f>
        <v>6.3984374999999973</v>
      </c>
      <c r="J503" s="22">
        <f>IF(OR($A503="",$B503="",$C503=""),"",'MPTO_working_3-way'!G502)</f>
        <v>11.330039525691692</v>
      </c>
      <c r="K503" s="17">
        <f>IF(OR($A503="",$B503="",$C503=""),"",'OddsRatio_working_3-way'!H502)</f>
        <v>1.3320898542120112</v>
      </c>
      <c r="L503" s="21">
        <f>IF(OR($A503="",$B503="",$C503=""),"",'OddsRatio_working_3-way'!I502)</f>
        <v>6.4019949618487146</v>
      </c>
      <c r="M503" s="22">
        <f>IF(OR($A503="",$B503="",$C503=""),"",'OddsRatio_working_3-way'!J502)</f>
        <v>10.741302390218996</v>
      </c>
      <c r="N503" s="29">
        <f t="shared" si="143"/>
        <v>73.869346733668365</v>
      </c>
      <c r="O503" s="30">
        <f t="shared" si="144"/>
        <v>16.331658291457291</v>
      </c>
      <c r="P503" s="30">
        <f t="shared" si="145"/>
        <v>9.7989949748743719</v>
      </c>
      <c r="Q503" t="s">
        <v>137</v>
      </c>
      <c r="R503" t="s">
        <v>34</v>
      </c>
      <c r="S503" s="43">
        <v>44093</v>
      </c>
      <c r="T503" s="4">
        <v>100</v>
      </c>
      <c r="U503" s="4">
        <f t="shared" si="155"/>
        <v>23.076923076923073</v>
      </c>
      <c r="V503" s="4">
        <f t="shared" si="156"/>
        <v>82.993197278911566</v>
      </c>
      <c r="W503" s="4">
        <f t="shared" si="157"/>
        <v>89.795918367346943</v>
      </c>
      <c r="X503" s="4">
        <f t="shared" si="158"/>
        <v>27.210884353741495</v>
      </c>
      <c r="Y503" s="4">
        <f t="shared" si="159"/>
        <v>87.127158555729977</v>
      </c>
      <c r="Z503" s="4">
        <f t="shared" si="160"/>
        <v>93.929879644165354</v>
      </c>
      <c r="AA503" s="4">
        <f t="shared" si="161"/>
        <v>-4.1339612768184217</v>
      </c>
      <c r="AB503" s="4">
        <f t="shared" si="162"/>
        <v>-4.1339612768184111</v>
      </c>
      <c r="AC503" s="4">
        <f t="shared" si="163"/>
        <v>-4.1339612768184111</v>
      </c>
    </row>
    <row r="504" spans="1:29" ht="15" x14ac:dyDescent="0.25">
      <c r="A504">
        <v>1.54</v>
      </c>
      <c r="B504">
        <v>4.58</v>
      </c>
      <c r="C504">
        <v>6.09</v>
      </c>
      <c r="D504" s="20">
        <f t="shared" si="142"/>
        <v>3.189487318383577E-2</v>
      </c>
      <c r="E504" s="17">
        <f>IF(OR($A504="",$B504="",$C504=""),"",A504*'MPTO_working_3-way'!$I503)</f>
        <v>1.5891181047031071</v>
      </c>
      <c r="F504" s="21">
        <f>IF(OR($A504="",$B504="",$C504=""),"",B504*'MPTO_working_3-way'!$I503)</f>
        <v>4.7260785191819679</v>
      </c>
      <c r="G504" s="22">
        <f>IF(OR($A504="",$B504="",$C504=""),"",C504*'MPTO_working_3-way'!$I503)</f>
        <v>6.2842397776895593</v>
      </c>
      <c r="H504" s="17">
        <f>IF(OR($A504="",$B504="",$C504=""),"",'MPTO_working_3-way'!E503)</f>
        <v>1.5656336525576786</v>
      </c>
      <c r="I504" s="21">
        <f>IF(OR($A504="",$B504="",$C504=""),"",'MPTO_working_3-way'!F503)</f>
        <v>4.8144281797345183</v>
      </c>
      <c r="J504" s="22">
        <f>IF(OR($A504="",$B504="",$C504=""),"",'MPTO_working_3-way'!G503)</f>
        <v>6.5116041829673268</v>
      </c>
      <c r="K504" s="17">
        <f>IF(OR($A504="",$B504="",$C504=""),"",'OddsRatio_working_3-way'!H503)</f>
        <v>1.5733672861447701</v>
      </c>
      <c r="L504" s="21">
        <f>IF(OR($A504="",$B504="",$C504=""),"",'OddsRatio_working_3-way'!I503)</f>
        <v>4.8012127488856962</v>
      </c>
      <c r="M504" s="22">
        <f>IF(OR($A504="",$B504="",$C504=""),"",'OddsRatio_working_3-way'!J503)</f>
        <v>6.4045175675497754</v>
      </c>
      <c r="N504" s="29">
        <f t="shared" si="143"/>
        <v>62.927984838913453</v>
      </c>
      <c r="O504" s="30">
        <f t="shared" si="144"/>
        <v>21.159191408717621</v>
      </c>
      <c r="P504" s="30">
        <f t="shared" si="145"/>
        <v>15.91282375236892</v>
      </c>
      <c r="Q504" t="s">
        <v>38</v>
      </c>
      <c r="R504" t="s">
        <v>72</v>
      </c>
      <c r="S504" s="43">
        <v>44093</v>
      </c>
      <c r="T504" s="4">
        <v>100</v>
      </c>
      <c r="U504" s="4">
        <f t="shared" si="155"/>
        <v>35.064935064935064</v>
      </c>
      <c r="V504" s="4">
        <f t="shared" si="156"/>
        <v>78.165938864628828</v>
      </c>
      <c r="W504" s="4">
        <f t="shared" si="157"/>
        <v>83.579638752052546</v>
      </c>
      <c r="X504" s="4">
        <f t="shared" si="158"/>
        <v>38.254422383318634</v>
      </c>
      <c r="Y504" s="4">
        <f t="shared" si="159"/>
        <v>81.355426183012398</v>
      </c>
      <c r="Z504" s="4">
        <f t="shared" si="160"/>
        <v>86.769126070436116</v>
      </c>
      <c r="AA504" s="4">
        <f t="shared" si="161"/>
        <v>-3.1894873183835699</v>
      </c>
      <c r="AB504" s="4">
        <f t="shared" si="162"/>
        <v>-3.1894873183835699</v>
      </c>
      <c r="AC504" s="4">
        <f t="shared" si="163"/>
        <v>-3.1894873183835699</v>
      </c>
    </row>
    <row r="505" spans="1:29" ht="15" x14ac:dyDescent="0.25">
      <c r="A505">
        <v>2.61</v>
      </c>
      <c r="B505">
        <v>3.22</v>
      </c>
      <c r="C505">
        <v>2.88</v>
      </c>
      <c r="D505" s="20">
        <f t="shared" si="142"/>
        <v>4.0922990885509769E-2</v>
      </c>
      <c r="E505" s="17">
        <f>IF(OR($A505="",$B505="",$C505=""),"",A505*'MPTO_working_3-way'!$I504)</f>
        <v>2.7168090062111805</v>
      </c>
      <c r="F505" s="21">
        <f>IF(OR($A505="",$B505="",$C505=""),"",B505*'MPTO_working_3-way'!$I504)</f>
        <v>3.3517720306513414</v>
      </c>
      <c r="G505" s="22">
        <f>IF(OR($A505="",$B505="",$C505=""),"",C505*'MPTO_working_3-way'!$I504)</f>
        <v>2.9978582137502681</v>
      </c>
      <c r="H505" s="17">
        <f>IF(OR($A505="",$B505="",$C505=""),"",'MPTO_working_3-way'!E504)</f>
        <v>2.7063543391396059</v>
      </c>
      <c r="I505" s="21">
        <f>IF(OR($A505="",$B505="",$C505=""),"",'MPTO_working_3-way'!F504)</f>
        <v>3.3679331291765053</v>
      </c>
      <c r="J505" s="22">
        <f>IF(OR($A505="",$B505="",$C505=""),"",'MPTO_working_3-way'!G504)</f>
        <v>2.9977706305845708</v>
      </c>
      <c r="K505" s="17">
        <f>IF(OR($A505="",$B505="",$C505=""),"",'OddsRatio_working_3-way'!H504)</f>
        <v>2.7112941587621151</v>
      </c>
      <c r="L505" s="21">
        <f>IF(OR($A505="",$B505="",$C505=""),"",'OddsRatio_working_3-way'!I504)</f>
        <v>3.3596726909639103</v>
      </c>
      <c r="M505" s="22">
        <f>IF(OR($A505="",$B505="",$C505=""),"",'OddsRatio_working_3-way'!J504)</f>
        <v>2.9982813779334019</v>
      </c>
      <c r="N505" s="29">
        <f t="shared" si="143"/>
        <v>36.807887404443804</v>
      </c>
      <c r="O505" s="30">
        <f t="shared" si="144"/>
        <v>29.834964635278983</v>
      </c>
      <c r="P505" s="30">
        <f t="shared" si="145"/>
        <v>33.357147960277203</v>
      </c>
      <c r="Q505" t="s">
        <v>40</v>
      </c>
      <c r="R505" t="s">
        <v>48</v>
      </c>
      <c r="S505" s="43">
        <v>44093</v>
      </c>
      <c r="T505" s="4">
        <v>100</v>
      </c>
      <c r="U505" s="4">
        <f t="shared" si="155"/>
        <v>61.685823754789276</v>
      </c>
      <c r="V505" s="4">
        <f t="shared" si="156"/>
        <v>68.944099378881987</v>
      </c>
      <c r="W505" s="4">
        <f t="shared" si="157"/>
        <v>65.277777777777771</v>
      </c>
      <c r="X505" s="4">
        <f t="shared" si="158"/>
        <v>65.778122843340242</v>
      </c>
      <c r="Y505" s="4">
        <f t="shared" si="159"/>
        <v>73.036398467432946</v>
      </c>
      <c r="Z505" s="4">
        <f t="shared" si="160"/>
        <v>69.370076866328745</v>
      </c>
      <c r="AA505" s="4">
        <f t="shared" si="161"/>
        <v>-4.0922990885509662</v>
      </c>
      <c r="AB505" s="4">
        <f t="shared" si="162"/>
        <v>-4.0922990885509591</v>
      </c>
      <c r="AC505" s="4">
        <f t="shared" si="163"/>
        <v>-4.0922990885509734</v>
      </c>
    </row>
    <row r="506" spans="1:29" ht="15" x14ac:dyDescent="0.25">
      <c r="A506">
        <v>1.6</v>
      </c>
      <c r="B506">
        <v>3.82</v>
      </c>
      <c r="C506">
        <v>6.41</v>
      </c>
      <c r="D506" s="20">
        <f t="shared" si="142"/>
        <v>4.2786344961651901E-2</v>
      </c>
      <c r="E506" s="17">
        <f>IF(OR($A506="",$B506="",$C506=""),"",A506*'MPTO_working_3-way'!$I505)</f>
        <v>1.6684581519386432</v>
      </c>
      <c r="F506" s="21">
        <f>IF(OR($A506="",$B506="",$C506=""),"",B506*'MPTO_working_3-way'!$I505)</f>
        <v>3.98344383775351</v>
      </c>
      <c r="G506" s="22">
        <f>IF(OR($A506="",$B506="",$C506=""),"",C506*'MPTO_working_3-way'!$I505)</f>
        <v>6.6842604712041886</v>
      </c>
      <c r="H506" s="17">
        <f>IF(OR($A506="",$B506="",$C506=""),"",'MPTO_working_3-way'!E505)</f>
        <v>1.637363629372804</v>
      </c>
      <c r="I506" s="21">
        <f>IF(OR($A506="",$B506="",$C506=""),"",'MPTO_working_3-way'!F505)</f>
        <v>4.0401103819231032</v>
      </c>
      <c r="J506" s="22">
        <f>IF(OR($A506="",$B506="",$C506=""),"",'MPTO_working_3-way'!G505)</f>
        <v>7.0549661098745959</v>
      </c>
      <c r="K506" s="17">
        <f>IF(OR($A506="",$B506="",$C506=""),"",'OddsRatio_working_3-way'!H505)</f>
        <v>1.648138293146765</v>
      </c>
      <c r="L506" s="21">
        <f>IF(OR($A506="",$B506="",$C506=""),"",'OddsRatio_working_3-way'!I505)</f>
        <v>4.0462499777897953</v>
      </c>
      <c r="M506" s="22">
        <f>IF(OR($A506="",$B506="",$C506=""),"",'OddsRatio_working_3-way'!J505)</f>
        <v>6.8440469432066644</v>
      </c>
      <c r="N506" s="29">
        <f t="shared" si="143"/>
        <v>59.935575779234441</v>
      </c>
      <c r="O506" s="30">
        <f t="shared" si="144"/>
        <v>25.103906085543226</v>
      </c>
      <c r="P506" s="30">
        <f t="shared" si="145"/>
        <v>14.960518135222328</v>
      </c>
      <c r="Q506" t="s">
        <v>49</v>
      </c>
      <c r="R506" t="s">
        <v>314</v>
      </c>
      <c r="S506" s="43">
        <v>44093</v>
      </c>
      <c r="T506" s="4">
        <v>100</v>
      </c>
      <c r="U506" s="4">
        <f t="shared" si="155"/>
        <v>37.5</v>
      </c>
      <c r="V506" s="4">
        <f t="shared" si="156"/>
        <v>73.821989528795811</v>
      </c>
      <c r="W506" s="4">
        <f t="shared" si="157"/>
        <v>84.399375975039007</v>
      </c>
      <c r="X506" s="4">
        <f t="shared" si="158"/>
        <v>41.778634496165189</v>
      </c>
      <c r="Y506" s="4">
        <f t="shared" si="159"/>
        <v>78.100624024960993</v>
      </c>
      <c r="Z506" s="4">
        <f t="shared" si="160"/>
        <v>88.678010471204189</v>
      </c>
      <c r="AA506" s="4">
        <f t="shared" si="161"/>
        <v>-4.2786344961651892</v>
      </c>
      <c r="AB506" s="4">
        <f t="shared" si="162"/>
        <v>-4.2786344961651821</v>
      </c>
      <c r="AC506" s="4">
        <f t="shared" si="163"/>
        <v>-4.2786344961651821</v>
      </c>
    </row>
    <row r="507" spans="1:29" ht="15" x14ac:dyDescent="0.25">
      <c r="A507">
        <v>1.57</v>
      </c>
      <c r="B507">
        <v>3.84</v>
      </c>
      <c r="C507">
        <v>6.91</v>
      </c>
      <c r="D507" s="20">
        <f t="shared" si="142"/>
        <v>4.2077142115337862E-2</v>
      </c>
      <c r="E507" s="17">
        <f>IF(OR($A507="",$B507="",$C507=""),"",A507*'MPTO_working_3-way'!$I506)</f>
        <v>1.6360611131210805</v>
      </c>
      <c r="F507" s="21">
        <f>IF(OR($A507="",$B507="",$C507=""),"",B507*'MPTO_working_3-way'!$I506)</f>
        <v>4.0015762257228973</v>
      </c>
      <c r="G507" s="22">
        <f>IF(OR($A507="",$B507="",$C507=""),"",C507*'MPTO_working_3-way'!$I506)</f>
        <v>7.2007530520169851</v>
      </c>
      <c r="H507" s="17">
        <f>IF(OR($A507="",$B507="",$C507=""),"",'MPTO_working_3-way'!E506)</f>
        <v>1.6053504117157762</v>
      </c>
      <c r="I507" s="21">
        <f>IF(OR($A507="",$B507="",$C507=""),"",'MPTO_working_3-way'!F506)</f>
        <v>4.0585905827025224</v>
      </c>
      <c r="J507" s="22">
        <f>IF(OR($A507="",$B507="",$C507=""),"",'MPTO_working_3-way'!G506)</f>
        <v>7.6515727056306568</v>
      </c>
      <c r="K507" s="17">
        <f>IF(OR($A507="",$B507="",$C507=""),"",'OddsRatio_working_3-way'!H506)</f>
        <v>1.6159253607671271</v>
      </c>
      <c r="L507" s="21">
        <f>IF(OR($A507="",$B507="",$C507=""),"",'OddsRatio_working_3-way'!I506)</f>
        <v>4.0688210957519999</v>
      </c>
      <c r="M507" s="22">
        <f>IF(OR($A507="",$B507="",$C507=""),"",'OddsRatio_working_3-way'!J506)</f>
        <v>7.3861734774275769</v>
      </c>
      <c r="N507" s="29">
        <f t="shared" si="143"/>
        <v>61.122411136117059</v>
      </c>
      <c r="O507" s="30">
        <f t="shared" si="144"/>
        <v>24.990152469714527</v>
      </c>
      <c r="P507" s="30">
        <f t="shared" si="145"/>
        <v>13.88743639416842</v>
      </c>
      <c r="Q507" t="s">
        <v>42</v>
      </c>
      <c r="R507" t="s">
        <v>47</v>
      </c>
      <c r="S507" s="43">
        <v>44093</v>
      </c>
      <c r="T507" s="4">
        <v>100</v>
      </c>
      <c r="U507" s="4">
        <f t="shared" si="155"/>
        <v>36.30573248407643</v>
      </c>
      <c r="V507" s="4">
        <f t="shared" si="156"/>
        <v>73.958333333333343</v>
      </c>
      <c r="W507" s="4">
        <f t="shared" si="157"/>
        <v>85.52821997105643</v>
      </c>
      <c r="X507" s="4">
        <f t="shared" si="158"/>
        <v>40.513446695610227</v>
      </c>
      <c r="Y507" s="4">
        <f t="shared" si="159"/>
        <v>78.166047544867126</v>
      </c>
      <c r="Z507" s="4">
        <f t="shared" si="160"/>
        <v>89.735934182590228</v>
      </c>
      <c r="AA507" s="4">
        <f t="shared" si="161"/>
        <v>-4.2077142115337978</v>
      </c>
      <c r="AB507" s="4">
        <f t="shared" si="162"/>
        <v>-4.2077142115337836</v>
      </c>
      <c r="AC507" s="4">
        <f t="shared" si="163"/>
        <v>-4.2077142115337978</v>
      </c>
    </row>
    <row r="508" spans="1:29" ht="15" x14ac:dyDescent="0.25">
      <c r="A508">
        <v>2.78</v>
      </c>
      <c r="B508">
        <v>3.14</v>
      </c>
      <c r="C508">
        <v>2.76</v>
      </c>
      <c r="D508" s="20">
        <f t="shared" si="142"/>
        <v>4.0502408375155508E-2</v>
      </c>
      <c r="E508" s="17">
        <f>IF(OR($A508="",$B508="",$C508=""),"",A508*'MPTO_working_3-way'!$I507)</f>
        <v>2.8925966952829323</v>
      </c>
      <c r="F508" s="21">
        <f>IF(OR($A508="",$B508="",$C508=""),"",B508*'MPTO_working_3-way'!$I507)</f>
        <v>3.2671775622979884</v>
      </c>
      <c r="G508" s="22">
        <f>IF(OR($A508="",$B508="",$C508=""),"",C508*'MPTO_working_3-way'!$I507)</f>
        <v>2.871786647115429</v>
      </c>
      <c r="H508" s="17">
        <f>IF(OR($A508="",$B508="",$C508=""),"",'MPTO_working_3-way'!E507)</f>
        <v>2.8884084140151751</v>
      </c>
      <c r="I508" s="21">
        <f>IF(OR($A508="",$B508="",$C508=""),"",'MPTO_working_3-way'!F507)</f>
        <v>3.2790053002841053</v>
      </c>
      <c r="J508" s="22">
        <f>IF(OR($A508="",$B508="",$C508=""),"",'MPTO_working_3-way'!G507)</f>
        <v>2.8668242225701372</v>
      </c>
      <c r="K508" s="17">
        <f>IF(OR($A508="",$B508="",$C508=""),"",'OddsRatio_working_3-way'!H507)</f>
        <v>2.8905774699506313</v>
      </c>
      <c r="L508" s="21">
        <f>IF(OR($A508="",$B508="",$C508=""),"",'OddsRatio_working_3-way'!I507)</f>
        <v>3.2729414526372764</v>
      </c>
      <c r="M508" s="22">
        <f>IF(OR($A508="",$B508="",$C508=""),"",'OddsRatio_working_3-way'!J507)</f>
        <v>2.8693350264680393</v>
      </c>
      <c r="N508" s="29">
        <f t="shared" si="143"/>
        <v>34.571013706499016</v>
      </c>
      <c r="O508" s="30">
        <f t="shared" si="144"/>
        <v>30.607457994925873</v>
      </c>
      <c r="P508" s="30">
        <f t="shared" si="145"/>
        <v>34.821528298575096</v>
      </c>
      <c r="Q508" t="s">
        <v>44</v>
      </c>
      <c r="R508" t="s">
        <v>79</v>
      </c>
      <c r="S508" s="43">
        <v>44093</v>
      </c>
      <c r="T508" s="4">
        <v>100</v>
      </c>
      <c r="U508" s="4">
        <f t="shared" si="155"/>
        <v>64.02877697841727</v>
      </c>
      <c r="V508" s="4">
        <f t="shared" si="156"/>
        <v>68.152866242038215</v>
      </c>
      <c r="W508" s="4">
        <f t="shared" si="157"/>
        <v>63.768115942028999</v>
      </c>
      <c r="X508" s="4">
        <f t="shared" si="158"/>
        <v>68.079017815932801</v>
      </c>
      <c r="Y508" s="4">
        <f t="shared" si="159"/>
        <v>72.203107079553746</v>
      </c>
      <c r="Z508" s="4">
        <f t="shared" si="160"/>
        <v>67.818356779544516</v>
      </c>
      <c r="AA508" s="4">
        <f t="shared" si="161"/>
        <v>-4.0502408375155312</v>
      </c>
      <c r="AB508" s="4">
        <f t="shared" si="162"/>
        <v>-4.0502408375155312</v>
      </c>
      <c r="AC508" s="4">
        <f t="shared" si="163"/>
        <v>-4.050240837515517</v>
      </c>
    </row>
    <row r="509" spans="1:29" ht="15" x14ac:dyDescent="0.25">
      <c r="A509">
        <v>2.88</v>
      </c>
      <c r="B509">
        <v>3.24</v>
      </c>
      <c r="C509">
        <v>2.6</v>
      </c>
      <c r="D509" s="20">
        <f t="shared" si="142"/>
        <v>4.0479582146248694E-2</v>
      </c>
      <c r="E509" s="17">
        <f>IF(OR($A509="",$B509="",$C509=""),"",A509*'MPTO_working_3-way'!$I508)</f>
        <v>2.9965811965811961</v>
      </c>
      <c r="F509" s="21">
        <f>IF(OR($A509="",$B509="",$C509=""),"",B509*'MPTO_working_3-way'!$I508)</f>
        <v>3.3711538461538462</v>
      </c>
      <c r="G509" s="22">
        <f>IF(OR($A509="",$B509="",$C509=""),"",C509*'MPTO_working_3-way'!$I508)</f>
        <v>2.7052469135802468</v>
      </c>
      <c r="H509" s="17">
        <f>IF(OR($A509="",$B509="",$C509=""),"",'MPTO_working_3-way'!E508)</f>
        <v>2.9964429689352619</v>
      </c>
      <c r="I509" s="21">
        <f>IF(OR($A509="",$B509="",$C509=""),"",'MPTO_working_3-way'!F508)</f>
        <v>3.3881217321356751</v>
      </c>
      <c r="J509" s="22">
        <f>IF(OR($A509="",$B509="",$C509=""),"",'MPTO_working_3-way'!G508)</f>
        <v>2.6945303337242779</v>
      </c>
      <c r="K509" s="17">
        <f>IF(OR($A509="",$B509="",$C509=""),"",'OddsRatio_working_3-way'!H508)</f>
        <v>2.9970177352725158</v>
      </c>
      <c r="L509" s="21">
        <f>IF(OR($A509="",$B509="",$C509=""),"",'OddsRatio_working_3-way'!I508)</f>
        <v>3.3794253867076791</v>
      </c>
      <c r="M509" s="22">
        <f>IF(OR($A509="",$B509="",$C509=""),"",'OddsRatio_working_3-way'!J508)</f>
        <v>2.6995895619340566</v>
      </c>
      <c r="N509" s="29">
        <f t="shared" si="143"/>
        <v>33.371363377067887</v>
      </c>
      <c r="O509" s="30">
        <f t="shared" si="144"/>
        <v>29.663434112949226</v>
      </c>
      <c r="P509" s="30">
        <f t="shared" si="145"/>
        <v>36.965202509982888</v>
      </c>
      <c r="Q509" t="s">
        <v>77</v>
      </c>
      <c r="R509" t="s">
        <v>132</v>
      </c>
      <c r="S509" s="43">
        <v>44093</v>
      </c>
      <c r="T509" s="4">
        <v>100</v>
      </c>
      <c r="U509" s="4">
        <f t="shared" si="155"/>
        <v>65.277777777777771</v>
      </c>
      <c r="V509" s="4">
        <f t="shared" si="156"/>
        <v>69.135802469135797</v>
      </c>
      <c r="W509" s="4">
        <f t="shared" si="157"/>
        <v>61.538461538461533</v>
      </c>
      <c r="X509" s="4">
        <f t="shared" si="158"/>
        <v>69.325735992402656</v>
      </c>
      <c r="Y509" s="4">
        <f t="shared" si="159"/>
        <v>73.183760683760681</v>
      </c>
      <c r="Z509" s="4">
        <f t="shared" si="160"/>
        <v>65.586419753086417</v>
      </c>
      <c r="AA509" s="4">
        <f t="shared" si="161"/>
        <v>-4.0479582146248845</v>
      </c>
      <c r="AB509" s="4">
        <f t="shared" si="162"/>
        <v>-4.0479582146248845</v>
      </c>
      <c r="AC509" s="4">
        <f t="shared" si="163"/>
        <v>-4.0479582146248845</v>
      </c>
    </row>
    <row r="510" spans="1:29" ht="15" x14ac:dyDescent="0.25">
      <c r="A510">
        <v>1.85</v>
      </c>
      <c r="B510">
        <v>3.64</v>
      </c>
      <c r="C510">
        <v>4.4800000000000004</v>
      </c>
      <c r="D510" s="20">
        <f t="shared" si="142"/>
        <v>3.8480100980101017E-2</v>
      </c>
      <c r="E510" s="17">
        <f>IF(OR($A510="",$B510="",$C510=""),"",A510*'MPTO_working_3-way'!$I509)</f>
        <v>1.921188186813187</v>
      </c>
      <c r="F510" s="21">
        <f>IF(OR($A510="",$B510="",$C510=""),"",B510*'MPTO_working_3-way'!$I509)</f>
        <v>3.7800675675675679</v>
      </c>
      <c r="G510" s="22">
        <f>IF(OR($A510="",$B510="",$C510=""),"",C510*'MPTO_working_3-way'!$I509)</f>
        <v>4.6523908523908526</v>
      </c>
      <c r="H510" s="17">
        <f>IF(OR($A510="",$B510="",$C510=""),"",'MPTO_working_3-way'!E509)</f>
        <v>1.8949664075415953</v>
      </c>
      <c r="I510" s="21">
        <f>IF(OR($A510="",$B510="",$C510=""),"",'MPTO_working_3-way'!F509)</f>
        <v>3.8182720249486146</v>
      </c>
      <c r="J510" s="22">
        <f>IF(OR($A510="",$B510="",$C510=""),"",'MPTO_working_3-way'!G509)</f>
        <v>4.7531321686959602</v>
      </c>
      <c r="K510" s="17">
        <f>IF(OR($A510="",$B510="",$C510=""),"",'OddsRatio_working_3-way'!H509)</f>
        <v>1.9048172339450375</v>
      </c>
      <c r="L510" s="21">
        <f>IF(OR($A510="",$B510="",$C510=""),"",'OddsRatio_working_3-way'!I509)</f>
        <v>3.8102558795469395</v>
      </c>
      <c r="M510" s="22">
        <f>IF(OR($A510="",$B510="",$C510=""),"",'OddsRatio_working_3-way'!J509)</f>
        <v>4.7044282048573285</v>
      </c>
      <c r="N510" s="29">
        <f t="shared" si="143"/>
        <v>52.05112163732236</v>
      </c>
      <c r="O510" s="30">
        <f t="shared" si="144"/>
        <v>26.454553579408348</v>
      </c>
      <c r="P510" s="30">
        <f t="shared" si="145"/>
        <v>21.494324783269281</v>
      </c>
      <c r="Q510" t="s">
        <v>37</v>
      </c>
      <c r="R510" t="s">
        <v>87</v>
      </c>
      <c r="S510" s="43">
        <v>44093</v>
      </c>
      <c r="T510" s="4">
        <v>100</v>
      </c>
      <c r="U510" s="4">
        <f t="shared" si="155"/>
        <v>45.945945945945937</v>
      </c>
      <c r="V510" s="4">
        <f t="shared" si="156"/>
        <v>72.527472527472526</v>
      </c>
      <c r="W510" s="4">
        <f t="shared" si="157"/>
        <v>77.678571428571431</v>
      </c>
      <c r="X510" s="4">
        <f t="shared" si="158"/>
        <v>49.793956043956037</v>
      </c>
      <c r="Y510" s="4">
        <f t="shared" si="159"/>
        <v>76.375482625482618</v>
      </c>
      <c r="Z510" s="4">
        <f t="shared" si="160"/>
        <v>81.526581526581523</v>
      </c>
      <c r="AA510" s="4">
        <f t="shared" si="161"/>
        <v>-3.8480100980101</v>
      </c>
      <c r="AB510" s="4">
        <f t="shared" si="162"/>
        <v>-3.8480100980100929</v>
      </c>
      <c r="AC510" s="4">
        <f t="shared" si="163"/>
        <v>-3.8480100980100929</v>
      </c>
    </row>
    <row r="511" spans="1:29" ht="15" x14ac:dyDescent="0.25">
      <c r="A511">
        <v>2.46</v>
      </c>
      <c r="B511">
        <v>3.13</v>
      </c>
      <c r="C511">
        <v>3.19</v>
      </c>
      <c r="D511" s="20">
        <f t="shared" si="142"/>
        <v>3.9472506756475623E-2</v>
      </c>
      <c r="E511" s="17">
        <f>IF(OR($A511="",$B511="",$C511=""),"",A511*'MPTO_working_3-way'!$I510)</f>
        <v>2.55710236662093</v>
      </c>
      <c r="F511" s="21">
        <f>IF(OR($A511="",$B511="",$C511=""),"",B511*'MPTO_working_3-way'!$I510)</f>
        <v>3.2535489461477685</v>
      </c>
      <c r="G511" s="22">
        <f>IF(OR($A511="",$B511="",$C511=""),"",C511*'MPTO_working_3-way'!$I510)</f>
        <v>3.3159172965531574</v>
      </c>
      <c r="H511" s="17">
        <f>IF(OR($A511="",$B511="",$C511=""),"",'MPTO_working_3-way'!E510)</f>
        <v>2.5422873735335383</v>
      </c>
      <c r="I511" s="21">
        <f>IF(OR($A511="",$B511="",$C511=""),"",'MPTO_working_3-way'!F510)</f>
        <v>3.2644393470296063</v>
      </c>
      <c r="J511" s="22">
        <f>IF(OR($A511="",$B511="",$C511=""),"",'MPTO_working_3-way'!G510)</f>
        <v>3.3297580436787184</v>
      </c>
      <c r="K511" s="17">
        <f>IF(OR($A511="",$B511="",$C511=""),"",'OddsRatio_working_3-way'!H510)</f>
        <v>2.5489101165779506</v>
      </c>
      <c r="L511" s="21">
        <f>IF(OR($A511="",$B511="",$C511=""),"",'OddsRatio_working_3-way'!I510)</f>
        <v>3.2597113344596127</v>
      </c>
      <c r="M511" s="22">
        <f>IF(OR($A511="",$B511="",$C511=""),"",'OddsRatio_working_3-way'!J510)</f>
        <v>3.3233651748669257</v>
      </c>
      <c r="N511" s="29">
        <f t="shared" si="143"/>
        <v>39.106764478945941</v>
      </c>
      <c r="O511" s="30">
        <f t="shared" si="144"/>
        <v>30.735667929139627</v>
      </c>
      <c r="P511" s="30">
        <f t="shared" si="145"/>
        <v>30.157567591914425</v>
      </c>
      <c r="Q511" t="s">
        <v>46</v>
      </c>
      <c r="R511" t="s">
        <v>45</v>
      </c>
      <c r="S511" s="43">
        <v>44093</v>
      </c>
      <c r="T511" s="4">
        <v>100</v>
      </c>
      <c r="U511" s="4">
        <f t="shared" si="155"/>
        <v>59.349593495934961</v>
      </c>
      <c r="V511" s="4">
        <f t="shared" si="156"/>
        <v>68.051118210862612</v>
      </c>
      <c r="W511" s="4">
        <f t="shared" si="157"/>
        <v>68.652037617554868</v>
      </c>
      <c r="X511" s="4">
        <f t="shared" si="158"/>
        <v>63.296844171582521</v>
      </c>
      <c r="Y511" s="4">
        <f t="shared" si="159"/>
        <v>71.998368886510193</v>
      </c>
      <c r="Z511" s="4">
        <f t="shared" si="160"/>
        <v>72.59928829320242</v>
      </c>
      <c r="AA511" s="4">
        <f t="shared" si="161"/>
        <v>-3.9472506756475596</v>
      </c>
      <c r="AB511" s="4">
        <f t="shared" si="162"/>
        <v>-3.9472506756475809</v>
      </c>
      <c r="AC511" s="4">
        <f t="shared" si="163"/>
        <v>-3.9472506756475525</v>
      </c>
    </row>
    <row r="512" spans="1:29" ht="15" x14ac:dyDescent="0.25">
      <c r="A512">
        <v>2.92</v>
      </c>
      <c r="B512">
        <v>3.08</v>
      </c>
      <c r="C512">
        <v>2.68</v>
      </c>
      <c r="D512" s="20">
        <f t="shared" si="142"/>
        <v>4.0275406458191165E-2</v>
      </c>
      <c r="E512" s="17">
        <f>IF(OR($A512="",$B512="",$C512=""),"",A512*'MPTO_working_3-way'!$I511)</f>
        <v>3.037604186857918</v>
      </c>
      <c r="F512" s="21">
        <f>IF(OR($A512="",$B512="",$C512=""),"",B512*'MPTO_working_3-way'!$I511)</f>
        <v>3.204048251891229</v>
      </c>
      <c r="G512" s="22">
        <f>IF(OR($A512="",$B512="",$C512=""),"",C512*'MPTO_working_3-way'!$I511)</f>
        <v>2.7879380893079526</v>
      </c>
      <c r="H512" s="17">
        <f>IF(OR($A512="",$B512="",$C512=""),"",'MPTO_working_3-way'!E511)</f>
        <v>3.0391384694840982</v>
      </c>
      <c r="I512" s="21">
        <f>IF(OR($A512="",$B512="",$C512=""),"",'MPTO_working_3-way'!F511)</f>
        <v>3.2128494527337721</v>
      </c>
      <c r="J512" s="22">
        <f>IF(OR($A512="",$B512="",$C512=""),"",'MPTO_working_3-way'!G511)</f>
        <v>2.7800234740051235</v>
      </c>
      <c r="K512" s="17">
        <f>IF(OR($A512="",$B512="",$C512=""),"",'OddsRatio_working_3-way'!H511)</f>
        <v>3.0385911213136185</v>
      </c>
      <c r="L512" s="21">
        <f>IF(OR($A512="",$B512="",$C512=""),"",'OddsRatio_working_3-way'!I511)</f>
        <v>3.2084737147564195</v>
      </c>
      <c r="M512" s="22">
        <f>IF(OR($A512="",$B512="",$C512=""),"",'OddsRatio_working_3-way'!J511)</f>
        <v>2.7837672311494162</v>
      </c>
      <c r="N512" s="29">
        <f t="shared" si="143"/>
        <v>32.920681513623897</v>
      </c>
      <c r="O512" s="30">
        <f t="shared" si="144"/>
        <v>31.21051624018888</v>
      </c>
      <c r="P512" s="30">
        <f t="shared" si="145"/>
        <v>35.868802246187222</v>
      </c>
      <c r="Q512" t="s">
        <v>315</v>
      </c>
      <c r="R512" t="s">
        <v>76</v>
      </c>
      <c r="S512" s="43">
        <v>44093</v>
      </c>
      <c r="T512" s="4">
        <v>100</v>
      </c>
      <c r="U512" s="4">
        <f t="shared" si="155"/>
        <v>65.753424657534239</v>
      </c>
      <c r="V512" s="4">
        <f t="shared" si="156"/>
        <v>67.532467532467535</v>
      </c>
      <c r="W512" s="4">
        <f t="shared" si="157"/>
        <v>62.686567164179095</v>
      </c>
      <c r="X512" s="4">
        <f t="shared" si="158"/>
        <v>69.780965303353355</v>
      </c>
      <c r="Y512" s="4">
        <f t="shared" si="159"/>
        <v>71.560008178286651</v>
      </c>
      <c r="Z512" s="4">
        <f t="shared" si="160"/>
        <v>66.714107809998225</v>
      </c>
      <c r="AA512" s="4">
        <f t="shared" si="161"/>
        <v>-4.0275406458191156</v>
      </c>
      <c r="AB512" s="4">
        <f t="shared" si="162"/>
        <v>-4.0275406458191156</v>
      </c>
      <c r="AC512" s="4">
        <f t="shared" si="163"/>
        <v>-4.0275406458191298</v>
      </c>
    </row>
    <row r="513" spans="1:29" ht="15" x14ac:dyDescent="0.25">
      <c r="A513">
        <v>2.86</v>
      </c>
      <c r="B513">
        <v>3.17</v>
      </c>
      <c r="C513">
        <v>2.67</v>
      </c>
      <c r="D513" s="20">
        <f t="shared" si="142"/>
        <v>3.9639598105553508E-2</v>
      </c>
      <c r="E513" s="17">
        <f>IF(OR($A513="",$B513="",$C513=""),"",A513*'MPTO_working_3-way'!$I512)</f>
        <v>2.9733692505818827</v>
      </c>
      <c r="F513" s="21">
        <f>IF(OR($A513="",$B513="",$C513=""),"",B513*'MPTO_working_3-way'!$I512)</f>
        <v>3.2956575259946046</v>
      </c>
      <c r="G513" s="22">
        <f>IF(OR($A513="",$B513="",$C513=""),"",C513*'MPTO_working_3-way'!$I512)</f>
        <v>2.7758377269418277</v>
      </c>
      <c r="H513" s="17">
        <f>IF(OR($A513="",$B513="",$C513=""),"",'MPTO_working_3-way'!E512)</f>
        <v>2.97232335716286</v>
      </c>
      <c r="I513" s="21">
        <f>IF(OR($A513="",$B513="",$C513=""),"",'MPTO_working_3-way'!F512)</f>
        <v>3.3085827753669932</v>
      </c>
      <c r="J513" s="22">
        <f>IF(OR($A513="",$B513="",$C513=""),"",'MPTO_working_3-way'!G512)</f>
        <v>2.7676402510547824</v>
      </c>
      <c r="K513" s="17">
        <f>IF(OR($A513="",$B513="",$C513=""),"",'OddsRatio_working_3-way'!H512)</f>
        <v>2.9731295653932377</v>
      </c>
      <c r="L513" s="21">
        <f>IF(OR($A513="",$B513="",$C513=""),"",'OddsRatio_working_3-way'!I512)</f>
        <v>3.3019844929587787</v>
      </c>
      <c r="M513" s="22">
        <f>IF(OR($A513="",$B513="",$C513=""),"",'OddsRatio_working_3-way'!J512)</f>
        <v>2.771573319465972</v>
      </c>
      <c r="N513" s="29">
        <f t="shared" si="143"/>
        <v>33.631880729388115</v>
      </c>
      <c r="O513" s="30">
        <f t="shared" si="144"/>
        <v>30.34295863913249</v>
      </c>
      <c r="P513" s="30">
        <f t="shared" si="145"/>
        <v>36.025160631479402</v>
      </c>
      <c r="Q513" t="s">
        <v>86</v>
      </c>
      <c r="R513" t="s">
        <v>36</v>
      </c>
      <c r="S513" s="43">
        <v>44093</v>
      </c>
      <c r="T513" s="4">
        <v>100</v>
      </c>
      <c r="U513" s="4">
        <f t="shared" si="155"/>
        <v>65.03496503496504</v>
      </c>
      <c r="V513" s="4">
        <f t="shared" si="156"/>
        <v>68.454258675078862</v>
      </c>
      <c r="W513" s="4">
        <f t="shared" si="157"/>
        <v>62.546816479400754</v>
      </c>
      <c r="X513" s="4">
        <f t="shared" si="158"/>
        <v>68.998924845520392</v>
      </c>
      <c r="Y513" s="4">
        <f t="shared" si="159"/>
        <v>72.418218485634227</v>
      </c>
      <c r="Z513" s="4">
        <f t="shared" si="160"/>
        <v>66.510776289956098</v>
      </c>
      <c r="AA513" s="4">
        <f t="shared" si="161"/>
        <v>-3.9639598105553517</v>
      </c>
      <c r="AB513" s="4">
        <f t="shared" si="162"/>
        <v>-3.9639598105553659</v>
      </c>
      <c r="AC513" s="4">
        <f t="shared" si="163"/>
        <v>-3.9639598105553446</v>
      </c>
    </row>
    <row r="514" spans="1:29" ht="15" x14ac:dyDescent="0.25">
      <c r="A514">
        <v>2.0699999999999998</v>
      </c>
      <c r="B514">
        <v>3.12</v>
      </c>
      <c r="C514">
        <v>4.2300000000000004</v>
      </c>
      <c r="D514" s="20">
        <f t="shared" si="142"/>
        <v>4.0011227337776845E-2</v>
      </c>
      <c r="E514" s="17">
        <f>IF(OR($A514="",$B514="",$C514=""),"",A514*'MPTO_working_3-way'!$I513)</f>
        <v>2.1528232405891981</v>
      </c>
      <c r="F514" s="21">
        <f>IF(OR($A514="",$B514="",$C514=""),"",B514*'MPTO_working_3-way'!$I513)</f>
        <v>3.2448350292938639</v>
      </c>
      <c r="G514" s="22">
        <f>IF(OR($A514="",$B514="",$C514=""),"",C514*'MPTO_working_3-way'!$I513)</f>
        <v>4.3992474916387962</v>
      </c>
      <c r="H514" s="17">
        <f>IF(OR($A514="",$B514="",$C514=""),"",'MPTO_working_3-way'!E513)</f>
        <v>2.1287705587145385</v>
      </c>
      <c r="I514" s="21">
        <f>IF(OR($A514="",$B514="",$C514=""),"",'MPTO_working_3-way'!F513)</f>
        <v>3.2554653716795934</v>
      </c>
      <c r="J514" s="22">
        <f>IF(OR($A514="",$B514="",$C514=""),"",'MPTO_working_3-way'!G513)</f>
        <v>4.4829069169832065</v>
      </c>
      <c r="K514" s="17">
        <f>IF(OR($A514="",$B514="",$C514=""),"",'OddsRatio_working_3-way'!H513)</f>
        <v>2.1387825618072283</v>
      </c>
      <c r="L514" s="21">
        <f>IF(OR($A514="",$B514="",$C514=""),"",'OddsRatio_working_3-way'!I513)</f>
        <v>3.2562794682535747</v>
      </c>
      <c r="M514" s="22">
        <f>IF(OR($A514="",$B514="",$C514=""),"",'OddsRatio_working_3-way'!J513)</f>
        <v>4.4376333407825692</v>
      </c>
      <c r="N514" s="29">
        <f t="shared" si="143"/>
        <v>46.450631949063954</v>
      </c>
      <c r="O514" s="30">
        <f t="shared" si="144"/>
        <v>30.818207735436658</v>
      </c>
      <c r="P514" s="30">
        <f t="shared" si="145"/>
        <v>22.73116031549938</v>
      </c>
      <c r="Q514" t="s">
        <v>81</v>
      </c>
      <c r="R514" t="s">
        <v>80</v>
      </c>
      <c r="S514" s="43">
        <v>44093</v>
      </c>
      <c r="T514" s="4">
        <v>100</v>
      </c>
      <c r="U514" s="4">
        <f t="shared" si="155"/>
        <v>51.690821256038639</v>
      </c>
      <c r="V514" s="4">
        <f t="shared" si="156"/>
        <v>67.948717948717942</v>
      </c>
      <c r="W514" s="4">
        <f t="shared" si="157"/>
        <v>76.359338061465735</v>
      </c>
      <c r="X514" s="4">
        <f t="shared" si="158"/>
        <v>55.69194398981633</v>
      </c>
      <c r="Y514" s="4">
        <f t="shared" si="159"/>
        <v>71.949840682495633</v>
      </c>
      <c r="Z514" s="4">
        <f t="shared" si="160"/>
        <v>80.360460795243398</v>
      </c>
      <c r="AA514" s="4">
        <f t="shared" si="161"/>
        <v>-4.0011227337776916</v>
      </c>
      <c r="AB514" s="4">
        <f t="shared" si="162"/>
        <v>-4.0011227337776916</v>
      </c>
      <c r="AC514" s="4">
        <f t="shared" si="163"/>
        <v>-4.0011227337776631</v>
      </c>
    </row>
    <row r="515" spans="1:29" ht="15" x14ac:dyDescent="0.25">
      <c r="A515">
        <v>2.68</v>
      </c>
      <c r="B515">
        <v>3.38</v>
      </c>
      <c r="C515">
        <v>2.7</v>
      </c>
      <c r="D515" s="20">
        <f t="shared" si="142"/>
        <v>3.9362686894259813E-2</v>
      </c>
      <c r="E515" s="17">
        <f>IF(OR($A515="",$B515="",$C515=""),"",A515*'MPTO_working_3-way'!$I514)</f>
        <v>2.7854920008766166</v>
      </c>
      <c r="F515" s="21">
        <f>IF(OR($A515="",$B515="",$C515=""),"",B515*'MPTO_working_3-way'!$I514)</f>
        <v>3.513045881702598</v>
      </c>
      <c r="G515" s="22">
        <f>IF(OR($A515="",$B515="",$C515=""),"",C515*'MPTO_working_3-way'!$I514)</f>
        <v>2.8062792546145019</v>
      </c>
      <c r="H515" s="17">
        <f>IF(OR($A515="",$B515="",$C515=""),"",'MPTO_working_3-way'!E514)</f>
        <v>2.777674134061801</v>
      </c>
      <c r="I515" s="21">
        <f>IF(OR($A515="",$B515="",$C515=""),"",'MPTO_working_3-way'!F514)</f>
        <v>3.5368546483826684</v>
      </c>
      <c r="J515" s="22">
        <f>IF(OR($A515="",$B515="",$C515=""),"",'MPTO_working_3-way'!G514)</f>
        <v>2.7991643675073865</v>
      </c>
      <c r="K515" s="17">
        <f>IF(OR($A515="",$B515="",$C515=""),"",'OddsRatio_working_3-way'!H514)</f>
        <v>2.7817719718711365</v>
      </c>
      <c r="L515" s="21">
        <f>IF(OR($A515="",$B515="",$C515=""),"",'OddsRatio_working_3-way'!I514)</f>
        <v>3.5241769601507764</v>
      </c>
      <c r="M515" s="22">
        <f>IF(OR($A515="",$B515="",$C515=""),"",'OddsRatio_working_3-way'!J514)</f>
        <v>2.8029835429648395</v>
      </c>
      <c r="N515" s="29">
        <f t="shared" si="143"/>
        <v>35.900300546018151</v>
      </c>
      <c r="O515" s="30">
        <f t="shared" si="144"/>
        <v>28.465327060156408</v>
      </c>
      <c r="P515" s="30">
        <f t="shared" si="145"/>
        <v>35.634372393825423</v>
      </c>
      <c r="Q515" t="s">
        <v>328</v>
      </c>
      <c r="R515" t="s">
        <v>329</v>
      </c>
      <c r="S515" s="43">
        <v>44093</v>
      </c>
      <c r="T515" s="4">
        <v>100</v>
      </c>
      <c r="U515" s="4">
        <f t="shared" si="155"/>
        <v>62.686567164179095</v>
      </c>
      <c r="V515" s="4">
        <f t="shared" si="156"/>
        <v>70.414201183431956</v>
      </c>
      <c r="W515" s="4">
        <f t="shared" si="157"/>
        <v>62.962962962962962</v>
      </c>
      <c r="X515" s="4">
        <f t="shared" si="158"/>
        <v>66.622835853605096</v>
      </c>
      <c r="Y515" s="4">
        <f t="shared" si="159"/>
        <v>74.350469872857929</v>
      </c>
      <c r="Z515" s="4">
        <f t="shared" si="160"/>
        <v>66.899231652388934</v>
      </c>
      <c r="AA515" s="4">
        <f t="shared" si="161"/>
        <v>-3.9362686894260008</v>
      </c>
      <c r="AB515" s="4">
        <f t="shared" si="162"/>
        <v>-3.9362686894259724</v>
      </c>
      <c r="AC515" s="4">
        <f t="shared" si="163"/>
        <v>-3.9362686894259724</v>
      </c>
    </row>
    <row r="516" spans="1:29" ht="15" x14ac:dyDescent="0.25">
      <c r="A516">
        <v>2.1</v>
      </c>
      <c r="B516">
        <v>3.63</v>
      </c>
      <c r="C516">
        <v>3.6</v>
      </c>
      <c r="D516" s="20">
        <f t="shared" si="142"/>
        <v>2.9450347632165919E-2</v>
      </c>
      <c r="E516" s="17">
        <f>IF(OR($A516="",$B516="",$C516=""),"",A516*'MPTO_working_3-way'!$I515)</f>
        <v>2.1618457300275487</v>
      </c>
      <c r="F516" s="21">
        <f>IF(OR($A516="",$B516="",$C516=""),"",B516*'MPTO_working_3-way'!$I515)</f>
        <v>3.7369047619047624</v>
      </c>
      <c r="G516" s="22">
        <f>IF(OR($A516="",$B516="",$C516=""),"",C516*'MPTO_working_3-way'!$I515)</f>
        <v>3.7060212514757973</v>
      </c>
      <c r="H516" s="17">
        <f>IF(OR($A516="",$B516="",$C516=""),"",'MPTO_working_3-way'!E515)</f>
        <v>2.1442032722329012</v>
      </c>
      <c r="I516" s="21">
        <f>IF(OR($A516="",$B516="",$C516=""),"",'MPTO_working_3-way'!F515)</f>
        <v>3.7641346391243529</v>
      </c>
      <c r="J516" s="22">
        <f>IF(OR($A516="",$B516="",$C516=""),"",'MPTO_working_3-way'!G515)</f>
        <v>3.7318864229765021</v>
      </c>
      <c r="K516" s="17">
        <f>IF(OR($A516="",$B516="",$C516=""),"",'OddsRatio_working_3-way'!H515)</f>
        <v>2.1513716798685416</v>
      </c>
      <c r="L516" s="21">
        <f>IF(OR($A516="",$B516="",$C516=""),"",'OddsRatio_working_3-way'!I515)</f>
        <v>3.7528250164129671</v>
      </c>
      <c r="M516" s="22">
        <f>IF(OR($A516="",$B516="",$C516=""),"",'OddsRatio_working_3-way'!J515)</f>
        <v>3.7214239705983712</v>
      </c>
      <c r="N516" s="29">
        <f t="shared" si="143"/>
        <v>46.256769671870011</v>
      </c>
      <c r="O516" s="30">
        <f t="shared" si="144"/>
        <v>26.760114686205792</v>
      </c>
      <c r="P516" s="30">
        <f t="shared" si="145"/>
        <v>26.983115641924176</v>
      </c>
      <c r="Q516" t="s">
        <v>330</v>
      </c>
      <c r="R516" t="s">
        <v>335</v>
      </c>
      <c r="S516" s="43">
        <v>44093</v>
      </c>
      <c r="T516" s="4">
        <v>100</v>
      </c>
      <c r="U516" s="4">
        <f t="shared" si="155"/>
        <v>52.38095238095238</v>
      </c>
      <c r="V516" s="4">
        <f t="shared" si="156"/>
        <v>72.451790633608823</v>
      </c>
      <c r="W516" s="4">
        <f t="shared" si="157"/>
        <v>72.222222222222229</v>
      </c>
      <c r="X516" s="4">
        <f t="shared" si="158"/>
        <v>55.325987144168963</v>
      </c>
      <c r="Y516" s="4">
        <f t="shared" si="159"/>
        <v>75.396825396825392</v>
      </c>
      <c r="Z516" s="4">
        <f t="shared" si="160"/>
        <v>75.167256985438797</v>
      </c>
      <c r="AA516" s="4">
        <f t="shared" si="161"/>
        <v>-2.945034763216583</v>
      </c>
      <c r="AB516" s="4">
        <f t="shared" si="162"/>
        <v>-2.9450347632165688</v>
      </c>
      <c r="AC516" s="4">
        <f t="shared" si="163"/>
        <v>-2.9450347632165688</v>
      </c>
    </row>
    <row r="517" spans="1:29" ht="15" x14ac:dyDescent="0.25">
      <c r="A517">
        <v>2.94</v>
      </c>
      <c r="B517">
        <v>3.46</v>
      </c>
      <c r="C517">
        <v>2.5099999999999998</v>
      </c>
      <c r="D517" s="20">
        <f t="shared" ref="D517:D580" si="164">IF(OR($A517="",$B517="",$C517=""),"",(1/A517)+(1/B517)+(1/C517)-1)</f>
        <v>2.7559769964223158E-2</v>
      </c>
      <c r="E517" s="17">
        <f>IF(OR($A517="",$B517="",$C517=""),"",A517*'MPTO_working_3-way'!$I516)</f>
        <v>3.0210257236948159</v>
      </c>
      <c r="F517" s="21">
        <f>IF(OR($A517="",$B517="",$C517=""),"",B517*'MPTO_working_3-way'!$I516)</f>
        <v>3.555356804076212</v>
      </c>
      <c r="G517" s="22">
        <f>IF(OR($A517="",$B517="",$C517=""),"",C517*'MPTO_working_3-way'!$I516)</f>
        <v>2.5791750226101997</v>
      </c>
      <c r="H517" s="17">
        <f>IF(OR($A517="",$B517="",$C517=""),"",'MPTO_working_3-way'!E516)</f>
        <v>3.0216093617530233</v>
      </c>
      <c r="I517" s="21">
        <f>IF(OR($A517="",$B517="",$C517=""),"",'MPTO_working_3-way'!F516)</f>
        <v>3.57358866471679</v>
      </c>
      <c r="J517" s="22">
        <f>IF(OR($A517="",$B517="",$C517=""),"",'MPTO_working_3-way'!G516)</f>
        <v>2.5692424686192745</v>
      </c>
      <c r="K517" s="17">
        <f>IF(OR($A517="",$B517="",$C517=""),"",'OddsRatio_working_3-way'!H516)</f>
        <v>3.0220574138605567</v>
      </c>
      <c r="L517" s="21">
        <f>IF(OR($A517="",$B517="",$C517=""),"",'OddsRatio_working_3-way'!I516)</f>
        <v>3.5640521845860667</v>
      </c>
      <c r="M517" s="22">
        <f>IF(OR($A517="",$B517="",$C517=""),"",'OddsRatio_working_3-way'!J516)</f>
        <v>2.5738694303759999</v>
      </c>
      <c r="N517" s="29">
        <f t="shared" si="143"/>
        <v>33.101340122882718</v>
      </c>
      <c r="O517" s="30">
        <f t="shared" si="144"/>
        <v>28.126572243143116</v>
      </c>
      <c r="P517" s="30">
        <f t="shared" si="145"/>
        <v>38.772087633974181</v>
      </c>
      <c r="Q517" t="s">
        <v>334</v>
      </c>
      <c r="R517" t="s">
        <v>371</v>
      </c>
      <c r="S517" s="43">
        <v>44093</v>
      </c>
      <c r="T517" s="4">
        <v>100</v>
      </c>
      <c r="U517" s="4">
        <f t="shared" si="155"/>
        <v>65.986394557823132</v>
      </c>
      <c r="V517" s="4">
        <f t="shared" si="156"/>
        <v>71.098265895953759</v>
      </c>
      <c r="W517" s="4">
        <f t="shared" si="157"/>
        <v>60.15936254980079</v>
      </c>
      <c r="X517" s="4">
        <f t="shared" si="158"/>
        <v>68.742371554245452</v>
      </c>
      <c r="Y517" s="4">
        <f t="shared" si="159"/>
        <v>73.854242892376078</v>
      </c>
      <c r="Z517" s="4">
        <f t="shared" si="160"/>
        <v>62.915339546223116</v>
      </c>
      <c r="AA517" s="4">
        <f t="shared" si="161"/>
        <v>-2.7559769964223193</v>
      </c>
      <c r="AB517" s="4">
        <f t="shared" si="162"/>
        <v>-2.7559769964223193</v>
      </c>
      <c r="AC517" s="4">
        <f t="shared" si="163"/>
        <v>-2.7559769964223264</v>
      </c>
    </row>
    <row r="518" spans="1:29" ht="15" x14ac:dyDescent="0.25">
      <c r="A518">
        <v>2.2799999999999998</v>
      </c>
      <c r="B518">
        <v>3.55</v>
      </c>
      <c r="C518">
        <v>3.25</v>
      </c>
      <c r="D518" s="20">
        <f t="shared" si="164"/>
        <v>2.7978939765448407E-2</v>
      </c>
      <c r="E518" s="17">
        <f>IF(OR($A518="",$B518="",$C518=""),"",A518*'MPTO_working_3-way'!$I517)</f>
        <v>2.343791982665222</v>
      </c>
      <c r="F518" s="21">
        <f>IF(OR($A518="",$B518="",$C518=""),"",B518*'MPTO_working_3-way'!$I517)</f>
        <v>3.6493252361673418</v>
      </c>
      <c r="G518" s="22">
        <f>IF(OR($A518="",$B518="",$C518=""),"",C518*'MPTO_working_3-way'!$I517)</f>
        <v>3.3409315542377072</v>
      </c>
      <c r="H518" s="17">
        <f>IF(OR($A518="",$B518="",$C518=""),"",'MPTO_working_3-way'!E517)</f>
        <v>2.3295352235325373</v>
      </c>
      <c r="I518" s="21">
        <f>IF(OR($A518="",$B518="",$C518=""),"",'MPTO_working_3-way'!F517)</f>
        <v>3.6715595049781338</v>
      </c>
      <c r="J518" s="22">
        <f>IF(OR($A518="",$B518="",$C518=""),"",'MPTO_working_3-way'!G517)</f>
        <v>3.351588380191965</v>
      </c>
      <c r="K518" s="17">
        <f>IF(OR($A518="",$B518="",$C518=""),"",'OddsRatio_working_3-way'!H517)</f>
        <v>2.3356652378089775</v>
      </c>
      <c r="L518" s="21">
        <f>IF(OR($A518="",$B518="",$C518=""),"",'OddsRatio_working_3-way'!I517)</f>
        <v>3.6608955909475727</v>
      </c>
      <c r="M518" s="22">
        <f>IF(OR($A518="",$B518="",$C518=""),"",'OddsRatio_working_3-way'!J517)</f>
        <v>3.3478490508360927</v>
      </c>
      <c r="N518" s="29">
        <f t="shared" si="143"/>
        <v>42.665902409259843</v>
      </c>
      <c r="O518" s="30">
        <f t="shared" si="144"/>
        <v>27.402326054397868</v>
      </c>
      <c r="P518" s="30">
        <f t="shared" si="145"/>
        <v>29.931771536342289</v>
      </c>
      <c r="Q518" t="s">
        <v>323</v>
      </c>
      <c r="R518" t="s">
        <v>317</v>
      </c>
      <c r="S518" s="43">
        <v>44093</v>
      </c>
      <c r="T518" s="4">
        <v>100</v>
      </c>
      <c r="U518" s="4">
        <f t="shared" si="155"/>
        <v>56.140350877192972</v>
      </c>
      <c r="V518" s="4">
        <f t="shared" si="156"/>
        <v>71.83098591549296</v>
      </c>
      <c r="W518" s="4">
        <f t="shared" si="157"/>
        <v>69.230769230769241</v>
      </c>
      <c r="X518" s="4">
        <f t="shared" si="158"/>
        <v>58.938244853737821</v>
      </c>
      <c r="Y518" s="4">
        <f t="shared" si="159"/>
        <v>74.628879892037787</v>
      </c>
      <c r="Z518" s="4">
        <f t="shared" si="160"/>
        <v>72.028663207314068</v>
      </c>
      <c r="AA518" s="4">
        <f t="shared" si="161"/>
        <v>-2.7978939765448487</v>
      </c>
      <c r="AB518" s="4">
        <f t="shared" si="162"/>
        <v>-2.7978939765448274</v>
      </c>
      <c r="AC518" s="4">
        <f t="shared" si="163"/>
        <v>-2.7978939765448274</v>
      </c>
    </row>
    <row r="519" spans="1:29" ht="15" x14ac:dyDescent="0.25">
      <c r="A519">
        <v>2.1</v>
      </c>
      <c r="B519">
        <v>3.59</v>
      </c>
      <c r="C519">
        <v>3.64</v>
      </c>
      <c r="D519" s="20">
        <f t="shared" si="164"/>
        <v>2.9467282949177109E-2</v>
      </c>
      <c r="E519" s="17">
        <f>IF(OR($A519="",$B519="",$C519=""),"",A519*'MPTO_working_3-way'!$I518)</f>
        <v>2.1618812941932721</v>
      </c>
      <c r="F519" s="21">
        <f>IF(OR($A519="",$B519="",$C519=""),"",B519*'MPTO_working_3-way'!$I518)</f>
        <v>3.6957875457875455</v>
      </c>
      <c r="G519" s="22">
        <f>IF(OR($A519="",$B519="",$C519=""),"",C519*'MPTO_working_3-way'!$I518)</f>
        <v>3.7472609099350049</v>
      </c>
      <c r="H519" s="17">
        <f>IF(OR($A519="",$B519="",$C519=""),"",'MPTO_working_3-way'!E518)</f>
        <v>2.1442292265282017</v>
      </c>
      <c r="I519" s="21">
        <f>IF(OR($A519="",$B519="",$C519=""),"",'MPTO_working_3-way'!F518)</f>
        <v>3.7212195615855816</v>
      </c>
      <c r="J519" s="22">
        <f>IF(OR($A519="",$B519="",$C519=""),"",'MPTO_working_3-way'!G518)</f>
        <v>3.7749688651507958</v>
      </c>
      <c r="K519" s="17">
        <f>IF(OR($A519="",$B519="",$C519=""),"",'OddsRatio_working_3-way'!H518)</f>
        <v>2.1514018583166519</v>
      </c>
      <c r="L519" s="21">
        <f>IF(OR($A519="",$B519="",$C519=""),"",'OddsRatio_working_3-way'!I518)</f>
        <v>3.7110280118546624</v>
      </c>
      <c r="M519" s="22">
        <f>IF(OR($A519="",$B519="",$C519=""),"",'OddsRatio_working_3-way'!J518)</f>
        <v>3.7633644599599654</v>
      </c>
      <c r="N519" s="29">
        <f t="shared" si="143"/>
        <v>46.256008721938649</v>
      </c>
      <c r="O519" s="30">
        <f t="shared" si="144"/>
        <v>27.057832400019826</v>
      </c>
      <c r="P519" s="30">
        <f t="shared" si="145"/>
        <v>26.686158878041528</v>
      </c>
      <c r="Q519" t="s">
        <v>43</v>
      </c>
      <c r="R519" t="s">
        <v>320</v>
      </c>
      <c r="S519" s="43">
        <v>44093</v>
      </c>
      <c r="T519" s="4">
        <v>100</v>
      </c>
      <c r="U519" s="4">
        <f t="shared" si="155"/>
        <v>52.38095238095238</v>
      </c>
      <c r="V519" s="4">
        <f t="shared" si="156"/>
        <v>72.14484679665739</v>
      </c>
      <c r="W519" s="4">
        <f t="shared" si="157"/>
        <v>72.527472527472526</v>
      </c>
      <c r="X519" s="4">
        <f t="shared" si="158"/>
        <v>55.327680675870084</v>
      </c>
      <c r="Y519" s="4">
        <f t="shared" si="159"/>
        <v>75.091575091575095</v>
      </c>
      <c r="Z519" s="4">
        <f t="shared" si="160"/>
        <v>75.47420082239023</v>
      </c>
      <c r="AA519" s="4">
        <f t="shared" si="161"/>
        <v>-2.9467282949177047</v>
      </c>
      <c r="AB519" s="4">
        <f t="shared" si="162"/>
        <v>-2.9467282949177047</v>
      </c>
      <c r="AC519" s="4">
        <f t="shared" si="163"/>
        <v>-2.9467282949177047</v>
      </c>
    </row>
    <row r="520" spans="1:29" ht="15" x14ac:dyDescent="0.25">
      <c r="A520">
        <v>1.98</v>
      </c>
      <c r="B520">
        <v>3.79</v>
      </c>
      <c r="C520">
        <v>3.85</v>
      </c>
      <c r="D520" s="20">
        <f t="shared" si="164"/>
        <v>2.8643007534828069E-2</v>
      </c>
      <c r="E520" s="17">
        <f>IF(OR($A520="",$B520="",$C520=""),"",A520*'MPTO_working_3-way'!$I519)</f>
        <v>2.0367131549189597</v>
      </c>
      <c r="F520" s="21">
        <f>IF(OR($A520="",$B520="",$C520=""),"",B520*'MPTO_working_3-way'!$I519)</f>
        <v>3.8985569985569986</v>
      </c>
      <c r="G520" s="22">
        <f>IF(OR($A520="",$B520="",$C520=""),"",C520*'MPTO_working_3-way'!$I519)</f>
        <v>3.960275579009088</v>
      </c>
      <c r="H520" s="17">
        <f>IF(OR($A520="",$B520="",$C520=""),"",'MPTO_working_3-way'!E519)</f>
        <v>2.018151920845638</v>
      </c>
      <c r="I520" s="21">
        <f>IF(OR($A520="",$B520="",$C520=""),"",'MPTO_working_3-way'!F519)</f>
        <v>3.9322926283954747</v>
      </c>
      <c r="J520" s="22">
        <f>IF(OR($A520="",$B520="",$C520=""),"",'MPTO_working_3-way'!G519)</f>
        <v>3.9969209230129299</v>
      </c>
      <c r="K520" s="17">
        <f>IF(OR($A520="",$B520="",$C520=""),"",'OddsRatio_working_3-way'!H519)</f>
        <v>2.0254140078982563</v>
      </c>
      <c r="L520" s="21">
        <f>IF(OR($A520="",$B520="",$C520=""),"",'OddsRatio_working_3-way'!I519)</f>
        <v>3.9192909000368727</v>
      </c>
      <c r="M520" s="22">
        <f>IF(OR($A520="",$B520="",$C520=""),"",'OddsRatio_working_3-way'!J519)</f>
        <v>3.9820713495000315</v>
      </c>
      <c r="N520" s="29">
        <f t="shared" si="143"/>
        <v>49.098715623496318</v>
      </c>
      <c r="O520" s="30">
        <f t="shared" si="144"/>
        <v>25.650516341562717</v>
      </c>
      <c r="P520" s="30">
        <f t="shared" si="145"/>
        <v>25.250768034940961</v>
      </c>
      <c r="Q520" t="s">
        <v>83</v>
      </c>
      <c r="R520" t="s">
        <v>319</v>
      </c>
      <c r="S520" s="43">
        <v>44093</v>
      </c>
      <c r="T520" s="4">
        <v>100</v>
      </c>
      <c r="U520" s="4">
        <f t="shared" si="155"/>
        <v>49.494949494949495</v>
      </c>
      <c r="V520" s="4">
        <f t="shared" si="156"/>
        <v>73.614775725593674</v>
      </c>
      <c r="W520" s="4">
        <f t="shared" si="157"/>
        <v>74.025974025974023</v>
      </c>
      <c r="X520" s="4">
        <f t="shared" si="158"/>
        <v>52.359250248432311</v>
      </c>
      <c r="Y520" s="4">
        <f t="shared" si="159"/>
        <v>76.479076479076483</v>
      </c>
      <c r="Z520" s="4">
        <f t="shared" si="160"/>
        <v>76.890274779456846</v>
      </c>
      <c r="AA520" s="4">
        <f t="shared" si="161"/>
        <v>-2.8643007534828158</v>
      </c>
      <c r="AB520" s="4">
        <f t="shared" si="162"/>
        <v>-2.8643007534828087</v>
      </c>
      <c r="AC520" s="4">
        <f t="shared" si="163"/>
        <v>-2.8643007534828229</v>
      </c>
    </row>
    <row r="521" spans="1:29" ht="15" x14ac:dyDescent="0.25">
      <c r="A521">
        <v>2.81</v>
      </c>
      <c r="B521">
        <v>3.34</v>
      </c>
      <c r="C521">
        <v>2.69</v>
      </c>
      <c r="D521" s="20">
        <f t="shared" si="164"/>
        <v>2.7020295621697832E-2</v>
      </c>
      <c r="E521" s="17">
        <f>IF(OR($A521="",$B521="",$C521=""),"",A521*'MPTO_working_3-way'!$I520)</f>
        <v>2.8859270306969709</v>
      </c>
      <c r="F521" s="21">
        <f>IF(OR($A521="",$B521="",$C521=""),"",B521*'MPTO_working_3-way'!$I520)</f>
        <v>3.4302477873764707</v>
      </c>
      <c r="G521" s="22">
        <f>IF(OR($A521="",$B521="",$C521=""),"",C521*'MPTO_working_3-way'!$I520)</f>
        <v>2.7626845952223671</v>
      </c>
      <c r="H521" s="17">
        <f>IF(OR($A521="",$B521="",$C521=""),"",'MPTO_working_3-way'!E520)</f>
        <v>2.8829649904425407</v>
      </c>
      <c r="I521" s="21">
        <f>IF(OR($A521="",$B521="",$C521=""),"",'MPTO_working_3-way'!F520)</f>
        <v>3.4435921919844974</v>
      </c>
      <c r="J521" s="22">
        <f>IF(OR($A521="",$B521="",$C521=""),"",'MPTO_working_3-way'!G520)</f>
        <v>2.7567921061150638</v>
      </c>
      <c r="K521" s="17">
        <f>IF(OR($A521="",$B521="",$C521=""),"",'OddsRatio_working_3-way'!H520)</f>
        <v>2.8846886678056998</v>
      </c>
      <c r="L521" s="21">
        <f>IF(OR($A521="",$B521="",$C521=""),"",'OddsRatio_working_3-way'!I520)</f>
        <v>3.4365588302018435</v>
      </c>
      <c r="M521" s="22">
        <f>IF(OR($A521="",$B521="",$C521=""),"",'OddsRatio_working_3-way'!J520)</f>
        <v>2.7597369329235542</v>
      </c>
      <c r="N521" s="29">
        <f t="shared" si="143"/>
        <v>34.650910759808546</v>
      </c>
      <c r="O521" s="30">
        <f t="shared" si="144"/>
        <v>29.152412944629347</v>
      </c>
      <c r="P521" s="30">
        <f t="shared" si="145"/>
        <v>36.196676295562092</v>
      </c>
      <c r="Q521" t="s">
        <v>321</v>
      </c>
      <c r="R521" t="s">
        <v>325</v>
      </c>
      <c r="S521" s="43">
        <v>44093</v>
      </c>
      <c r="T521" s="4">
        <v>100</v>
      </c>
      <c r="U521" s="4">
        <f t="shared" si="155"/>
        <v>64.412811387900362</v>
      </c>
      <c r="V521" s="4">
        <f t="shared" si="156"/>
        <v>70.059880239520965</v>
      </c>
      <c r="W521" s="4">
        <f t="shared" si="157"/>
        <v>62.825278810408925</v>
      </c>
      <c r="X521" s="4">
        <f t="shared" si="158"/>
        <v>67.114840950070118</v>
      </c>
      <c r="Y521" s="4">
        <f t="shared" si="159"/>
        <v>72.761909801690734</v>
      </c>
      <c r="Z521" s="4">
        <f t="shared" si="160"/>
        <v>65.527308372578702</v>
      </c>
      <c r="AA521" s="4">
        <f t="shared" si="161"/>
        <v>-2.7020295621697556</v>
      </c>
      <c r="AB521" s="4">
        <f t="shared" si="162"/>
        <v>-2.7020295621697699</v>
      </c>
      <c r="AC521" s="4">
        <f t="shared" si="163"/>
        <v>-2.702029562169777</v>
      </c>
    </row>
    <row r="522" spans="1:29" ht="15" x14ac:dyDescent="0.25">
      <c r="A522">
        <v>2.82</v>
      </c>
      <c r="B522">
        <v>3.36</v>
      </c>
      <c r="C522">
        <v>2.66</v>
      </c>
      <c r="D522" s="20">
        <f t="shared" si="164"/>
        <v>2.8168826321121943E-2</v>
      </c>
      <c r="E522" s="17">
        <f>IF(OR($A522="",$B522="",$C522=""),"",A522*'MPTO_working_3-way'!$I521)</f>
        <v>2.8994360902255636</v>
      </c>
      <c r="F522" s="21">
        <f>IF(OR($A522="",$B522="",$C522=""),"",B522*'MPTO_working_3-way'!$I521)</f>
        <v>3.4546472564389696</v>
      </c>
      <c r="G522" s="22">
        <f>IF(OR($A522="",$B522="",$C522=""),"",C522*'MPTO_working_3-way'!$I521)</f>
        <v>2.7349290780141846</v>
      </c>
      <c r="H522" s="17">
        <f>IF(OR($A522="",$B522="",$C522=""),"",'MPTO_working_3-way'!E521)</f>
        <v>2.8967008637223728</v>
      </c>
      <c r="I522" s="21">
        <f>IF(OR($A522="",$B522="",$C522=""),"",'MPTO_working_3-way'!F521)</f>
        <v>3.4694582344053528</v>
      </c>
      <c r="J522" s="22">
        <f>IF(OR($A522="",$B522="",$C522=""),"",'MPTO_working_3-way'!G521)</f>
        <v>2.7281389794755539</v>
      </c>
      <c r="K522" s="17">
        <f>IF(OR($A522="",$B522="",$C522=""),"",'OddsRatio_working_3-way'!H521)</f>
        <v>2.8983849511113258</v>
      </c>
      <c r="L522" s="21">
        <f>IF(OR($A522="",$B522="",$C522=""),"",'OddsRatio_working_3-way'!I521)</f>
        <v>3.4616420245179826</v>
      </c>
      <c r="M522" s="22">
        <f>IF(OR($A522="",$B522="",$C522=""),"",'OddsRatio_working_3-way'!J521)</f>
        <v>2.7314939663982423</v>
      </c>
      <c r="N522" s="29">
        <f t="shared" si="143"/>
        <v>34.489465153970833</v>
      </c>
      <c r="O522" s="30">
        <f t="shared" si="144"/>
        <v>28.946515397082663</v>
      </c>
      <c r="P522" s="30">
        <f t="shared" si="145"/>
        <v>36.56401944894651</v>
      </c>
      <c r="Q522" t="s">
        <v>326</v>
      </c>
      <c r="R522" t="s">
        <v>333</v>
      </c>
      <c r="S522" s="43">
        <v>44093</v>
      </c>
      <c r="T522" s="4">
        <v>100</v>
      </c>
      <c r="U522" s="4">
        <f t="shared" si="155"/>
        <v>64.539007092198588</v>
      </c>
      <c r="V522" s="4">
        <f t="shared" si="156"/>
        <v>70.238095238095241</v>
      </c>
      <c r="W522" s="4">
        <f t="shared" si="157"/>
        <v>62.406015037593981</v>
      </c>
      <c r="X522" s="4">
        <f t="shared" si="158"/>
        <v>67.355889724310771</v>
      </c>
      <c r="Y522" s="4">
        <f t="shared" si="159"/>
        <v>73.054977870207424</v>
      </c>
      <c r="Z522" s="4">
        <f t="shared" si="160"/>
        <v>65.222897669706185</v>
      </c>
      <c r="AA522" s="4">
        <f t="shared" si="161"/>
        <v>-2.8168826321121827</v>
      </c>
      <c r="AB522" s="4">
        <f t="shared" si="162"/>
        <v>-2.8168826321121827</v>
      </c>
      <c r="AC522" s="4">
        <f t="shared" si="163"/>
        <v>-2.816882632112204</v>
      </c>
    </row>
    <row r="523" spans="1:29" ht="15" x14ac:dyDescent="0.25">
      <c r="A523">
        <v>2.21</v>
      </c>
      <c r="B523">
        <v>3.44</v>
      </c>
      <c r="C523">
        <v>3.5</v>
      </c>
      <c r="D523" s="20">
        <f t="shared" si="164"/>
        <v>2.890064791569591E-2</v>
      </c>
      <c r="E523" s="17">
        <f>IF(OR($A523="",$B523="",$C523=""),"",A523*'MPTO_working_3-way'!$I522)</f>
        <v>2.273870431893688</v>
      </c>
      <c r="F523" s="21">
        <f>IF(OR($A523="",$B523="",$C523=""),"",B523*'MPTO_working_3-way'!$I522)</f>
        <v>3.539418228829994</v>
      </c>
      <c r="G523" s="22">
        <f>IF(OR($A523="",$B523="",$C523=""),"",C523*'MPTO_working_3-way'!$I522)</f>
        <v>3.6011522677049355</v>
      </c>
      <c r="H523" s="17">
        <f>IF(OR($A523="",$B523="",$C523=""),"",'MPTO_working_3-way'!E522)</f>
        <v>2.2580747362167974</v>
      </c>
      <c r="I523" s="21">
        <f>IF(OR($A523="",$B523="",$C523=""),"",'MPTO_working_3-way'!F522)</f>
        <v>3.5579069352825825</v>
      </c>
      <c r="J523" s="22">
        <f>IF(OR($A523="",$B523="",$C523=""),"",'MPTO_working_3-way'!G522)</f>
        <v>3.6221288489985572</v>
      </c>
      <c r="K523" s="17">
        <f>IF(OR($A523="",$B523="",$C523=""),"",'OddsRatio_working_3-way'!H522)</f>
        <v>2.2647051303421399</v>
      </c>
      <c r="L523" s="21">
        <f>IF(OR($A523="",$B523="",$C523=""),"",'OddsRatio_working_3-way'!I522)</f>
        <v>3.5503144777147289</v>
      </c>
      <c r="M523" s="22">
        <f>IF(OR($A523="",$B523="",$C523=""),"",'OddsRatio_working_3-way'!J522)</f>
        <v>3.6130271288060745</v>
      </c>
      <c r="N523" s="29">
        <f t="shared" si="143"/>
        <v>43.97787956489659</v>
      </c>
      <c r="O523" s="30">
        <f t="shared" si="144"/>
        <v>28.253230766982984</v>
      </c>
      <c r="P523" s="30">
        <f t="shared" si="145"/>
        <v>27.768889668120416</v>
      </c>
      <c r="Q523" t="s">
        <v>318</v>
      </c>
      <c r="R523" t="s">
        <v>322</v>
      </c>
      <c r="S523" s="43">
        <v>44093</v>
      </c>
      <c r="T523" s="4">
        <v>100</v>
      </c>
      <c r="U523" s="4">
        <f t="shared" si="155"/>
        <v>54.751131221719454</v>
      </c>
      <c r="V523" s="4">
        <f t="shared" si="156"/>
        <v>70.930232558139537</v>
      </c>
      <c r="W523" s="4">
        <f t="shared" si="157"/>
        <v>71.428571428571431</v>
      </c>
      <c r="X523" s="4">
        <f t="shared" si="158"/>
        <v>57.641196013289033</v>
      </c>
      <c r="Y523" s="4">
        <f t="shared" si="159"/>
        <v>73.820297349709122</v>
      </c>
      <c r="Z523" s="4">
        <f t="shared" si="160"/>
        <v>74.318636220141016</v>
      </c>
      <c r="AA523" s="4">
        <f t="shared" si="161"/>
        <v>-2.8900647915695785</v>
      </c>
      <c r="AB523" s="4">
        <f t="shared" si="162"/>
        <v>-2.8900647915695856</v>
      </c>
      <c r="AC523" s="4">
        <f t="shared" si="163"/>
        <v>-2.8900647915695856</v>
      </c>
    </row>
    <row r="524" spans="1:29" ht="15" x14ac:dyDescent="0.25">
      <c r="A524">
        <v>2.23</v>
      </c>
      <c r="B524">
        <v>3.37</v>
      </c>
      <c r="C524">
        <v>3.39</v>
      </c>
      <c r="D524" s="20">
        <f t="shared" si="164"/>
        <v>4.0151649055516048E-2</v>
      </c>
      <c r="E524" s="17">
        <f>IF(OR($A524="",$B524="",$C524=""),"",A524*'MPTO_working_3-way'!$I523)</f>
        <v>2.3195381773938006</v>
      </c>
      <c r="F524" s="21">
        <f>IF(OR($A524="",$B524="",$C524=""),"",B524*'MPTO_working_3-way'!$I523)</f>
        <v>3.5053110573170891</v>
      </c>
      <c r="G524" s="22">
        <f>IF(OR($A524="",$B524="",$C524=""),"",C524*'MPTO_working_3-way'!$I523)</f>
        <v>3.5261140902981993</v>
      </c>
      <c r="H524" s="17">
        <f>IF(OR($A524="",$B524="",$C524=""),"",'MPTO_working_3-way'!E523)</f>
        <v>2.2986042792375057</v>
      </c>
      <c r="I524" s="21">
        <f>IF(OR($A524="",$B524="",$C524=""),"",'MPTO_working_3-way'!F523)</f>
        <v>3.5291789797364617</v>
      </c>
      <c r="J524" s="22">
        <f>IF(OR($A524="",$B524="",$C524=""),"",'MPTO_working_3-way'!G523)</f>
        <v>3.5511191160051974</v>
      </c>
      <c r="K524" s="17">
        <f>IF(OR($A524="",$B524="",$C524=""),"",'OddsRatio_working_3-way'!H523)</f>
        <v>2.3074063974857517</v>
      </c>
      <c r="L524" s="21">
        <f>IF(OR($A524="",$B524="",$C524=""),"",'OddsRatio_working_3-way'!I523)</f>
        <v>3.5191489122286437</v>
      </c>
      <c r="M524" s="22">
        <f>IF(OR($A524="",$B524="",$C524=""),"",'OddsRatio_working_3-way'!J523)</f>
        <v>3.5404075528381678</v>
      </c>
      <c r="N524" s="29">
        <f t="shared" si="143"/>
        <v>43.112030219894265</v>
      </c>
      <c r="O524" s="30">
        <f t="shared" si="144"/>
        <v>28.528138691502729</v>
      </c>
      <c r="P524" s="30">
        <f t="shared" si="145"/>
        <v>28.359831088603009</v>
      </c>
      <c r="Q524" t="s">
        <v>332</v>
      </c>
      <c r="R524" t="s">
        <v>327</v>
      </c>
      <c r="S524" s="43">
        <v>44093</v>
      </c>
      <c r="T524" s="4">
        <v>100</v>
      </c>
      <c r="U524" s="4">
        <f t="shared" si="155"/>
        <v>55.156950672645742</v>
      </c>
      <c r="V524" s="4">
        <f t="shared" si="156"/>
        <v>70.326409495548958</v>
      </c>
      <c r="W524" s="4">
        <f t="shared" si="157"/>
        <v>70.501474926253692</v>
      </c>
      <c r="X524" s="4">
        <f t="shared" si="158"/>
        <v>59.172115578197349</v>
      </c>
      <c r="Y524" s="4">
        <f t="shared" si="159"/>
        <v>74.341574401100573</v>
      </c>
      <c r="Z524" s="4">
        <f t="shared" si="160"/>
        <v>74.516639831805293</v>
      </c>
      <c r="AA524" s="4">
        <f t="shared" si="161"/>
        <v>-4.0151649055516074</v>
      </c>
      <c r="AB524" s="4">
        <f t="shared" si="162"/>
        <v>-4.0151649055516145</v>
      </c>
      <c r="AC524" s="4">
        <f t="shared" si="163"/>
        <v>-4.0151649055516003</v>
      </c>
    </row>
    <row r="525" spans="1:29" ht="15" x14ac:dyDescent="0.25">
      <c r="A525">
        <v>2.61</v>
      </c>
      <c r="B525">
        <v>3.49</v>
      </c>
      <c r="C525">
        <v>2.79</v>
      </c>
      <c r="D525" s="20">
        <f t="shared" si="164"/>
        <v>2.8097652809605966E-2</v>
      </c>
      <c r="E525" s="17">
        <f>IF(OR($A525="",$B525="",$C525=""),"",A525*'MPTO_working_3-way'!$I524)</f>
        <v>2.6833348738330716</v>
      </c>
      <c r="F525" s="21">
        <f>IF(OR($A525="",$B525="",$C525=""),"",B525*'MPTO_working_3-way'!$I524)</f>
        <v>3.5880608083055252</v>
      </c>
      <c r="G525" s="22">
        <f>IF(OR($A525="",$B525="",$C525=""),"",C525*'MPTO_working_3-way'!$I524)</f>
        <v>2.8683924513388006</v>
      </c>
      <c r="H525" s="17">
        <f>IF(OR($A525="",$B525="",$C525=""),"",'MPTO_working_3-way'!E524)</f>
        <v>2.6754000414987691</v>
      </c>
      <c r="I525" s="21">
        <f>IF(OR($A525="",$B525="",$C525=""),"",'MPTO_working_3-way'!F524)</f>
        <v>3.6079322509464609</v>
      </c>
      <c r="J525" s="22">
        <f>IF(OR($A525="",$B525="",$C525=""),"",'MPTO_working_3-way'!G524)</f>
        <v>2.8648611631070979</v>
      </c>
      <c r="K525" s="17">
        <f>IF(OR($A525="",$B525="",$C525=""),"",'OddsRatio_working_3-way'!H524)</f>
        <v>2.6793464959130375</v>
      </c>
      <c r="L525" s="21">
        <f>IF(OR($A525="",$B525="",$C525=""),"",'OddsRatio_working_3-way'!I524)</f>
        <v>3.5972501706978015</v>
      </c>
      <c r="M525" s="22">
        <f>IF(OR($A525="",$B525="",$C525=""),"",'OddsRatio_working_3-way'!J524)</f>
        <v>2.86709952030083</v>
      </c>
      <c r="N525" s="29">
        <f t="shared" si="143"/>
        <v>37.267059350349626</v>
      </c>
      <c r="O525" s="30">
        <f t="shared" si="144"/>
        <v>27.87020770900072</v>
      </c>
      <c r="P525" s="30">
        <f t="shared" si="145"/>
        <v>34.86273294064965</v>
      </c>
      <c r="Q525" t="s">
        <v>84</v>
      </c>
      <c r="R525" t="s">
        <v>324</v>
      </c>
      <c r="S525" s="43">
        <v>44093</v>
      </c>
      <c r="T525" s="4">
        <v>100</v>
      </c>
      <c r="U525" s="4">
        <f t="shared" si="155"/>
        <v>61.685823754789276</v>
      </c>
      <c r="V525" s="4">
        <f t="shared" si="156"/>
        <v>71.346704871060169</v>
      </c>
      <c r="W525" s="4">
        <f t="shared" si="157"/>
        <v>64.157706093189958</v>
      </c>
      <c r="X525" s="4">
        <f t="shared" si="158"/>
        <v>64.495589035749859</v>
      </c>
      <c r="Y525" s="4">
        <f t="shared" si="159"/>
        <v>74.156470152020759</v>
      </c>
      <c r="Z525" s="4">
        <f t="shared" si="160"/>
        <v>66.967471374150563</v>
      </c>
      <c r="AA525" s="4">
        <f t="shared" si="161"/>
        <v>-2.8097652809605833</v>
      </c>
      <c r="AB525" s="4">
        <f t="shared" si="162"/>
        <v>-2.8097652809605904</v>
      </c>
      <c r="AC525" s="4">
        <f t="shared" si="163"/>
        <v>-2.8097652809606046</v>
      </c>
    </row>
    <row r="526" spans="1:29" ht="15" x14ac:dyDescent="0.25">
      <c r="A526">
        <v>1.68</v>
      </c>
      <c r="B526">
        <v>4.0599999999999996</v>
      </c>
      <c r="C526">
        <v>5.26</v>
      </c>
      <c r="D526" s="20">
        <f t="shared" si="164"/>
        <v>3.1657582398371797E-2</v>
      </c>
      <c r="E526" s="17">
        <f>IF(OR($A526="",$B526="",$C526=""),"",A526*'MPTO_working_3-way'!$I525)</f>
        <v>1.7331847384292645</v>
      </c>
      <c r="F526" s="21">
        <f>IF(OR($A526="",$B526="",$C526=""),"",B526*'MPTO_working_3-way'!$I525)</f>
        <v>4.1885297845373888</v>
      </c>
      <c r="G526" s="22">
        <f>IF(OR($A526="",$B526="",$C526=""),"",C526*'MPTO_working_3-way'!$I525)</f>
        <v>5.4265188834154356</v>
      </c>
      <c r="H526" s="17">
        <f>IF(OR($A526="",$B526="",$C526=""),"",'MPTO_working_3-way'!E525)</f>
        <v>1.7103209915213817</v>
      </c>
      <c r="I526" s="21">
        <f>IF(OR($A526="",$B526="",$C526=""),"",'MPTO_working_3-way'!F525)</f>
        <v>4.2417295274078723</v>
      </c>
      <c r="J526" s="22">
        <f>IF(OR($A526="",$B526="",$C526=""),"",'MPTO_working_3-way'!G525)</f>
        <v>5.5691212860528871</v>
      </c>
      <c r="K526" s="17">
        <f>IF(OR($A526="",$B526="",$C526=""),"",'OddsRatio_working_3-way'!H525)</f>
        <v>1.718382980286721</v>
      </c>
      <c r="L526" s="21">
        <f>IF(OR($A526="",$B526="",$C526=""),"",'OddsRatio_working_3-way'!I525)</f>
        <v>4.2327234112902428</v>
      </c>
      <c r="M526" s="22">
        <f>IF(OR($A526="",$B526="",$C526=""),"",'OddsRatio_working_3-way'!J525)</f>
        <v>5.5004580823844567</v>
      </c>
      <c r="N526" s="29">
        <f t="shared" si="143"/>
        <v>57.697253952643926</v>
      </c>
      <c r="O526" s="30">
        <f t="shared" si="144"/>
        <v>23.874725773507834</v>
      </c>
      <c r="P526" s="30">
        <f t="shared" si="145"/>
        <v>18.428020273848247</v>
      </c>
      <c r="Q526" t="s">
        <v>344</v>
      </c>
      <c r="R526" t="s">
        <v>357</v>
      </c>
      <c r="S526" s="43">
        <v>44093</v>
      </c>
      <c r="T526" s="4">
        <v>100</v>
      </c>
      <c r="U526" s="4">
        <f t="shared" si="155"/>
        <v>40.476190476190474</v>
      </c>
      <c r="V526" s="4">
        <f t="shared" si="156"/>
        <v>75.369458128078819</v>
      </c>
      <c r="W526" s="4">
        <f t="shared" si="157"/>
        <v>80.98859315589354</v>
      </c>
      <c r="X526" s="4">
        <f t="shared" si="158"/>
        <v>43.641948716027649</v>
      </c>
      <c r="Y526" s="4">
        <f t="shared" si="159"/>
        <v>78.535216367915979</v>
      </c>
      <c r="Z526" s="4">
        <f t="shared" si="160"/>
        <v>84.154351395730714</v>
      </c>
      <c r="AA526" s="4">
        <f t="shared" si="161"/>
        <v>-3.1657582398371744</v>
      </c>
      <c r="AB526" s="4">
        <f t="shared" si="162"/>
        <v>-3.1657582398371602</v>
      </c>
      <c r="AC526" s="4">
        <f t="shared" si="163"/>
        <v>-3.1657582398371744</v>
      </c>
    </row>
    <row r="527" spans="1:29" ht="15" x14ac:dyDescent="0.25">
      <c r="A527">
        <v>2.63</v>
      </c>
      <c r="B527">
        <v>3.43</v>
      </c>
      <c r="C527">
        <v>2.8</v>
      </c>
      <c r="D527" s="20">
        <f t="shared" si="164"/>
        <v>2.8916183529359651E-2</v>
      </c>
      <c r="E527" s="17">
        <f>IF(OR($A527="",$B527="",$C527=""),"",A527*'MPTO_working_3-way'!$I526)</f>
        <v>2.7060495626822156</v>
      </c>
      <c r="F527" s="21">
        <f>IF(OR($A527="",$B527="",$C527=""),"",B527*'MPTO_working_3-way'!$I526)</f>
        <v>3.5291825095057039</v>
      </c>
      <c r="G527" s="22">
        <f>IF(OR($A527="",$B527="",$C527=""),"",C527*'MPTO_working_3-way'!$I526)</f>
        <v>2.8809653138822067</v>
      </c>
      <c r="H527" s="17">
        <f>IF(OR($A527="",$B527="",$C527=""),"",'MPTO_working_3-way'!E526)</f>
        <v>2.6984041518972197</v>
      </c>
      <c r="I527" s="21">
        <f>IF(OR($A527="",$B527="",$C527=""),"",'MPTO_working_3-way'!F526)</f>
        <v>3.5472759088496106</v>
      </c>
      <c r="J527" s="22">
        <f>IF(OR($A527="",$B527="",$C527=""),"",'MPTO_working_3-way'!G526)</f>
        <v>2.8776636468036232</v>
      </c>
      <c r="K527" s="17">
        <f>IF(OR($A527="",$B527="",$C527=""),"",'OddsRatio_working_3-way'!H526)</f>
        <v>2.7021955835876441</v>
      </c>
      <c r="L527" s="21">
        <f>IF(OR($A527="",$B527="",$C527=""),"",'OddsRatio_working_3-way'!I526)</f>
        <v>3.5376289988453848</v>
      </c>
      <c r="M527" s="22">
        <f>IF(OR($A527="",$B527="",$C527=""),"",'OddsRatio_working_3-way'!J526)</f>
        <v>2.8797251843299141</v>
      </c>
      <c r="N527" s="29">
        <f t="shared" si="143"/>
        <v>36.954238155520244</v>
      </c>
      <c r="O527" s="30">
        <f t="shared" si="144"/>
        <v>28.33517386268753</v>
      </c>
      <c r="P527" s="30">
        <f t="shared" si="145"/>
        <v>34.71058798179223</v>
      </c>
      <c r="Q527" t="s">
        <v>342</v>
      </c>
      <c r="R527" t="s">
        <v>339</v>
      </c>
      <c r="S527" s="43">
        <v>44093</v>
      </c>
      <c r="T527" s="4">
        <v>100</v>
      </c>
      <c r="U527" s="4">
        <f t="shared" si="155"/>
        <v>61.977186311787079</v>
      </c>
      <c r="V527" s="4">
        <f t="shared" si="156"/>
        <v>70.845481049562679</v>
      </c>
      <c r="W527" s="4">
        <f t="shared" si="157"/>
        <v>64.285714285714292</v>
      </c>
      <c r="X527" s="4">
        <f t="shared" si="158"/>
        <v>64.868804664723029</v>
      </c>
      <c r="Y527" s="4">
        <f t="shared" si="159"/>
        <v>73.737099402498643</v>
      </c>
      <c r="Z527" s="4">
        <f t="shared" si="160"/>
        <v>67.177332638650242</v>
      </c>
      <c r="AA527" s="4">
        <f t="shared" si="161"/>
        <v>-2.89161835293595</v>
      </c>
      <c r="AB527" s="4">
        <f t="shared" si="162"/>
        <v>-2.8916183529359643</v>
      </c>
      <c r="AC527" s="4">
        <f t="shared" si="163"/>
        <v>-2.89161835293595</v>
      </c>
    </row>
    <row r="528" spans="1:29" ht="15" x14ac:dyDescent="0.25">
      <c r="A528">
        <v>2.52</v>
      </c>
      <c r="B528">
        <v>3.44</v>
      </c>
      <c r="C528">
        <v>2.83</v>
      </c>
      <c r="D528" s="20">
        <f t="shared" si="164"/>
        <v>4.0879961703365497E-2</v>
      </c>
      <c r="E528" s="17">
        <f>IF(OR($A528="",$B528="",$C528=""),"",A528*'MPTO_working_3-way'!$I527)</f>
        <v>2.623017503492481</v>
      </c>
      <c r="F528" s="21">
        <f>IF(OR($A528="",$B528="",$C528=""),"",B528*'MPTO_working_3-way'!$I527)</f>
        <v>3.5806270682595773</v>
      </c>
      <c r="G528" s="22">
        <f>IF(OR($A528="",$B528="",$C528=""),"",C528*'MPTO_working_3-way'!$I527)</f>
        <v>2.9456902916205245</v>
      </c>
      <c r="H528" s="17">
        <f>IF(OR($A528="",$B528="",$C528=""),"",'MPTO_working_3-way'!E527)</f>
        <v>2.6096119010432477</v>
      </c>
      <c r="I528" s="21">
        <f>IF(OR($A528="",$B528="",$C528=""),"",'MPTO_working_3-way'!F527)</f>
        <v>3.6091829384838223</v>
      </c>
      <c r="J528" s="22">
        <f>IF(OR($A528="",$B528="",$C528=""),"",'MPTO_working_3-way'!G527)</f>
        <v>2.943511917369662</v>
      </c>
      <c r="K528" s="17">
        <f>IF(OR($A528="",$B528="",$C528=""),"",'OddsRatio_working_3-way'!H527)</f>
        <v>2.6159711502658594</v>
      </c>
      <c r="L528" s="21">
        <f>IF(OR($A528="",$B528="",$C528=""),"",'OddsRatio_working_3-way'!I527)</f>
        <v>3.5940589517425643</v>
      </c>
      <c r="M528" s="22">
        <f>IF(OR($A528="",$B528="",$C528=""),"",'OddsRatio_working_3-way'!J527)</f>
        <v>2.9455442138069237</v>
      </c>
      <c r="N528" s="29">
        <f t="shared" si="143"/>
        <v>38.124030764892929</v>
      </c>
      <c r="O528" s="30">
        <f t="shared" si="144"/>
        <v>27.928069048700639</v>
      </c>
      <c r="P528" s="30">
        <f t="shared" si="145"/>
        <v>33.947900186406429</v>
      </c>
      <c r="Q528" t="s">
        <v>352</v>
      </c>
      <c r="R528" t="s">
        <v>355</v>
      </c>
      <c r="S528" s="43">
        <v>44093</v>
      </c>
      <c r="T528" s="4">
        <v>100</v>
      </c>
      <c r="U528" s="4">
        <f t="shared" si="155"/>
        <v>60.317460317460316</v>
      </c>
      <c r="V528" s="4">
        <f t="shared" si="156"/>
        <v>70.930232558139537</v>
      </c>
      <c r="W528" s="4">
        <f t="shared" si="157"/>
        <v>64.664310954063609</v>
      </c>
      <c r="X528" s="4">
        <f t="shared" si="158"/>
        <v>64.405456487796869</v>
      </c>
      <c r="Y528" s="4">
        <f t="shared" si="159"/>
        <v>75.018228728476075</v>
      </c>
      <c r="Z528" s="4">
        <f t="shared" si="160"/>
        <v>68.752307124400147</v>
      </c>
      <c r="AA528" s="4">
        <f t="shared" si="161"/>
        <v>-4.0879961703365524</v>
      </c>
      <c r="AB528" s="4">
        <f t="shared" si="162"/>
        <v>-4.0879961703365382</v>
      </c>
      <c r="AC528" s="4">
        <f t="shared" si="163"/>
        <v>-4.0879961703365382</v>
      </c>
    </row>
    <row r="529" spans="1:29" ht="15" x14ac:dyDescent="0.25">
      <c r="A529">
        <v>2.21</v>
      </c>
      <c r="B529">
        <v>3.3</v>
      </c>
      <c r="C529">
        <v>3.65</v>
      </c>
      <c r="D529" s="20">
        <f t="shared" si="164"/>
        <v>2.9491593552834594E-2</v>
      </c>
      <c r="E529" s="17">
        <f>IF(OR($A529="",$B529="",$C529=""),"",A529*'MPTO_working_3-way'!$I528)</f>
        <v>2.2751764217517643</v>
      </c>
      <c r="F529" s="21">
        <f>IF(OR($A529="",$B529="",$C529=""),"",B529*'MPTO_working_3-way'!$I528)</f>
        <v>3.3973222587243539</v>
      </c>
      <c r="G529" s="22">
        <f>IF(OR($A529="",$B529="",$C529=""),"",C529*'MPTO_working_3-way'!$I528)</f>
        <v>3.7576443164678461</v>
      </c>
      <c r="H529" s="17">
        <f>IF(OR($A529="",$B529="",$C529=""),"",'MPTO_working_3-way'!E528)</f>
        <v>2.2590795743699781</v>
      </c>
      <c r="I529" s="21">
        <f>IF(OR($A529="",$B529="",$C529=""),"",'MPTO_working_3-way'!F528)</f>
        <v>3.4106438545428142</v>
      </c>
      <c r="J529" s="22">
        <f>IF(OR($A529="",$B529="",$C529=""),"",'MPTO_working_3-way'!G528)</f>
        <v>3.7858414379478478</v>
      </c>
      <c r="K529" s="17">
        <f>IF(OR($A529="",$B529="",$C529=""),"",'OddsRatio_working_3-way'!H528)</f>
        <v>2.2658700014568876</v>
      </c>
      <c r="L529" s="21">
        <f>IF(OR($A529="",$B529="",$C529=""),"",'OddsRatio_working_3-way'!I528)</f>
        <v>3.4061991763230095</v>
      </c>
      <c r="M529" s="22">
        <f>IF(OR($A529="",$B529="",$C529=""),"",'OddsRatio_working_3-way'!J528)</f>
        <v>3.7723599205460765</v>
      </c>
      <c r="N529" s="29">
        <f t="shared" si="143"/>
        <v>43.952635516064881</v>
      </c>
      <c r="O529" s="30">
        <f t="shared" si="144"/>
        <v>29.434946815304052</v>
      </c>
      <c r="P529" s="30">
        <f t="shared" si="145"/>
        <v>26.612417668631061</v>
      </c>
      <c r="Q529" t="s">
        <v>354</v>
      </c>
      <c r="R529" t="s">
        <v>351</v>
      </c>
      <c r="S529" s="43">
        <v>44093</v>
      </c>
      <c r="T529" s="4">
        <v>100</v>
      </c>
      <c r="U529" s="4">
        <f t="shared" si="155"/>
        <v>54.751131221719454</v>
      </c>
      <c r="V529" s="4">
        <f t="shared" si="156"/>
        <v>69.696969696969703</v>
      </c>
      <c r="W529" s="4">
        <f t="shared" si="157"/>
        <v>72.602739726027394</v>
      </c>
      <c r="X529" s="4">
        <f t="shared" si="158"/>
        <v>57.700290577002903</v>
      </c>
      <c r="Y529" s="4">
        <f t="shared" si="159"/>
        <v>72.646129052253144</v>
      </c>
      <c r="Z529" s="4">
        <f t="shared" si="160"/>
        <v>75.55189908131085</v>
      </c>
      <c r="AA529" s="4">
        <f t="shared" si="161"/>
        <v>-2.9491593552834487</v>
      </c>
      <c r="AB529" s="4">
        <f t="shared" si="162"/>
        <v>-2.9491593552834416</v>
      </c>
      <c r="AC529" s="4">
        <f t="shared" si="163"/>
        <v>-2.9491593552834559</v>
      </c>
    </row>
    <row r="530" spans="1:29" ht="15" x14ac:dyDescent="0.25">
      <c r="A530">
        <v>2.25</v>
      </c>
      <c r="B530">
        <v>3.35</v>
      </c>
      <c r="C530">
        <v>3.5</v>
      </c>
      <c r="D530" s="20">
        <f t="shared" si="164"/>
        <v>2.8666192845297367E-2</v>
      </c>
      <c r="E530" s="17">
        <f>IF(OR($A530="",$B530="",$C530=""),"",A530*'MPTO_working_3-way'!$I529)</f>
        <v>2.3144989339019189</v>
      </c>
      <c r="F530" s="21">
        <f>IF(OR($A530="",$B530="",$C530=""),"",B530*'MPTO_working_3-way'!$I529)</f>
        <v>3.4460317460317462</v>
      </c>
      <c r="G530" s="22">
        <f>IF(OR($A530="",$B530="",$C530=""),"",C530*'MPTO_working_3-way'!$I529)</f>
        <v>3.6003316749585408</v>
      </c>
      <c r="H530" s="17">
        <f>IF(OR($A530="",$B530="",$C530=""),"",'MPTO_working_3-way'!E529)</f>
        <v>2.299437080079898</v>
      </c>
      <c r="I530" s="21">
        <f>IF(OR($A530="",$B530="",$C530=""),"",'MPTO_working_3-way'!F529)</f>
        <v>3.4607816343263189</v>
      </c>
      <c r="J530" s="22">
        <f>IF(OR($A530="",$B530="",$C530=""),"",'MPTO_working_3-way'!G529)</f>
        <v>3.6211038032599374</v>
      </c>
      <c r="K530" s="17">
        <f>IF(OR($A530="",$B530="",$C530=""),"",'OddsRatio_working_3-way'!H529)</f>
        <v>2.3058364638034656</v>
      </c>
      <c r="L530" s="21">
        <f>IF(OR($A530="",$B530="",$C530=""),"",'OddsRatio_working_3-way'!I529)</f>
        <v>3.4549725519505152</v>
      </c>
      <c r="M530" s="22">
        <f>IF(OR($A530="",$B530="",$C530=""),"",'OddsRatio_working_3-way'!J529)</f>
        <v>3.6116729276069317</v>
      </c>
      <c r="N530" s="29">
        <f t="shared" si="143"/>
        <v>43.205895900506682</v>
      </c>
      <c r="O530" s="30">
        <f t="shared" si="144"/>
        <v>29.018885306310455</v>
      </c>
      <c r="P530" s="30">
        <f t="shared" si="145"/>
        <v>27.775218793182866</v>
      </c>
      <c r="Q530" t="s">
        <v>340</v>
      </c>
      <c r="R530" t="s">
        <v>341</v>
      </c>
      <c r="S530" s="43">
        <v>44093</v>
      </c>
      <c r="T530" s="4">
        <v>100</v>
      </c>
      <c r="U530" s="4">
        <f t="shared" si="155"/>
        <v>55.55555555555555</v>
      </c>
      <c r="V530" s="4">
        <f t="shared" si="156"/>
        <v>70.149253731343279</v>
      </c>
      <c r="W530" s="4">
        <f t="shared" si="157"/>
        <v>71.428571428571431</v>
      </c>
      <c r="X530" s="4">
        <f t="shared" si="158"/>
        <v>58.422174840085283</v>
      </c>
      <c r="Y530" s="4">
        <f t="shared" si="159"/>
        <v>73.015873015873012</v>
      </c>
      <c r="Z530" s="4">
        <f t="shared" si="160"/>
        <v>74.29519071310115</v>
      </c>
      <c r="AA530" s="4">
        <f t="shared" si="161"/>
        <v>-2.8666192845297331</v>
      </c>
      <c r="AB530" s="4">
        <f t="shared" si="162"/>
        <v>-2.8666192845297331</v>
      </c>
      <c r="AC530" s="4">
        <f t="shared" si="163"/>
        <v>-2.8666192845297189</v>
      </c>
    </row>
    <row r="531" spans="1:29" ht="15" x14ac:dyDescent="0.25">
      <c r="A531">
        <v>2.96</v>
      </c>
      <c r="B531">
        <v>3.41</v>
      </c>
      <c r="C531">
        <v>2.52</v>
      </c>
      <c r="D531" s="20">
        <f t="shared" si="164"/>
        <v>2.7918366628044033E-2</v>
      </c>
      <c r="E531" s="17">
        <f>IF(OR($A531="",$B531="",$C531=""),"",A531*'MPTO_working_3-way'!$I530)</f>
        <v>3.0426383652190103</v>
      </c>
      <c r="F531" s="21">
        <f>IF(OR($A531="",$B531="",$C531=""),"",B531*'MPTO_working_3-way'!$I530)</f>
        <v>3.5052016302016304</v>
      </c>
      <c r="G531" s="22">
        <f>IF(OR($A531="",$B531="",$C531=""),"",C531*'MPTO_working_3-way'!$I530)</f>
        <v>2.5903542839026712</v>
      </c>
      <c r="H531" s="17">
        <f>IF(OR($A531="",$B531="",$C531=""),"",'MPTO_working_3-way'!E530)</f>
        <v>3.043846156791814</v>
      </c>
      <c r="I531" s="21">
        <f>IF(OR($A531="",$B531="",$C531=""),"",'MPTO_working_3-way'!F530)</f>
        <v>3.5217590681552515</v>
      </c>
      <c r="J531" s="22">
        <f>IF(OR($A531="",$B531="",$C531=""),"",'MPTO_working_3-way'!G530)</f>
        <v>2.5805168039468298</v>
      </c>
      <c r="K531" s="17">
        <f>IF(OR($A531="",$B531="",$C531=""),"",'OddsRatio_working_3-way'!H530)</f>
        <v>3.0439220262718236</v>
      </c>
      <c r="L531" s="21">
        <f>IF(OR($A531="",$B531="",$C531=""),"",'OddsRatio_working_3-way'!I530)</f>
        <v>3.5131898384260682</v>
      </c>
      <c r="M531" s="22">
        <f>IF(OR($A531="",$B531="",$C531=""),"",'OddsRatio_working_3-way'!J530)</f>
        <v>2.5850823877210054</v>
      </c>
      <c r="N531" s="29">
        <f t="shared" si="143"/>
        <v>32.866212805017973</v>
      </c>
      <c r="O531" s="30">
        <f t="shared" si="144"/>
        <v>28.529029297024401</v>
      </c>
      <c r="P531" s="30">
        <f t="shared" si="145"/>
        <v>38.604757897957619</v>
      </c>
      <c r="Q531" t="s">
        <v>360</v>
      </c>
      <c r="R531" t="s">
        <v>353</v>
      </c>
      <c r="S531" s="43">
        <v>44093</v>
      </c>
      <c r="T531" s="4">
        <v>100</v>
      </c>
      <c r="U531" s="4">
        <f t="shared" si="155"/>
        <v>66.21621621621621</v>
      </c>
      <c r="V531" s="4">
        <f t="shared" si="156"/>
        <v>70.674486803519059</v>
      </c>
      <c r="W531" s="4">
        <f t="shared" si="157"/>
        <v>60.317460317460316</v>
      </c>
      <c r="X531" s="4">
        <f t="shared" si="158"/>
        <v>69.00805287902061</v>
      </c>
      <c r="Y531" s="4">
        <f t="shared" si="159"/>
        <v>73.466323466323473</v>
      </c>
      <c r="Z531" s="4">
        <f t="shared" si="160"/>
        <v>63.109296980264716</v>
      </c>
      <c r="AA531" s="4">
        <f t="shared" si="161"/>
        <v>-2.7918366628043998</v>
      </c>
      <c r="AB531" s="4">
        <f t="shared" si="162"/>
        <v>-2.791836662804414</v>
      </c>
      <c r="AC531" s="4">
        <f t="shared" si="163"/>
        <v>-2.7918366628043998</v>
      </c>
    </row>
    <row r="532" spans="1:29" ht="15" x14ac:dyDescent="0.25">
      <c r="A532">
        <v>2.27</v>
      </c>
      <c r="B532">
        <v>3.45</v>
      </c>
      <c r="C532">
        <v>3.37</v>
      </c>
      <c r="D532" s="20">
        <f t="shared" si="164"/>
        <v>2.7119611869512061E-2</v>
      </c>
      <c r="E532" s="17">
        <f>IF(OR($A532="",$B532="",$C532=""),"",A532*'MPTO_working_3-way'!$I531)</f>
        <v>2.3315615189437926</v>
      </c>
      <c r="F532" s="21">
        <f>IF(OR($A532="",$B532="",$C532=""),"",B532*'MPTO_working_3-way'!$I531)</f>
        <v>3.5435626609498168</v>
      </c>
      <c r="G532" s="22">
        <f>IF(OR($A532="",$B532="",$C532=""),"",C532*'MPTO_working_3-way'!$I531)</f>
        <v>3.4613930920002556</v>
      </c>
      <c r="H532" s="17">
        <f>IF(OR($A532="",$B532="",$C532=""),"",'MPTO_working_3-way'!E531)</f>
        <v>2.3175574523350848</v>
      </c>
      <c r="I532" s="21">
        <f>IF(OR($A532="",$B532="",$C532=""),"",'MPTO_working_3-way'!F531)</f>
        <v>3.5610607739378808</v>
      </c>
      <c r="J532" s="22">
        <f>IF(OR($A532="",$B532="",$C532=""),"",'MPTO_working_3-way'!G531)</f>
        <v>3.4758908026360529</v>
      </c>
      <c r="K532" s="17">
        <f>IF(OR($A532="",$B532="",$C532=""),"",'OddsRatio_working_3-way'!H531)</f>
        <v>2.3235381420784278</v>
      </c>
      <c r="L532" s="21">
        <f>IF(OR($A532="",$B532="",$C532=""),"",'OddsRatio_working_3-way'!I531)</f>
        <v>3.5532822425922421</v>
      </c>
      <c r="M532" s="22">
        <f>IF(OR($A532="",$B532="",$C532=""),"",'OddsRatio_working_3-way'!J531)</f>
        <v>3.4699097612014751</v>
      </c>
      <c r="N532" s="29">
        <f t="shared" si="143"/>
        <v>42.889711117423332</v>
      </c>
      <c r="O532" s="30">
        <f t="shared" si="144"/>
        <v>28.220186735232161</v>
      </c>
      <c r="P532" s="30">
        <f t="shared" si="145"/>
        <v>28.8901021473445</v>
      </c>
      <c r="Q532" t="s">
        <v>358</v>
      </c>
      <c r="R532" t="s">
        <v>359</v>
      </c>
      <c r="S532" s="43">
        <v>44093</v>
      </c>
      <c r="T532" s="4">
        <v>100</v>
      </c>
      <c r="U532" s="4">
        <f t="shared" si="155"/>
        <v>55.947136563876647</v>
      </c>
      <c r="V532" s="4">
        <f t="shared" si="156"/>
        <v>71.014492753623188</v>
      </c>
      <c r="W532" s="4">
        <f t="shared" si="157"/>
        <v>70.326409495548958</v>
      </c>
      <c r="X532" s="4">
        <f t="shared" si="158"/>
        <v>58.659097750827847</v>
      </c>
      <c r="Y532" s="4">
        <f t="shared" si="159"/>
        <v>73.726453940574373</v>
      </c>
      <c r="Z532" s="4">
        <f t="shared" si="160"/>
        <v>73.038370682500158</v>
      </c>
      <c r="AA532" s="4">
        <f t="shared" si="161"/>
        <v>-2.7119611869511999</v>
      </c>
      <c r="AB532" s="4">
        <f t="shared" si="162"/>
        <v>-2.7119611869511857</v>
      </c>
      <c r="AC532" s="4">
        <f t="shared" si="163"/>
        <v>-2.7119611869511999</v>
      </c>
    </row>
    <row r="533" spans="1:29" ht="15" x14ac:dyDescent="0.25">
      <c r="A533">
        <v>2.92</v>
      </c>
      <c r="B533">
        <v>3.55</v>
      </c>
      <c r="C533">
        <v>2.48</v>
      </c>
      <c r="D533" s="20">
        <f t="shared" si="164"/>
        <v>2.7381700721340829E-2</v>
      </c>
      <c r="E533" s="17">
        <f>IF(OR($A533="",$B533="",$C533=""),"",A533*'MPTO_working_3-way'!$I532)</f>
        <v>2.9999545661063149</v>
      </c>
      <c r="F533" s="21">
        <f>IF(OR($A533="",$B533="",$C533=""),"",B533*'MPTO_working_3-way'!$I532)</f>
        <v>3.6472050375607599</v>
      </c>
      <c r="G533" s="22">
        <f>IF(OR($A533="",$B533="",$C533=""),"",C533*'MPTO_working_3-way'!$I532)</f>
        <v>2.5479066177889251</v>
      </c>
      <c r="H533" s="17">
        <f>IF(OR($A533="",$B533="",$C533=""),"",'MPTO_working_3-way'!E532)</f>
        <v>2.999953322068392</v>
      </c>
      <c r="I533" s="21">
        <f>IF(OR($A533="",$B533="",$C533=""),"",'MPTO_working_3-way'!F532)</f>
        <v>3.6688778015002219</v>
      </c>
      <c r="J533" s="22">
        <f>IF(OR($A533="",$B533="",$C533=""),"",'MPTO_working_3-way'!G532)</f>
        <v>2.5374362375831079</v>
      </c>
      <c r="K533" s="17">
        <f>IF(OR($A533="",$B533="",$C533=""),"",'OddsRatio_working_3-way'!H532)</f>
        <v>3.0008499775058581</v>
      </c>
      <c r="L533" s="21">
        <f>IF(OR($A533="",$B533="",$C533=""),"",'OddsRatio_working_3-way'!I532)</f>
        <v>3.6573788763749668</v>
      </c>
      <c r="M533" s="22">
        <f>IF(OR($A533="",$B533="",$C533=""),"",'OddsRatio_working_3-way'!J532)</f>
        <v>2.5423218576607653</v>
      </c>
      <c r="N533" s="29">
        <f t="shared" si="143"/>
        <v>33.333838162019724</v>
      </c>
      <c r="O533" s="30">
        <f t="shared" si="144"/>
        <v>27.418255614957065</v>
      </c>
      <c r="P533" s="30">
        <f t="shared" si="145"/>
        <v>39.247906223023222</v>
      </c>
      <c r="Q533" t="s">
        <v>350</v>
      </c>
      <c r="R533" t="s">
        <v>347</v>
      </c>
      <c r="S533" s="43">
        <v>44093</v>
      </c>
      <c r="T533" s="4">
        <v>100</v>
      </c>
      <c r="U533" s="4">
        <f t="shared" si="155"/>
        <v>65.753424657534239</v>
      </c>
      <c r="V533" s="4">
        <f t="shared" si="156"/>
        <v>71.83098591549296</v>
      </c>
      <c r="W533" s="4">
        <f t="shared" si="157"/>
        <v>59.677419354838712</v>
      </c>
      <c r="X533" s="4">
        <f t="shared" si="158"/>
        <v>68.491594729668336</v>
      </c>
      <c r="Y533" s="4">
        <f t="shared" si="159"/>
        <v>74.569155987627042</v>
      </c>
      <c r="Z533" s="4">
        <f t="shared" si="160"/>
        <v>62.415589426972794</v>
      </c>
      <c r="AA533" s="4">
        <f t="shared" si="161"/>
        <v>-2.7381700721340962</v>
      </c>
      <c r="AB533" s="4">
        <f t="shared" si="162"/>
        <v>-2.738170072134082</v>
      </c>
      <c r="AC533" s="4">
        <f t="shared" si="163"/>
        <v>-2.738170072134082</v>
      </c>
    </row>
    <row r="534" spans="1:29" ht="15" x14ac:dyDescent="0.25">
      <c r="A534">
        <v>2.5299999999999998</v>
      </c>
      <c r="B534">
        <v>3.11</v>
      </c>
      <c r="C534">
        <v>3.21</v>
      </c>
      <c r="D534" s="20">
        <f t="shared" si="164"/>
        <v>2.8326805106954955E-2</v>
      </c>
      <c r="E534" s="17">
        <f>IF(OR($A534="",$B534="",$C534=""),"",A534*'MPTO_working_3-way'!$I533)</f>
        <v>2.6016668169205959</v>
      </c>
      <c r="F534" s="21">
        <f>IF(OR($A534="",$B534="",$C534=""),"",B534*'MPTO_working_3-way'!$I533)</f>
        <v>3.1980963638826299</v>
      </c>
      <c r="G534" s="22">
        <f>IF(OR($A534="",$B534="",$C534=""),"",C534*'MPTO_working_3-way'!$I533)</f>
        <v>3.3009290443933255</v>
      </c>
      <c r="H534" s="17">
        <f>IF(OR($A534="",$B534="",$C534=""),"",'MPTO_working_3-way'!E533)</f>
        <v>2.5919181751095812</v>
      </c>
      <c r="I534" s="21">
        <f>IF(OR($A534="",$B534="",$C534=""),"",'MPTO_working_3-way'!F533)</f>
        <v>3.2040895461912657</v>
      </c>
      <c r="J534" s="22">
        <f>IF(OR($A534="",$B534="",$C534=""),"",'MPTO_working_3-way'!G533)</f>
        <v>3.3103352056229589</v>
      </c>
      <c r="K534" s="17">
        <f>IF(OR($A534="",$B534="",$C534=""),"",'OddsRatio_working_3-way'!H533)</f>
        <v>2.5963609039093849</v>
      </c>
      <c r="L534" s="21">
        <f>IF(OR($A534="",$B534="",$C534=""),"",'OddsRatio_working_3-way'!I533)</f>
        <v>3.2015173249992177</v>
      </c>
      <c r="M534" s="22">
        <f>IF(OR($A534="",$B534="",$C534=""),"",'OddsRatio_working_3-way'!J533)</f>
        <v>3.3058546389802235</v>
      </c>
      <c r="N534" s="29">
        <f t="shared" si="143"/>
        <v>38.436897203602243</v>
      </c>
      <c r="O534" s="30">
        <f t="shared" si="144"/>
        <v>31.268601262094425</v>
      </c>
      <c r="P534" s="30">
        <f t="shared" si="145"/>
        <v>30.294501534303325</v>
      </c>
      <c r="Q534" t="s">
        <v>346</v>
      </c>
      <c r="R534" t="s">
        <v>343</v>
      </c>
      <c r="S534" s="43">
        <v>44093</v>
      </c>
      <c r="T534" s="4">
        <v>100</v>
      </c>
      <c r="U534" s="4">
        <f t="shared" si="155"/>
        <v>60.474308300395251</v>
      </c>
      <c r="V534" s="4">
        <f t="shared" si="156"/>
        <v>67.845659163987136</v>
      </c>
      <c r="W534" s="4">
        <f t="shared" si="157"/>
        <v>68.847352024922117</v>
      </c>
      <c r="X534" s="4">
        <f t="shared" si="158"/>
        <v>63.306988811090733</v>
      </c>
      <c r="Y534" s="4">
        <f t="shared" si="159"/>
        <v>70.678339674682618</v>
      </c>
      <c r="Z534" s="4">
        <f t="shared" si="160"/>
        <v>71.680032535617613</v>
      </c>
      <c r="AA534" s="4">
        <f t="shared" si="161"/>
        <v>-2.8326805106954822</v>
      </c>
      <c r="AB534" s="4">
        <f t="shared" si="162"/>
        <v>-2.8326805106954822</v>
      </c>
      <c r="AC534" s="4">
        <f t="shared" si="163"/>
        <v>-2.8326805106954964</v>
      </c>
    </row>
    <row r="535" spans="1:29" ht="15" x14ac:dyDescent="0.25">
      <c r="A535">
        <v>2.25</v>
      </c>
      <c r="B535">
        <v>3.41</v>
      </c>
      <c r="C535">
        <v>3.44</v>
      </c>
      <c r="D535" s="20">
        <f t="shared" si="164"/>
        <v>2.8397250827858489E-2</v>
      </c>
      <c r="E535" s="17">
        <f>IF(OR($A535="",$B535="",$C535=""),"",A535*'MPTO_working_3-way'!$I534)</f>
        <v>2.3138938143626815</v>
      </c>
      <c r="F535" s="21">
        <f>IF(OR($A535="",$B535="",$C535=""),"",B535*'MPTO_working_3-way'!$I534)</f>
        <v>3.5068346253229974</v>
      </c>
      <c r="G535" s="22">
        <f>IF(OR($A535="",$B535="",$C535=""),"",C535*'MPTO_working_3-way'!$I534)</f>
        <v>3.5376865428478332</v>
      </c>
      <c r="H535" s="17">
        <f>IF(OR($A535="",$B535="",$C535=""),"",'MPTO_working_3-way'!E534)</f>
        <v>2.2989631754530118</v>
      </c>
      <c r="I535" s="21">
        <f>IF(OR($A535="",$B535="",$C535=""),"",'MPTO_working_3-way'!F534)</f>
        <v>3.5237400146859215</v>
      </c>
      <c r="J535" s="22">
        <f>IF(OR($A535="",$B535="",$C535=""),"",'MPTO_working_3-way'!G534)</f>
        <v>3.5557840847853424</v>
      </c>
      <c r="K535" s="17">
        <f>IF(OR($A535="",$B535="",$C535=""),"",'OddsRatio_working_3-way'!H534)</f>
        <v>2.305300730753868</v>
      </c>
      <c r="L535" s="21">
        <f>IF(OR($A535="",$B535="",$C535=""),"",'OddsRatio_working_3-way'!I534)</f>
        <v>3.5166198088934575</v>
      </c>
      <c r="M535" s="22">
        <f>IF(OR($A535="",$B535="",$C535=""),"",'OddsRatio_working_3-way'!J534)</f>
        <v>3.5479470264315496</v>
      </c>
      <c r="N535" s="29">
        <f t="shared" si="143"/>
        <v>43.217194920218546</v>
      </c>
      <c r="O535" s="30">
        <f t="shared" si="144"/>
        <v>28.515744448824552</v>
      </c>
      <c r="P535" s="30">
        <f t="shared" si="145"/>
        <v>28.267060630956898</v>
      </c>
      <c r="Q535" t="s">
        <v>356</v>
      </c>
      <c r="R535" t="s">
        <v>337</v>
      </c>
      <c r="S535" s="43">
        <v>44093</v>
      </c>
      <c r="T535" s="4">
        <v>100</v>
      </c>
      <c r="U535" s="4">
        <f t="shared" si="155"/>
        <v>55.55555555555555</v>
      </c>
      <c r="V535" s="4">
        <f t="shared" si="156"/>
        <v>70.674486803519059</v>
      </c>
      <c r="W535" s="4">
        <f t="shared" si="157"/>
        <v>70.930232558139537</v>
      </c>
      <c r="X535" s="4">
        <f t="shared" si="158"/>
        <v>58.395280638341404</v>
      </c>
      <c r="Y535" s="4">
        <f t="shared" si="159"/>
        <v>73.514211886304921</v>
      </c>
      <c r="Z535" s="4">
        <f t="shared" si="160"/>
        <v>73.769957640925384</v>
      </c>
      <c r="AA535" s="4">
        <f t="shared" si="161"/>
        <v>-2.8397250827858542</v>
      </c>
      <c r="AB535" s="4">
        <f t="shared" si="162"/>
        <v>-2.8397250827858613</v>
      </c>
      <c r="AC535" s="4">
        <f t="shared" si="163"/>
        <v>-2.8397250827858471</v>
      </c>
    </row>
    <row r="536" spans="1:29" ht="15" x14ac:dyDescent="0.25">
      <c r="A536">
        <v>2.56</v>
      </c>
      <c r="B536">
        <v>3.25</v>
      </c>
      <c r="C536">
        <v>2.92</v>
      </c>
      <c r="D536" s="20">
        <f t="shared" si="164"/>
        <v>4.078306111696528E-2</v>
      </c>
      <c r="E536" s="17">
        <f>IF(OR($A536="",$B536="",$C536=""),"",A536*'MPTO_working_3-way'!$I535)</f>
        <v>2.6644046364594312</v>
      </c>
      <c r="F536" s="21">
        <f>IF(OR($A536="",$B536="",$C536=""),"",B536*'MPTO_working_3-way'!$I535)</f>
        <v>3.3825449486301373</v>
      </c>
      <c r="G536" s="22">
        <f>IF(OR($A536="",$B536="",$C536=""),"",C536*'MPTO_working_3-way'!$I535)</f>
        <v>3.0390865384615386</v>
      </c>
      <c r="H536" s="17">
        <f>IF(OR($A536="",$B536="",$C536=""),"",'MPTO_working_3-way'!E535)</f>
        <v>2.6523042883344492</v>
      </c>
      <c r="I536" s="21">
        <f>IF(OR($A536="",$B536="",$C536=""),"",'MPTO_working_3-way'!F535)</f>
        <v>3.40022766715808</v>
      </c>
      <c r="J536" s="22">
        <f>IF(OR($A536="",$B536="",$C536=""),"",'MPTO_working_3-way'!G535)</f>
        <v>3.0407022345343191</v>
      </c>
      <c r="K536" s="17">
        <f>IF(OR($A536="",$B536="",$C536=""),"",'OddsRatio_working_3-way'!H535)</f>
        <v>2.6579292074503691</v>
      </c>
      <c r="L536" s="21">
        <f>IF(OR($A536="",$B536="",$C536=""),"",'OddsRatio_working_3-way'!I535)</f>
        <v>3.3912440492072626</v>
      </c>
      <c r="M536" s="22">
        <f>IF(OR($A536="",$B536="",$C536=""),"",'OddsRatio_working_3-way'!J535)</f>
        <v>3.0405282553235309</v>
      </c>
      <c r="N536" s="29">
        <f t="shared" si="143"/>
        <v>37.531836805720346</v>
      </c>
      <c r="O536" s="30">
        <f t="shared" si="144"/>
        <v>29.56353914542894</v>
      </c>
      <c r="P536" s="30">
        <f t="shared" si="145"/>
        <v>32.904624048850714</v>
      </c>
      <c r="Q536" t="s">
        <v>338</v>
      </c>
      <c r="R536" t="s">
        <v>349</v>
      </c>
      <c r="S536" s="43">
        <v>44093</v>
      </c>
      <c r="T536" s="4">
        <v>100</v>
      </c>
      <c r="U536" s="4">
        <f t="shared" si="155"/>
        <v>60.9375</v>
      </c>
      <c r="V536" s="4">
        <f t="shared" si="156"/>
        <v>69.230769230769241</v>
      </c>
      <c r="W536" s="4">
        <f t="shared" si="157"/>
        <v>65.753424657534239</v>
      </c>
      <c r="X536" s="4">
        <f t="shared" si="158"/>
        <v>65.015806111696534</v>
      </c>
      <c r="Y536" s="4">
        <f t="shared" si="159"/>
        <v>73.309075342465761</v>
      </c>
      <c r="Z536" s="4">
        <f t="shared" si="160"/>
        <v>69.831730769230774</v>
      </c>
      <c r="AA536" s="4">
        <f t="shared" si="161"/>
        <v>-4.0783061116965342</v>
      </c>
      <c r="AB536" s="4">
        <f t="shared" si="162"/>
        <v>-4.07830611169652</v>
      </c>
      <c r="AC536" s="4">
        <f t="shared" si="163"/>
        <v>-4.0783061116965342</v>
      </c>
    </row>
    <row r="537" spans="1:29" ht="15" x14ac:dyDescent="0.25">
      <c r="A537">
        <v>2.5499999999999998</v>
      </c>
      <c r="B537">
        <v>3.49</v>
      </c>
      <c r="C537">
        <v>2.86</v>
      </c>
      <c r="D537" s="20">
        <f t="shared" si="164"/>
        <v>2.8340163684846154E-2</v>
      </c>
      <c r="E537" s="17">
        <f>IF(OR($A537="",$B537="",$C537=""),"",A537*'MPTO_working_3-way'!$I536)</f>
        <v>2.6222674173963574</v>
      </c>
      <c r="F537" s="21">
        <f>IF(OR($A537="",$B537="",$C537=""),"",B537*'MPTO_working_3-way'!$I536)</f>
        <v>3.5889071712601135</v>
      </c>
      <c r="G537" s="22">
        <f>IF(OR($A537="",$B537="",$C537=""),"",C537*'MPTO_working_3-way'!$I536)</f>
        <v>2.9410528681386601</v>
      </c>
      <c r="H537" s="17">
        <f>IF(OR($A537="",$B537="",$C537=""),"",'MPTO_working_3-way'!E536)</f>
        <v>2.6129435609849412</v>
      </c>
      <c r="I537" s="21">
        <f>IF(OR($A537="",$B537="",$C537=""),"",'MPTO_working_3-way'!F536)</f>
        <v>3.6089848267791313</v>
      </c>
      <c r="J537" s="22">
        <f>IF(OR($A537="",$B537="",$C537=""),"",'MPTO_working_3-way'!G536)</f>
        <v>2.9394160333862396</v>
      </c>
      <c r="K537" s="17">
        <f>IF(OR($A537="",$B537="",$C537=""),"",'OddsRatio_working_3-way'!H536)</f>
        <v>2.617409204554666</v>
      </c>
      <c r="L537" s="21">
        <f>IF(OR($A537="",$B537="",$C537=""),"",'OddsRatio_working_3-way'!I536)</f>
        <v>3.5982896253813679</v>
      </c>
      <c r="M537" s="22">
        <f>IF(OR($A537="",$B537="",$C537=""),"",'OddsRatio_working_3-way'!J536)</f>
        <v>2.9408910454655985</v>
      </c>
      <c r="N537" s="29">
        <f t="shared" si="143"/>
        <v>38.134935947642497</v>
      </c>
      <c r="O537" s="30">
        <f t="shared" si="144"/>
        <v>27.863635147990927</v>
      </c>
      <c r="P537" s="30">
        <f t="shared" si="145"/>
        <v>34.001428904366556</v>
      </c>
      <c r="Q537" t="s">
        <v>348</v>
      </c>
      <c r="R537" t="s">
        <v>345</v>
      </c>
      <c r="S537" s="43">
        <v>44093</v>
      </c>
      <c r="T537" s="4">
        <v>100</v>
      </c>
      <c r="U537" s="4">
        <f t="shared" si="155"/>
        <v>60.784313725490193</v>
      </c>
      <c r="V537" s="4">
        <f t="shared" si="156"/>
        <v>71.346704871060169</v>
      </c>
      <c r="W537" s="4">
        <f t="shared" si="157"/>
        <v>65.03496503496504</v>
      </c>
      <c r="X537" s="4">
        <f t="shared" si="158"/>
        <v>63.618330093974798</v>
      </c>
      <c r="Y537" s="4">
        <f t="shared" si="159"/>
        <v>74.180721239544781</v>
      </c>
      <c r="Z537" s="4">
        <f t="shared" si="160"/>
        <v>67.868981403449638</v>
      </c>
      <c r="AA537" s="4">
        <f t="shared" si="161"/>
        <v>-2.8340163684846047</v>
      </c>
      <c r="AB537" s="4">
        <f t="shared" si="162"/>
        <v>-2.8340163684846118</v>
      </c>
      <c r="AC537" s="4">
        <f t="shared" si="163"/>
        <v>-2.8340163684845976</v>
      </c>
    </row>
    <row r="538" spans="1:29" ht="15" x14ac:dyDescent="0.25">
      <c r="A538">
        <v>2.39</v>
      </c>
      <c r="B538">
        <v>3.09</v>
      </c>
      <c r="C538">
        <v>3.43</v>
      </c>
      <c r="D538" s="20">
        <f t="shared" si="164"/>
        <v>3.3579826814633007E-2</v>
      </c>
      <c r="E538" s="17">
        <f>IF(OR($A538="",$B538="",$C538=""),"",A538*'MPTO_working_3-way'!$I537)</f>
        <v>2.4702557860869732</v>
      </c>
      <c r="F538" s="21">
        <f>IF(OR($A538="",$B538="",$C538=""),"",B538*'MPTO_working_3-way'!$I537)</f>
        <v>3.1937616648572158</v>
      </c>
      <c r="G538" s="22">
        <f>IF(OR($A538="",$B538="",$C538=""),"",C538*'MPTO_working_3-way'!$I537)</f>
        <v>3.5451788059741913</v>
      </c>
      <c r="H538" s="17">
        <f>IF(OR($A538="",$B538="",$C538=""),"",'MPTO_working_3-way'!E537)</f>
        <v>2.4556945659259655</v>
      </c>
      <c r="I538" s="21">
        <f>IF(OR($A538="",$B538="",$C538=""),"",'MPTO_working_3-way'!F537)</f>
        <v>3.2007034391881253</v>
      </c>
      <c r="J538" s="22">
        <f>IF(OR($A538="",$B538="",$C538=""),"",'MPTO_working_3-way'!G537)</f>
        <v>3.5669455082032866</v>
      </c>
      <c r="K538" s="17">
        <f>IF(OR($A538="",$B538="",$C538=""),"",'OddsRatio_working_3-way'!H537)</f>
        <v>2.4621533632676038</v>
      </c>
      <c r="L538" s="21">
        <f>IF(OR($A538="",$B538="",$C538=""),"",'OddsRatio_working_3-way'!I537)</f>
        <v>3.1984895893735907</v>
      </c>
      <c r="M538" s="22">
        <f>IF(OR($A538="",$B538="",$C538=""),"",'OddsRatio_working_3-way'!J537)</f>
        <v>3.5561386134822142</v>
      </c>
      <c r="N538" s="29">
        <f t="shared" si="143"/>
        <v>40.481637797681564</v>
      </c>
      <c r="O538" s="30">
        <f t="shared" si="144"/>
        <v>31.311040238336229</v>
      </c>
      <c r="P538" s="30">
        <f t="shared" si="145"/>
        <v>28.207321963982203</v>
      </c>
      <c r="Q538" t="s">
        <v>299</v>
      </c>
      <c r="R538" t="s">
        <v>268</v>
      </c>
      <c r="S538" s="43">
        <v>44093</v>
      </c>
      <c r="T538" s="4">
        <v>100</v>
      </c>
      <c r="U538" s="4">
        <f t="shared" si="155"/>
        <v>58.15899581589958</v>
      </c>
      <c r="V538" s="4">
        <f t="shared" si="156"/>
        <v>67.637540453074436</v>
      </c>
      <c r="W538" s="4">
        <f t="shared" si="157"/>
        <v>70.845481049562679</v>
      </c>
      <c r="X538" s="4">
        <f t="shared" si="158"/>
        <v>61.516978497362885</v>
      </c>
      <c r="Y538" s="4">
        <f t="shared" si="159"/>
        <v>70.995523134537734</v>
      </c>
      <c r="Z538" s="4">
        <f t="shared" si="160"/>
        <v>74.203463731025991</v>
      </c>
      <c r="AA538" s="4">
        <f t="shared" si="161"/>
        <v>-3.3579826814633051</v>
      </c>
      <c r="AB538" s="4">
        <f t="shared" si="162"/>
        <v>-3.357982681463298</v>
      </c>
      <c r="AC538" s="4">
        <f t="shared" si="163"/>
        <v>-3.3579826814633122</v>
      </c>
    </row>
    <row r="539" spans="1:29" ht="15" x14ac:dyDescent="0.25">
      <c r="A539">
        <v>2.31</v>
      </c>
      <c r="B539">
        <v>3.43</v>
      </c>
      <c r="C539">
        <v>3.23</v>
      </c>
      <c r="D539" s="20">
        <f t="shared" si="164"/>
        <v>3.4043145624620408E-2</v>
      </c>
      <c r="E539" s="17">
        <f>IF(OR($A539="",$B539="",$C539=""),"",A539*'MPTO_working_3-way'!$I538)</f>
        <v>2.3886396663928733</v>
      </c>
      <c r="F539" s="21">
        <f>IF(OR($A539="",$B539="",$C539=""),"",B539*'MPTO_working_3-way'!$I538)</f>
        <v>3.546767989492448</v>
      </c>
      <c r="G539" s="22">
        <f>IF(OR($A539="",$B539="",$C539=""),"",C539*'MPTO_working_3-way'!$I538)</f>
        <v>3.3399593603675237</v>
      </c>
      <c r="H539" s="17">
        <f>IF(OR($A539="",$B539="",$C539=""),"",'MPTO_working_3-way'!E538)</f>
        <v>2.3721825480676793</v>
      </c>
      <c r="I539" s="21">
        <f>IF(OR($A539="",$B539="",$C539=""),"",'MPTO_working_3-way'!F538)</f>
        <v>3.5689115418042934</v>
      </c>
      <c r="J539" s="22">
        <f>IF(OR($A539="",$B539="",$C539=""),"",'MPTO_working_3-way'!G538)</f>
        <v>3.3528940275498229</v>
      </c>
      <c r="K539" s="17">
        <f>IF(OR($A539="",$B539="",$C539=""),"",'OddsRatio_working_3-way'!H538)</f>
        <v>2.3792866983194885</v>
      </c>
      <c r="L539" s="21">
        <f>IF(OR($A539="",$B539="",$C539=""),"",'OddsRatio_working_3-way'!I538)</f>
        <v>3.5585241808521815</v>
      </c>
      <c r="M539" s="22">
        <f>IF(OR($A539="",$B539="",$C539=""),"",'OddsRatio_working_3-way'!J538)</f>
        <v>3.3479460589713415</v>
      </c>
      <c r="N539" s="29">
        <f t="shared" si="143"/>
        <v>41.864832694088079</v>
      </c>
      <c r="O539" s="30">
        <f t="shared" si="144"/>
        <v>28.194683242957279</v>
      </c>
      <c r="P539" s="30">
        <f t="shared" si="145"/>
        <v>29.940484062954635</v>
      </c>
      <c r="Q539" t="s">
        <v>273</v>
      </c>
      <c r="R539" t="s">
        <v>292</v>
      </c>
      <c r="S539" s="43">
        <v>44093</v>
      </c>
      <c r="T539" s="4">
        <v>100</v>
      </c>
      <c r="U539" s="4">
        <f t="shared" si="155"/>
        <v>56.709956709956707</v>
      </c>
      <c r="V539" s="4">
        <f t="shared" si="156"/>
        <v>70.845481049562679</v>
      </c>
      <c r="W539" s="4">
        <f t="shared" si="157"/>
        <v>69.040247678018574</v>
      </c>
      <c r="X539" s="4">
        <f t="shared" si="158"/>
        <v>60.11427127241874</v>
      </c>
      <c r="Y539" s="4">
        <f t="shared" si="159"/>
        <v>74.249795612024712</v>
      </c>
      <c r="Z539" s="4">
        <f t="shared" si="160"/>
        <v>72.444562240480607</v>
      </c>
      <c r="AA539" s="4">
        <f t="shared" si="161"/>
        <v>-3.4043145624620337</v>
      </c>
      <c r="AB539" s="4">
        <f t="shared" si="162"/>
        <v>-3.4043145624620337</v>
      </c>
      <c r="AC539" s="4">
        <f t="shared" si="163"/>
        <v>-3.4043145624620337</v>
      </c>
    </row>
    <row r="540" spans="1:29" ht="15" x14ac:dyDescent="0.25">
      <c r="A540">
        <v>2.17</v>
      </c>
      <c r="B540">
        <v>3.14</v>
      </c>
      <c r="C540">
        <v>3.92</v>
      </c>
      <c r="D540" s="20">
        <f t="shared" si="164"/>
        <v>3.4402871483501851E-2</v>
      </c>
      <c r="E540" s="17">
        <f>IF(OR($A540="",$B540="",$C540=""),"",A540*'MPTO_working_3-way'!$I539)</f>
        <v>2.244654231119199</v>
      </c>
      <c r="F540" s="21">
        <f>IF(OR($A540="",$B540="",$C540=""),"",B540*'MPTO_working_3-way'!$I539)</f>
        <v>3.2480250164581959</v>
      </c>
      <c r="G540" s="22">
        <f>IF(OR($A540="",$B540="",$C540=""),"",C540*'MPTO_working_3-way'!$I539)</f>
        <v>4.0548592562153276</v>
      </c>
      <c r="H540" s="17">
        <f>IF(OR($A540="",$B540="",$C540=""),"",'MPTO_working_3-way'!E539)</f>
        <v>2.2253779601891783</v>
      </c>
      <c r="I540" s="21">
        <f>IF(OR($A540="",$B540="",$C540=""),"",'MPTO_working_3-way'!F539)</f>
        <v>3.2572895870846428</v>
      </c>
      <c r="J540" s="22">
        <f>IF(OR($A540="",$B540="",$C540=""),"",'MPTO_working_3-way'!G539)</f>
        <v>4.1045104068660061</v>
      </c>
      <c r="K540" s="17">
        <f>IF(OR($A540="",$B540="",$C540=""),"",'OddsRatio_working_3-way'!H539)</f>
        <v>2.2335551635452933</v>
      </c>
      <c r="L540" s="21">
        <f>IF(OR($A540="",$B540="",$C540=""),"",'OddsRatio_working_3-way'!I539)</f>
        <v>3.2562461965700229</v>
      </c>
      <c r="M540" s="22">
        <f>IF(OR($A540="",$B540="",$C540=""),"",'OddsRatio_working_3-way'!J539)</f>
        <v>4.0786163056002183</v>
      </c>
      <c r="N540" s="29">
        <f t="shared" si="143"/>
        <v>44.550291360526991</v>
      </c>
      <c r="O540" s="30">
        <f t="shared" si="144"/>
        <v>30.78794020775273</v>
      </c>
      <c r="P540" s="30">
        <f t="shared" si="145"/>
        <v>24.661768431720294</v>
      </c>
      <c r="Q540" t="s">
        <v>284</v>
      </c>
      <c r="R540" t="s">
        <v>274</v>
      </c>
      <c r="S540" s="43">
        <v>44093</v>
      </c>
      <c r="T540" s="4">
        <v>100</v>
      </c>
      <c r="U540" s="4">
        <f t="shared" si="155"/>
        <v>53.917050691244242</v>
      </c>
      <c r="V540" s="4">
        <f t="shared" si="156"/>
        <v>68.152866242038215</v>
      </c>
      <c r="W540" s="4">
        <f t="shared" si="157"/>
        <v>74.489795918367349</v>
      </c>
      <c r="X540" s="4">
        <f t="shared" si="158"/>
        <v>57.357337839594436</v>
      </c>
      <c r="Y540" s="4">
        <f t="shared" si="159"/>
        <v>71.593153390388409</v>
      </c>
      <c r="Z540" s="4">
        <f t="shared" si="160"/>
        <v>77.930083066717543</v>
      </c>
      <c r="AA540" s="4">
        <f t="shared" si="161"/>
        <v>-3.440287148350194</v>
      </c>
      <c r="AB540" s="4">
        <f t="shared" si="162"/>
        <v>-3.440287148350194</v>
      </c>
      <c r="AC540" s="4">
        <f t="shared" si="163"/>
        <v>-3.440287148350194</v>
      </c>
    </row>
    <row r="541" spans="1:29" ht="15" x14ac:dyDescent="0.25">
      <c r="A541">
        <v>1.87</v>
      </c>
      <c r="B541">
        <v>3.38</v>
      </c>
      <c r="C541">
        <v>4.8499999999999996</v>
      </c>
      <c r="D541" s="20">
        <f t="shared" si="164"/>
        <v>3.6802913464759612E-2</v>
      </c>
      <c r="E541" s="17">
        <f>IF(OR($A541="",$B541="",$C541=""),"",A541*'MPTO_working_3-way'!$I540)</f>
        <v>1.9388214481791006</v>
      </c>
      <c r="F541" s="21">
        <f>IF(OR($A541="",$B541="",$C541=""),"",B541*'MPTO_working_3-way'!$I540)</f>
        <v>3.5043938475108876</v>
      </c>
      <c r="G541" s="22">
        <f>IF(OR($A541="",$B541="",$C541=""),"",C541*'MPTO_working_3-way'!$I540)</f>
        <v>5.0284941303040833</v>
      </c>
      <c r="H541" s="17">
        <f>IF(OR($A541="",$B541="",$C541=""),"",'MPTO_working_3-way'!E540)</f>
        <v>1.913905925831427</v>
      </c>
      <c r="I541" s="21">
        <f>IF(OR($A541="",$B541="",$C541=""),"",'MPTO_working_3-way'!F540)</f>
        <v>3.5262130703200993</v>
      </c>
      <c r="J541" s="22">
        <f>IF(OR($A541="",$B541="",$C541=""),"",'MPTO_working_3-way'!G540)</f>
        <v>5.156820744650128</v>
      </c>
      <c r="K541" s="17">
        <f>IF(OR($A541="",$B541="",$C541=""),"",'OddsRatio_working_3-way'!H540)</f>
        <v>1.9235809392309635</v>
      </c>
      <c r="L541" s="21">
        <f>IF(OR($A541="",$B541="",$C541=""),"",'OddsRatio_working_3-way'!I540)</f>
        <v>3.5265777418042439</v>
      </c>
      <c r="M541" s="22">
        <f>IF(OR($A541="",$B541="",$C541=""),"",'OddsRatio_working_3-way'!J540)</f>
        <v>5.0871110529186296</v>
      </c>
      <c r="N541" s="29">
        <f t="shared" ref="N541:N604" si="165">(1/E541)* 100</f>
        <v>51.577725269089555</v>
      </c>
      <c r="O541" s="30">
        <f t="shared" ref="O541:O604" si="166">(1/F541)* 100</f>
        <v>28.535605400354282</v>
      </c>
      <c r="P541" s="30">
        <f t="shared" ref="P541:P604" si="167">(1/G541)* 100</f>
        <v>19.886669330556185</v>
      </c>
      <c r="Q541" t="s">
        <v>285</v>
      </c>
      <c r="R541" t="s">
        <v>282</v>
      </c>
      <c r="S541" s="43">
        <v>44093</v>
      </c>
      <c r="T541" s="4">
        <v>100</v>
      </c>
      <c r="U541" s="4">
        <f t="shared" si="155"/>
        <v>46.524064171122987</v>
      </c>
      <c r="V541" s="4">
        <f t="shared" si="156"/>
        <v>70.414201183431956</v>
      </c>
      <c r="W541" s="4">
        <f t="shared" si="157"/>
        <v>79.38144329896906</v>
      </c>
      <c r="X541" s="4">
        <f t="shared" si="158"/>
        <v>50.204355517598977</v>
      </c>
      <c r="Y541" s="4">
        <f t="shared" si="159"/>
        <v>74.094492529907924</v>
      </c>
      <c r="Z541" s="4">
        <f t="shared" si="160"/>
        <v>83.061734645445043</v>
      </c>
      <c r="AA541" s="4">
        <f t="shared" si="161"/>
        <v>-3.6802913464759897</v>
      </c>
      <c r="AB541" s="4">
        <f t="shared" si="162"/>
        <v>-3.6802913464759683</v>
      </c>
      <c r="AC541" s="4">
        <f t="shared" si="163"/>
        <v>-3.6802913464759826</v>
      </c>
    </row>
    <row r="542" spans="1:29" ht="15" x14ac:dyDescent="0.25">
      <c r="A542">
        <v>3.11</v>
      </c>
      <c r="B542">
        <v>3.19</v>
      </c>
      <c r="C542">
        <v>2.5099999999999998</v>
      </c>
      <c r="D542" s="20">
        <f t="shared" si="164"/>
        <v>3.3429406686572127E-2</v>
      </c>
      <c r="E542" s="17">
        <f>IF(OR($A542="",$B542="",$C542=""),"",A542*'MPTO_working_3-way'!$I541)</f>
        <v>3.2139654547952392</v>
      </c>
      <c r="F542" s="21">
        <f>IF(OR($A542="",$B542="",$C542=""),"",B542*'MPTO_working_3-way'!$I541)</f>
        <v>3.2966398073301648</v>
      </c>
      <c r="G542" s="22">
        <f>IF(OR($A542="",$B542="",$C542=""),"",C542*'MPTO_working_3-way'!$I541)</f>
        <v>2.5939078107832958</v>
      </c>
      <c r="H542" s="17">
        <f>IF(OR($A542="",$B542="",$C542=""),"",'MPTO_working_3-way'!E541)</f>
        <v>3.221646653161844</v>
      </c>
      <c r="I542" s="21">
        <f>IF(OR($A542="",$B542="",$C542=""),"",'MPTO_working_3-way'!F541)</f>
        <v>3.3075729818378838</v>
      </c>
      <c r="J542" s="22">
        <f>IF(OR($A542="",$B542="",$C542=""),"",'MPTO_working_3-way'!G541)</f>
        <v>2.5822228898814905</v>
      </c>
      <c r="K542" s="17">
        <f>IF(OR($A542="",$B542="",$C542=""),"",'OddsRatio_working_3-way'!H541)</f>
        <v>3.2183181803892134</v>
      </c>
      <c r="L542" s="21">
        <f>IF(OR($A542="",$B542="",$C542=""),"",'OddsRatio_working_3-way'!I541)</f>
        <v>3.302425030830511</v>
      </c>
      <c r="M542" s="22">
        <f>IF(OR($A542="",$B542="",$C542=""),"",'OddsRatio_working_3-way'!J541)</f>
        <v>2.587516802079485</v>
      </c>
      <c r="N542" s="29">
        <f t="shared" si="165"/>
        <v>31.114211215556132</v>
      </c>
      <c r="O542" s="30">
        <f t="shared" si="166"/>
        <v>30.333917517360369</v>
      </c>
      <c r="P542" s="30">
        <f t="shared" si="167"/>
        <v>38.551871267083499</v>
      </c>
      <c r="Q542" t="s">
        <v>277</v>
      </c>
      <c r="R542" t="s">
        <v>278</v>
      </c>
      <c r="S542" s="43">
        <v>44093</v>
      </c>
      <c r="T542" s="4">
        <v>100</v>
      </c>
      <c r="U542" s="4">
        <f t="shared" si="155"/>
        <v>67.845659163987136</v>
      </c>
      <c r="V542" s="4">
        <f t="shared" si="156"/>
        <v>68.652037617554868</v>
      </c>
      <c r="W542" s="4">
        <f t="shared" si="157"/>
        <v>60.15936254980079</v>
      </c>
      <c r="X542" s="4">
        <f t="shared" si="158"/>
        <v>71.188599832644357</v>
      </c>
      <c r="Y542" s="4">
        <f t="shared" si="159"/>
        <v>71.99497828621206</v>
      </c>
      <c r="Z542" s="4">
        <f t="shared" si="160"/>
        <v>63.502303218458003</v>
      </c>
      <c r="AA542" s="4">
        <f t="shared" si="161"/>
        <v>-3.3429406686572207</v>
      </c>
      <c r="AB542" s="4">
        <f t="shared" si="162"/>
        <v>-3.3429406686571923</v>
      </c>
      <c r="AC542" s="4">
        <f t="shared" si="163"/>
        <v>-3.3429406686572136</v>
      </c>
    </row>
    <row r="543" spans="1:29" ht="15" x14ac:dyDescent="0.25">
      <c r="A543">
        <v>3.55</v>
      </c>
      <c r="B543">
        <v>3.18</v>
      </c>
      <c r="C543">
        <v>2.29</v>
      </c>
      <c r="D543" s="20">
        <f t="shared" si="164"/>
        <v>3.2836772357525579E-2</v>
      </c>
      <c r="E543" s="17">
        <f>IF(OR($A543="",$B543="",$C543=""),"",A543*'MPTO_working_3-way'!$I542)</f>
        <v>3.6665705418692158</v>
      </c>
      <c r="F543" s="21">
        <f>IF(OR($A543="",$B543="",$C543=""),"",B543*'MPTO_working_3-way'!$I542)</f>
        <v>3.2844209360969314</v>
      </c>
      <c r="G543" s="22">
        <f>IF(OR($A543="",$B543="",$C543=""),"",C543*'MPTO_working_3-way'!$I542)</f>
        <v>2.3651962086987335</v>
      </c>
      <c r="H543" s="17">
        <f>IF(OR($A543="",$B543="",$C543=""),"",'MPTO_working_3-way'!E542)</f>
        <v>3.6935184836822685</v>
      </c>
      <c r="I543" s="21">
        <f>IF(OR($A543="",$B543="",$C543=""),"",'MPTO_working_3-way'!F542)</f>
        <v>3.2946777792835147</v>
      </c>
      <c r="J543" s="22">
        <f>IF(OR($A543="",$B543="",$C543=""),"",'MPTO_working_3-way'!G542)</f>
        <v>2.3488755110453021</v>
      </c>
      <c r="K543" s="17">
        <f>IF(OR($A543="",$B543="",$C543=""),"",'OddsRatio_working_3-way'!H542)</f>
        <v>3.6803119184539268</v>
      </c>
      <c r="L543" s="21">
        <f>IF(OR($A543="",$B543="",$C543=""),"",'OddsRatio_working_3-way'!I542)</f>
        <v>3.2914039145998273</v>
      </c>
      <c r="M543" s="22">
        <f>IF(OR($A543="",$B543="",$C543=""),"",'OddsRatio_working_3-way'!J542)</f>
        <v>2.3559224999237514</v>
      </c>
      <c r="N543" s="29">
        <f t="shared" si="165"/>
        <v>27.2734422693038</v>
      </c>
      <c r="O543" s="30">
        <f t="shared" si="166"/>
        <v>30.446767313216505</v>
      </c>
      <c r="P543" s="30">
        <f t="shared" si="167"/>
        <v>42.279790417479688</v>
      </c>
      <c r="Q543" t="s">
        <v>275</v>
      </c>
      <c r="R543" t="s">
        <v>290</v>
      </c>
      <c r="S543" s="43">
        <v>44093</v>
      </c>
      <c r="T543" s="4">
        <v>100</v>
      </c>
      <c r="U543" s="4">
        <f t="shared" si="155"/>
        <v>71.83098591549296</v>
      </c>
      <c r="V543" s="4">
        <f t="shared" si="156"/>
        <v>68.55345911949685</v>
      </c>
      <c r="W543" s="4">
        <f t="shared" si="157"/>
        <v>56.331877729257641</v>
      </c>
      <c r="X543" s="4">
        <f t="shared" si="158"/>
        <v>75.114663151245509</v>
      </c>
      <c r="Y543" s="4">
        <f t="shared" si="159"/>
        <v>71.837136355249399</v>
      </c>
      <c r="Z543" s="4">
        <f t="shared" si="160"/>
        <v>59.61555496501019</v>
      </c>
      <c r="AA543" s="4">
        <f t="shared" si="161"/>
        <v>-3.283677235752549</v>
      </c>
      <c r="AB543" s="4">
        <f t="shared" si="162"/>
        <v>-3.283677235752549</v>
      </c>
      <c r="AC543" s="4">
        <f t="shared" si="163"/>
        <v>-3.283677235752549</v>
      </c>
    </row>
    <row r="544" spans="1:29" ht="15" x14ac:dyDescent="0.25">
      <c r="A544">
        <v>2.35</v>
      </c>
      <c r="B544">
        <v>3.06</v>
      </c>
      <c r="C544">
        <v>3.57</v>
      </c>
      <c r="D544" s="20">
        <f t="shared" si="164"/>
        <v>3.2441345332459237E-2</v>
      </c>
      <c r="E544" s="17">
        <f>IF(OR($A544="",$B544="",$C544=""),"",A544*'MPTO_working_3-way'!$I543)</f>
        <v>2.4262371615312794</v>
      </c>
      <c r="F544" s="21">
        <f>IF(OR($A544="",$B544="",$C544=""),"",B544*'MPTO_working_3-way'!$I543)</f>
        <v>3.1592705167173252</v>
      </c>
      <c r="G544" s="22">
        <f>IF(OR($A544="",$B544="",$C544=""),"",C544*'MPTO_working_3-way'!$I543)</f>
        <v>3.6858156028368794</v>
      </c>
      <c r="H544" s="17">
        <f>IF(OR($A544="",$B544="",$C544=""),"",'MPTO_working_3-way'!E543)</f>
        <v>2.4112762865856583</v>
      </c>
      <c r="I544" s="21">
        <f>IF(OR($A544="",$B544="",$C544=""),"",'MPTO_working_3-way'!F543)</f>
        <v>3.1647211685562797</v>
      </c>
      <c r="J544" s="22">
        <f>IF(OR($A544="",$B544="",$C544=""),"",'MPTO_working_3-way'!G543)</f>
        <v>3.7133548085671428</v>
      </c>
      <c r="K544" s="17">
        <f>IF(OR($A544="",$B544="",$C544=""),"",'OddsRatio_working_3-way'!H543)</f>
        <v>2.4179017552204662</v>
      </c>
      <c r="L544" s="21">
        <f>IF(OR($A544="",$B544="",$C544=""),"",'OddsRatio_working_3-way'!I543)</f>
        <v>3.1636130487067851</v>
      </c>
      <c r="M544" s="22">
        <f>IF(OR($A544="",$B544="",$C544=""),"",'OddsRatio_working_3-way'!J543)</f>
        <v>3.6992648229011831</v>
      </c>
      <c r="N544" s="29">
        <f t="shared" si="165"/>
        <v>41.216086203578982</v>
      </c>
      <c r="O544" s="30">
        <f t="shared" si="166"/>
        <v>31.652876659611312</v>
      </c>
      <c r="P544" s="30">
        <f t="shared" si="167"/>
        <v>27.131037136809699</v>
      </c>
      <c r="Q544" t="s">
        <v>289</v>
      </c>
      <c r="R544" t="s">
        <v>276</v>
      </c>
      <c r="S544" s="43">
        <v>44093</v>
      </c>
      <c r="T544" s="4">
        <v>100</v>
      </c>
      <c r="U544" s="4">
        <f t="shared" si="155"/>
        <v>57.446808510638299</v>
      </c>
      <c r="V544" s="4">
        <f t="shared" si="156"/>
        <v>67.320261437908499</v>
      </c>
      <c r="W544" s="4">
        <f t="shared" si="157"/>
        <v>71.988795518207283</v>
      </c>
      <c r="X544" s="4">
        <f t="shared" si="158"/>
        <v>60.690943043884225</v>
      </c>
      <c r="Y544" s="4">
        <f t="shared" si="159"/>
        <v>70.564395971154426</v>
      </c>
      <c r="Z544" s="4">
        <f t="shared" si="160"/>
        <v>75.232930051453209</v>
      </c>
      <c r="AA544" s="4">
        <f t="shared" si="161"/>
        <v>-3.2441345332459264</v>
      </c>
      <c r="AB544" s="4">
        <f t="shared" si="162"/>
        <v>-3.2441345332459264</v>
      </c>
      <c r="AC544" s="4">
        <f t="shared" si="163"/>
        <v>-3.2441345332459264</v>
      </c>
    </row>
    <row r="545" spans="1:29" ht="15" x14ac:dyDescent="0.25">
      <c r="A545">
        <v>1.93</v>
      </c>
      <c r="B545">
        <v>3.18</v>
      </c>
      <c r="C545">
        <v>4.92</v>
      </c>
      <c r="D545" s="20">
        <f t="shared" si="164"/>
        <v>3.5852156351263265E-2</v>
      </c>
      <c r="E545" s="17">
        <f>IF(OR($A545="",$B545="",$C545=""),"",A545*'MPTO_working_3-way'!$I544)</f>
        <v>1.9991946617579381</v>
      </c>
      <c r="F545" s="21">
        <f>IF(OR($A545="",$B545="",$C545=""),"",B545*'MPTO_working_3-way'!$I544)</f>
        <v>3.2940098571970173</v>
      </c>
      <c r="G545" s="22">
        <f>IF(OR($A545="",$B545="",$C545=""),"",C545*'MPTO_working_3-way'!$I544)</f>
        <v>5.0963926092482152</v>
      </c>
      <c r="H545" s="17">
        <f>IF(OR($A545="",$B545="",$C545=""),"",'MPTO_working_3-way'!E544)</f>
        <v>1.9755662119384985</v>
      </c>
      <c r="I545" s="21">
        <f>IF(OR($A545="",$B545="",$C545=""),"",'MPTO_working_3-way'!F544)</f>
        <v>3.3056245960474389</v>
      </c>
      <c r="J545" s="22">
        <f>IF(OR($A545="",$B545="",$C545=""),"",'MPTO_working_3-way'!G544)</f>
        <v>5.227355633203012</v>
      </c>
      <c r="K545" s="17">
        <f>IF(OR($A545="",$B545="",$C545=""),"",'OddsRatio_working_3-way'!H544)</f>
        <v>1.9851550786233683</v>
      </c>
      <c r="L545" s="21">
        <f>IF(OR($A545="",$B545="",$C545=""),"",'OddsRatio_working_3-way'!I544)</f>
        <v>3.3092882488160691</v>
      </c>
      <c r="M545" s="22">
        <f>IF(OR($A545="",$B545="",$C545=""),"",'OddsRatio_working_3-way'!J544)</f>
        <v>5.1524816217243075</v>
      </c>
      <c r="N545" s="29">
        <f t="shared" si="165"/>
        <v>50.020141566438404</v>
      </c>
      <c r="O545" s="30">
        <f t="shared" si="166"/>
        <v>30.358136233718902</v>
      </c>
      <c r="P545" s="30">
        <f t="shared" si="167"/>
        <v>19.621722199842708</v>
      </c>
      <c r="Q545" t="s">
        <v>301</v>
      </c>
      <c r="R545" t="s">
        <v>287</v>
      </c>
      <c r="S545" s="43">
        <v>44093</v>
      </c>
      <c r="T545" s="4">
        <v>100</v>
      </c>
      <c r="U545" s="4">
        <f t="shared" si="155"/>
        <v>48.186528497409334</v>
      </c>
      <c r="V545" s="4">
        <f t="shared" si="156"/>
        <v>68.55345911949685</v>
      </c>
      <c r="W545" s="4">
        <f t="shared" si="157"/>
        <v>79.674796747967477</v>
      </c>
      <c r="X545" s="4">
        <f t="shared" si="158"/>
        <v>51.771744132535666</v>
      </c>
      <c r="Y545" s="4">
        <f t="shared" si="159"/>
        <v>72.138674754623196</v>
      </c>
      <c r="Z545" s="4">
        <f t="shared" si="160"/>
        <v>83.260012383093823</v>
      </c>
      <c r="AA545" s="4">
        <f t="shared" si="161"/>
        <v>-3.5852156351263318</v>
      </c>
      <c r="AB545" s="4">
        <f t="shared" si="162"/>
        <v>-3.585215635126346</v>
      </c>
      <c r="AC545" s="4">
        <f t="shared" si="163"/>
        <v>-3.585215635126346</v>
      </c>
    </row>
    <row r="546" spans="1:29" ht="15" x14ac:dyDescent="0.25">
      <c r="A546">
        <v>2.34</v>
      </c>
      <c r="B546">
        <v>3.01</v>
      </c>
      <c r="C546">
        <v>3.66</v>
      </c>
      <c r="D546" s="20">
        <f t="shared" si="164"/>
        <v>3.2800384687536877E-2</v>
      </c>
      <c r="E546" s="17">
        <f>IF(OR($A546="",$B546="",$C546=""),"",A546*'MPTO_working_3-way'!$I545)</f>
        <v>2.4167529001688361</v>
      </c>
      <c r="F546" s="21">
        <f>IF(OR($A546="",$B546="",$C546=""),"",B546*'MPTO_working_3-way'!$I545)</f>
        <v>3.1087291579094858</v>
      </c>
      <c r="G546" s="22">
        <f>IF(OR($A546="",$B546="",$C546=""),"",C546*'MPTO_working_3-way'!$I545)</f>
        <v>3.7800494079563851</v>
      </c>
      <c r="H546" s="17">
        <f>IF(OR($A546="",$B546="",$C546=""),"",'MPTO_working_3-way'!E545)</f>
        <v>2.401439139512171</v>
      </c>
      <c r="I546" s="21">
        <f>IF(OR($A546="",$B546="",$C546=""),"",'MPTO_working_3-way'!F545)</f>
        <v>3.1124291703470961</v>
      </c>
      <c r="J546" s="22">
        <f>IF(OR($A546="",$B546="",$C546=""),"",'MPTO_working_3-way'!G545)</f>
        <v>3.8125654066199046</v>
      </c>
      <c r="K546" s="17">
        <f>IF(OR($A546="",$B546="",$C546=""),"",'OddsRatio_working_3-way'!H545)</f>
        <v>2.4082683186464333</v>
      </c>
      <c r="L546" s="21">
        <f>IF(OR($A546="",$B546="",$C546=""),"",'OddsRatio_working_3-way'!I545)</f>
        <v>3.1124024779696509</v>
      </c>
      <c r="M546" s="22">
        <f>IF(OR($A546="",$B546="",$C546=""),"",'OddsRatio_working_3-way'!J545)</f>
        <v>3.7955177071638162</v>
      </c>
      <c r="N546" s="29">
        <f t="shared" si="165"/>
        <v>41.377833866678685</v>
      </c>
      <c r="O546" s="30">
        <f t="shared" si="166"/>
        <v>32.167485464461173</v>
      </c>
      <c r="P546" s="30">
        <f t="shared" si="167"/>
        <v>26.454680668860142</v>
      </c>
      <c r="Q546" t="s">
        <v>283</v>
      </c>
      <c r="R546" t="s">
        <v>279</v>
      </c>
      <c r="S546" s="43">
        <v>44093</v>
      </c>
      <c r="T546" s="4">
        <v>100</v>
      </c>
      <c r="U546" s="4">
        <f t="shared" ref="U546:U609" si="168">(1/A546)*((T546*A546)-T546)</f>
        <v>57.264957264957268</v>
      </c>
      <c r="V546" s="4">
        <f t="shared" ref="V546:V609" si="169">(1/B546)*((T546*B546)-T546)</f>
        <v>66.777408637873762</v>
      </c>
      <c r="W546" s="4">
        <f t="shared" ref="W546:W609" si="170">(1/C546)*((T546*C546)-T546)</f>
        <v>72.67759562841529</v>
      </c>
      <c r="X546" s="4">
        <f t="shared" ref="X546:X609" si="171">((1/B546)+(1/C546))*T546</f>
        <v>60.544995733710948</v>
      </c>
      <c r="Y546" s="4">
        <f t="shared" ref="Y546:Y609" si="172">((1/A546)+(1/C546))*T546</f>
        <v>70.057447106627436</v>
      </c>
      <c r="Z546" s="4">
        <f t="shared" ref="Z546:Z609" si="173">((1/A546)+(1/B546))*T546</f>
        <v>75.957634097168977</v>
      </c>
      <c r="AA546" s="4">
        <f t="shared" ref="AA546:AA609" si="174">U546-X546</f>
        <v>-3.2800384687536805</v>
      </c>
      <c r="AB546" s="4">
        <f t="shared" ref="AB546:AB609" si="175">V546-Y546</f>
        <v>-3.2800384687536734</v>
      </c>
      <c r="AC546" s="4">
        <f t="shared" ref="AC546:AC609" si="176">W546-Z546</f>
        <v>-3.2800384687536877</v>
      </c>
    </row>
    <row r="547" spans="1:29" ht="15" x14ac:dyDescent="0.25">
      <c r="A547">
        <v>3.63</v>
      </c>
      <c r="B547">
        <v>3.22</v>
      </c>
      <c r="C547">
        <v>2.2400000000000002</v>
      </c>
      <c r="D547" s="20">
        <f t="shared" si="164"/>
        <v>3.2469671303663405E-2</v>
      </c>
      <c r="E547" s="17">
        <f>IF(OR($A547="",$B547="",$C547=""),"",A547*'MPTO_working_3-way'!$I546)</f>
        <v>3.747864906832298</v>
      </c>
      <c r="F547" s="21">
        <f>IF(OR($A547="",$B547="",$C547=""),"",B547*'MPTO_working_3-way'!$I546)</f>
        <v>3.3245523415977964</v>
      </c>
      <c r="G547" s="22">
        <f>IF(OR($A547="",$B547="",$C547=""),"",C547*'MPTO_working_3-way'!$I546)</f>
        <v>2.3127320637202065</v>
      </c>
      <c r="H547" s="17">
        <f>IF(OR($A547="",$B547="",$C547=""),"",'MPTO_working_3-way'!E546)</f>
        <v>3.7784488401725129</v>
      </c>
      <c r="I547" s="21">
        <f>IF(OR($A547="",$B547="",$C547=""),"",'MPTO_working_3-way'!F546)</f>
        <v>3.3362716718321486</v>
      </c>
      <c r="J547" s="22">
        <f>IF(OR($A547="",$B547="",$C547=""),"",'MPTO_working_3-way'!G546)</f>
        <v>2.295655931154807</v>
      </c>
      <c r="K547" s="17">
        <f>IF(OR($A547="",$B547="",$C547=""),"",'OddsRatio_working_3-way'!H546)</f>
        <v>3.7634795149737976</v>
      </c>
      <c r="L547" s="21">
        <f>IF(OR($A547="",$B547="",$C547=""),"",'OddsRatio_working_3-way'!I546)</f>
        <v>3.3326709213847265</v>
      </c>
      <c r="M547" s="22">
        <f>IF(OR($A547="",$B547="",$C547=""),"",'OddsRatio_working_3-way'!J546)</f>
        <v>2.3029333074401173</v>
      </c>
      <c r="N547" s="29">
        <f t="shared" si="165"/>
        <v>26.681858200838988</v>
      </c>
      <c r="O547" s="30">
        <f t="shared" si="166"/>
        <v>30.079237661194259</v>
      </c>
      <c r="P547" s="30">
        <f t="shared" si="167"/>
        <v>43.238904137966742</v>
      </c>
      <c r="Q547" t="s">
        <v>291</v>
      </c>
      <c r="R547" t="s">
        <v>286</v>
      </c>
      <c r="S547" s="43">
        <v>44093</v>
      </c>
      <c r="T547" s="4">
        <v>100</v>
      </c>
      <c r="U547" s="4">
        <f t="shared" si="168"/>
        <v>72.451790633608823</v>
      </c>
      <c r="V547" s="4">
        <f t="shared" si="169"/>
        <v>68.944099378881987</v>
      </c>
      <c r="W547" s="4">
        <f t="shared" si="170"/>
        <v>55.357142857142868</v>
      </c>
      <c r="X547" s="4">
        <f t="shared" si="171"/>
        <v>75.698757763975138</v>
      </c>
      <c r="Y547" s="4">
        <f t="shared" si="172"/>
        <v>72.19106650924833</v>
      </c>
      <c r="Z547" s="4">
        <f t="shared" si="173"/>
        <v>58.604109987509204</v>
      </c>
      <c r="AA547" s="4">
        <f t="shared" si="174"/>
        <v>-3.2469671303663148</v>
      </c>
      <c r="AB547" s="4">
        <f t="shared" si="175"/>
        <v>-3.2469671303663432</v>
      </c>
      <c r="AC547" s="4">
        <f t="shared" si="176"/>
        <v>-3.2469671303663361</v>
      </c>
    </row>
    <row r="548" spans="1:29" ht="15" x14ac:dyDescent="0.25">
      <c r="A548">
        <v>2.23</v>
      </c>
      <c r="B548">
        <v>3.07</v>
      </c>
      <c r="C548">
        <v>3.85</v>
      </c>
      <c r="D548" s="20">
        <f t="shared" si="164"/>
        <v>3.3903652036603837E-2</v>
      </c>
      <c r="E548" s="17">
        <f>IF(OR($A548="",$B548="",$C548=""),"",A548*'MPTO_working_3-way'!$I547)</f>
        <v>2.3056051440416265</v>
      </c>
      <c r="F548" s="21">
        <f>IF(OR($A548="",$B548="",$C548=""),"",B548*'MPTO_working_3-way'!$I547)</f>
        <v>3.1740842117523735</v>
      </c>
      <c r="G548" s="22">
        <f>IF(OR($A548="",$B548="",$C548=""),"",C548*'MPTO_working_3-way'!$I547)</f>
        <v>3.9805290603409249</v>
      </c>
      <c r="H548" s="17">
        <f>IF(OR($A548="",$B548="",$C548=""),"",'MPTO_working_3-way'!E547)</f>
        <v>2.2876527724596798</v>
      </c>
      <c r="I548" s="21">
        <f>IF(OR($A548="",$B548="",$C548=""),"",'MPTO_working_3-way'!F547)</f>
        <v>3.1803410987904264</v>
      </c>
      <c r="J548" s="22">
        <f>IF(OR($A548="",$B548="",$C548=""),"",'MPTO_working_3-way'!G547)</f>
        <v>4.0251322431487209</v>
      </c>
      <c r="K548" s="17">
        <f>IF(OR($A548="",$B548="",$C548=""),"",'OddsRatio_working_3-way'!H547)</f>
        <v>2.295434047784449</v>
      </c>
      <c r="L548" s="21">
        <f>IF(OR($A548="",$B548="",$C548=""),"",'OddsRatio_working_3-way'!I547)</f>
        <v>3.1801207145640737</v>
      </c>
      <c r="M548" s="22">
        <f>IF(OR($A548="",$B548="",$C548=""),"",'OddsRatio_working_3-way'!J547)</f>
        <v>4.0016154765737255</v>
      </c>
      <c r="N548" s="29">
        <f t="shared" si="165"/>
        <v>43.37256110762501</v>
      </c>
      <c r="O548" s="30">
        <f t="shared" si="166"/>
        <v>31.505150250815561</v>
      </c>
      <c r="P548" s="30">
        <f t="shared" si="167"/>
        <v>25.122288641559422</v>
      </c>
      <c r="Q548" t="s">
        <v>281</v>
      </c>
      <c r="R548" t="s">
        <v>288</v>
      </c>
      <c r="S548" s="43">
        <v>44093</v>
      </c>
      <c r="T548" s="4">
        <v>100</v>
      </c>
      <c r="U548" s="4">
        <f t="shared" si="168"/>
        <v>55.156950672645742</v>
      </c>
      <c r="V548" s="4">
        <f t="shared" si="169"/>
        <v>67.426710097719877</v>
      </c>
      <c r="W548" s="4">
        <f t="shared" si="170"/>
        <v>74.025974025974023</v>
      </c>
      <c r="X548" s="4">
        <f t="shared" si="171"/>
        <v>58.547315876306108</v>
      </c>
      <c r="Y548" s="4">
        <f t="shared" si="172"/>
        <v>70.817075301380243</v>
      </c>
      <c r="Z548" s="4">
        <f t="shared" si="173"/>
        <v>77.416339229634403</v>
      </c>
      <c r="AA548" s="4">
        <f t="shared" si="174"/>
        <v>-3.390365203660366</v>
      </c>
      <c r="AB548" s="4">
        <f t="shared" si="175"/>
        <v>-3.390365203660366</v>
      </c>
      <c r="AC548" s="4">
        <f t="shared" si="176"/>
        <v>-3.3903652036603802</v>
      </c>
    </row>
    <row r="549" spans="1:29" ht="15" x14ac:dyDescent="0.25">
      <c r="A549">
        <v>6.37</v>
      </c>
      <c r="B549">
        <v>3.67</v>
      </c>
      <c r="C549">
        <v>1.58</v>
      </c>
      <c r="D549" s="20">
        <f t="shared" si="164"/>
        <v>6.2376827709346383E-2</v>
      </c>
      <c r="E549" s="17">
        <f>IF(OR($A549="",$B549="",$C549=""),"",A549*'MPTO_working_3-way'!$I548)</f>
        <v>6.7673403925085367</v>
      </c>
      <c r="F549" s="21">
        <f>IF(OR($A549="",$B549="",$C549=""),"",B549*'MPTO_working_3-way'!$I548)</f>
        <v>3.8989229576933013</v>
      </c>
      <c r="G549" s="22">
        <f>IF(OR($A549="",$B549="",$C549=""),"",C549*'MPTO_working_3-way'!$I548)</f>
        <v>1.6785553877807673</v>
      </c>
      <c r="H549" s="17">
        <f>IF(OR($A549="",$B549="",$C549=""),"",'MPTO_working_3-way'!E548)</f>
        <v>7.3424891772224115</v>
      </c>
      <c r="I549" s="21">
        <f>IF(OR($A549="",$B549="",$C549=""),"",'MPTO_working_3-way'!F548)</f>
        <v>3.9731843726853082</v>
      </c>
      <c r="J549" s="22">
        <f>IF(OR($A549="",$B549="",$C549=""),"",'MPTO_working_3-way'!G548)</f>
        <v>1.633668959261817</v>
      </c>
      <c r="K549" s="17">
        <f>IF(OR($A549="",$B549="",$C549=""),"",'OddsRatio_working_3-way'!H548)</f>
        <v>7.0075316026640566</v>
      </c>
      <c r="L549" s="21">
        <f>IF(OR($A549="",$B549="",$C549=""),"",'OddsRatio_working_3-way'!I548)</f>
        <v>3.9869849867994471</v>
      </c>
      <c r="M549" s="22">
        <f>IF(OR($A549="",$B549="",$C549=""),"",'OddsRatio_working_3-way'!J548)</f>
        <v>1.6488581619264722</v>
      </c>
      <c r="N549" s="29">
        <f t="shared" si="165"/>
        <v>14.776853859856121</v>
      </c>
      <c r="O549" s="30">
        <f t="shared" si="166"/>
        <v>25.648108743129015</v>
      </c>
      <c r="P549" s="30">
        <f t="shared" si="167"/>
        <v>59.57503739701486</v>
      </c>
      <c r="Q549" t="s">
        <v>361</v>
      </c>
      <c r="R549" t="s">
        <v>92</v>
      </c>
      <c r="S549" s="43">
        <v>44093</v>
      </c>
      <c r="T549" s="4">
        <v>100</v>
      </c>
      <c r="U549" s="4">
        <f t="shared" si="168"/>
        <v>84.301412872841439</v>
      </c>
      <c r="V549" s="4">
        <f t="shared" si="169"/>
        <v>72.752043596730246</v>
      </c>
      <c r="W549" s="4">
        <f t="shared" si="170"/>
        <v>36.708860759493668</v>
      </c>
      <c r="X549" s="4">
        <f t="shared" si="171"/>
        <v>90.539095643776079</v>
      </c>
      <c r="Y549" s="4">
        <f t="shared" si="172"/>
        <v>78.989726367664886</v>
      </c>
      <c r="Z549" s="4">
        <f t="shared" si="173"/>
        <v>42.946543530428315</v>
      </c>
      <c r="AA549" s="4">
        <f t="shared" si="174"/>
        <v>-6.2376827709346401</v>
      </c>
      <c r="AB549" s="4">
        <f t="shared" si="175"/>
        <v>-6.2376827709346401</v>
      </c>
      <c r="AC549" s="4">
        <f t="shared" si="176"/>
        <v>-6.2376827709346472</v>
      </c>
    </row>
    <row r="550" spans="1:29" ht="15" x14ac:dyDescent="0.25">
      <c r="A550">
        <v>1.87</v>
      </c>
      <c r="B550">
        <v>3.81</v>
      </c>
      <c r="C550">
        <v>4.24</v>
      </c>
      <c r="D550" s="20">
        <f t="shared" si="164"/>
        <v>3.3075606493593535E-2</v>
      </c>
      <c r="E550" s="17">
        <f>IF(OR($A550="",$B550="",$C550=""),"",A550*'MPTO_working_3-way'!$I549)</f>
        <v>1.93185138414302</v>
      </c>
      <c r="F550" s="21">
        <f>IF(OR($A550="",$B550="",$C550=""),"",B550*'MPTO_working_3-way'!$I549)</f>
        <v>3.9360180607405915</v>
      </c>
      <c r="G550" s="22">
        <f>IF(OR($A550="",$B550="",$C550=""),"",C550*'MPTO_working_3-way'!$I549)</f>
        <v>4.3802405715328367</v>
      </c>
      <c r="H550" s="17">
        <f>IF(OR($A550="",$B550="",$C550=""),"",'MPTO_working_3-way'!E549)</f>
        <v>1.9093656358031814</v>
      </c>
      <c r="I550" s="21">
        <f>IF(OR($A550="",$B550="",$C550=""),"",'MPTO_working_3-way'!F549)</f>
        <v>3.9770604831794372</v>
      </c>
      <c r="J550" s="22">
        <f>IF(OR($A550="",$B550="",$C550=""),"",'MPTO_working_3-way'!G549)</f>
        <v>4.4479265889921189</v>
      </c>
      <c r="K550" s="17">
        <f>IF(OR($A550="",$B550="",$C550=""),"",'OddsRatio_working_3-way'!H549)</f>
        <v>1.9178337847950682</v>
      </c>
      <c r="L550" s="21">
        <f>IF(OR($A550="",$B550="",$C550=""),"",'OddsRatio_working_3-way'!I549)</f>
        <v>3.9644976267518848</v>
      </c>
      <c r="M550" s="22">
        <f>IF(OR($A550="",$B550="",$C550=""),"",'OddsRatio_working_3-way'!J549)</f>
        <v>4.4181396123402532</v>
      </c>
      <c r="N550" s="29">
        <f t="shared" si="165"/>
        <v>51.763816213202418</v>
      </c>
      <c r="O550" s="30">
        <f t="shared" si="166"/>
        <v>25.40638748522009</v>
      </c>
      <c r="P550" s="30">
        <f t="shared" si="167"/>
        <v>22.829796301577485</v>
      </c>
      <c r="Q550" t="s">
        <v>94</v>
      </c>
      <c r="R550" t="s">
        <v>104</v>
      </c>
      <c r="S550" s="43">
        <v>44093</v>
      </c>
      <c r="T550" s="4">
        <v>100</v>
      </c>
      <c r="U550" s="4">
        <f t="shared" si="168"/>
        <v>46.524064171122987</v>
      </c>
      <c r="V550" s="4">
        <f t="shared" si="169"/>
        <v>73.753280839895012</v>
      </c>
      <c r="W550" s="4">
        <f t="shared" si="170"/>
        <v>76.415094339622627</v>
      </c>
      <c r="X550" s="4">
        <f t="shared" si="171"/>
        <v>49.831624820482347</v>
      </c>
      <c r="Y550" s="4">
        <f t="shared" si="172"/>
        <v>77.060841489254344</v>
      </c>
      <c r="Z550" s="4">
        <f t="shared" si="173"/>
        <v>79.722654988981986</v>
      </c>
      <c r="AA550" s="4">
        <f t="shared" si="174"/>
        <v>-3.3075606493593597</v>
      </c>
      <c r="AB550" s="4">
        <f t="shared" si="175"/>
        <v>-3.3075606493593313</v>
      </c>
      <c r="AC550" s="4">
        <f t="shared" si="176"/>
        <v>-3.3075606493593597</v>
      </c>
    </row>
    <row r="551" spans="1:29" ht="15" x14ac:dyDescent="0.25">
      <c r="A551">
        <v>3.95</v>
      </c>
      <c r="B551">
        <v>3.81</v>
      </c>
      <c r="C551">
        <v>1.94</v>
      </c>
      <c r="D551" s="20">
        <f t="shared" si="164"/>
        <v>3.1095666088848395E-2</v>
      </c>
      <c r="E551" s="17">
        <f>IF(OR($A551="",$B551="",$C551=""),"",A551*'MPTO_working_3-way'!$I550)</f>
        <v>4.0728278810509515</v>
      </c>
      <c r="F551" s="21">
        <f>IF(OR($A551="",$B551="",$C551=""),"",B551*'MPTO_working_3-way'!$I550)</f>
        <v>3.9284744877985123</v>
      </c>
      <c r="G551" s="22">
        <f>IF(OR($A551="",$B551="",$C551=""),"",C551*'MPTO_working_3-way'!$I550)</f>
        <v>2.0003255922123659</v>
      </c>
      <c r="H551" s="17">
        <f>IF(OR($A551="",$B551="",$C551=""),"",'MPTO_working_3-way'!E550)</f>
        <v>4.1186274265470351</v>
      </c>
      <c r="I551" s="21">
        <f>IF(OR($A551="",$B551="",$C551=""),"",'MPTO_working_3-way'!F550)</f>
        <v>3.9666488988561723</v>
      </c>
      <c r="J551" s="22">
        <f>IF(OR($A551="",$B551="",$C551=""),"",'MPTO_working_3-way'!G550)</f>
        <v>1.979811092201897</v>
      </c>
      <c r="K551" s="17">
        <f>IF(OR($A551="",$B551="",$C551=""),"",'OddsRatio_working_3-way'!H550)</f>
        <v>4.099761489317209</v>
      </c>
      <c r="L551" s="21">
        <f>IF(OR($A551="",$B551="",$C551=""),"",'OddsRatio_working_3-way'!I550)</f>
        <v>3.9526541644004585</v>
      </c>
      <c r="M551" s="22">
        <f>IF(OR($A551="",$B551="",$C551=""),"",'OddsRatio_working_3-way'!J550)</f>
        <v>1.9877206101553138</v>
      </c>
      <c r="N551" s="29">
        <f t="shared" si="165"/>
        <v>24.552964898235775</v>
      </c>
      <c r="O551" s="30">
        <f t="shared" si="166"/>
        <v>25.455173582160452</v>
      </c>
      <c r="P551" s="30">
        <f t="shared" si="167"/>
        <v>49.991861519603766</v>
      </c>
      <c r="Q551" t="s">
        <v>142</v>
      </c>
      <c r="R551" t="s">
        <v>102</v>
      </c>
      <c r="S551" s="43">
        <v>44093</v>
      </c>
      <c r="T551" s="4">
        <v>100</v>
      </c>
      <c r="U551" s="4">
        <f t="shared" si="168"/>
        <v>74.683544303797461</v>
      </c>
      <c r="V551" s="4">
        <f t="shared" si="169"/>
        <v>73.753280839895012</v>
      </c>
      <c r="W551" s="4">
        <f t="shared" si="170"/>
        <v>48.453608247422686</v>
      </c>
      <c r="X551" s="4">
        <f t="shared" si="171"/>
        <v>77.793110912682309</v>
      </c>
      <c r="Y551" s="4">
        <f t="shared" si="172"/>
        <v>76.862847448779846</v>
      </c>
      <c r="Z551" s="4">
        <f t="shared" si="173"/>
        <v>51.563174856307512</v>
      </c>
      <c r="AA551" s="4">
        <f t="shared" si="174"/>
        <v>-3.1095666088848475</v>
      </c>
      <c r="AB551" s="4">
        <f t="shared" si="175"/>
        <v>-3.1095666088848333</v>
      </c>
      <c r="AC551" s="4">
        <f t="shared" si="176"/>
        <v>-3.1095666088848262</v>
      </c>
    </row>
    <row r="552" spans="1:29" ht="15" x14ac:dyDescent="0.25">
      <c r="A552">
        <v>1.36</v>
      </c>
      <c r="B552">
        <v>5.3</v>
      </c>
      <c r="C552">
        <v>8.56</v>
      </c>
      <c r="D552" s="20">
        <f t="shared" si="164"/>
        <v>4.0795792836619826E-2</v>
      </c>
      <c r="E552" s="17">
        <f>IF(OR($A552="",$B552="",$C552=""),"",A552*'MPTO_working_3-way'!$I551)</f>
        <v>1.4154822782578032</v>
      </c>
      <c r="F552" s="21">
        <f>IF(OR($A552="",$B552="",$C552=""),"",B552*'MPTO_working_3-way'!$I551)</f>
        <v>5.5162177020340852</v>
      </c>
      <c r="G552" s="22">
        <f>IF(OR($A552="",$B552="",$C552=""),"",C552*'MPTO_working_3-way'!$I551)</f>
        <v>8.9092119866814663</v>
      </c>
      <c r="H552" s="17">
        <f>IF(OR($A552="",$B552="",$C552=""),"",'MPTO_working_3-way'!E551)</f>
        <v>1.3856258938003494</v>
      </c>
      <c r="I552" s="21">
        <f>IF(OR($A552="",$B552="",$C552=""),"",'MPTO_working_3-way'!F551)</f>
        <v>5.711653533977131</v>
      </c>
      <c r="J552" s="22">
        <f>IF(OR($A552="",$B552="",$C552=""),"",'MPTO_working_3-way'!G551)</f>
        <v>9.6876852735768502</v>
      </c>
      <c r="K552" s="17">
        <f>IF(OR($A552="",$B552="",$C552=""),"",'OddsRatio_working_3-way'!H551)</f>
        <v>1.3943903765939987</v>
      </c>
      <c r="L552" s="21">
        <f>IF(OR($A552="",$B552="",$C552=""),"",'OddsRatio_working_3-way'!I551)</f>
        <v>5.7107739426505342</v>
      </c>
      <c r="M552" s="22">
        <f>IF(OR($A552="",$B552="",$C552=""),"",'OddsRatio_working_3-way'!J551)</f>
        <v>9.2821979084739628</v>
      </c>
      <c r="N552" s="29">
        <f t="shared" si="165"/>
        <v>70.647299182778539</v>
      </c>
      <c r="O552" s="30">
        <f t="shared" si="166"/>
        <v>18.128363563882797</v>
      </c>
      <c r="P552" s="30">
        <f t="shared" si="167"/>
        <v>11.224337253338646</v>
      </c>
      <c r="Q552" t="s">
        <v>413</v>
      </c>
      <c r="R552" t="s">
        <v>364</v>
      </c>
      <c r="S552" s="43">
        <v>44093</v>
      </c>
      <c r="T552" s="4">
        <v>100</v>
      </c>
      <c r="U552" s="4">
        <f t="shared" si="168"/>
        <v>26.470588235294116</v>
      </c>
      <c r="V552" s="4">
        <f t="shared" si="169"/>
        <v>81.132075471698116</v>
      </c>
      <c r="W552" s="4">
        <f t="shared" si="170"/>
        <v>88.317757009345797</v>
      </c>
      <c r="X552" s="4">
        <f t="shared" si="171"/>
        <v>30.550167518956094</v>
      </c>
      <c r="Y552" s="4">
        <f t="shared" si="172"/>
        <v>85.211654755360072</v>
      </c>
      <c r="Z552" s="4">
        <f t="shared" si="173"/>
        <v>92.397336293007768</v>
      </c>
      <c r="AA552" s="4">
        <f t="shared" si="174"/>
        <v>-4.0795792836619782</v>
      </c>
      <c r="AB552" s="4">
        <f t="shared" si="175"/>
        <v>-4.0795792836619569</v>
      </c>
      <c r="AC552" s="4">
        <f t="shared" si="176"/>
        <v>-4.0795792836619711</v>
      </c>
    </row>
    <row r="553" spans="1:29" ht="15" x14ac:dyDescent="0.25">
      <c r="A553">
        <v>1.71</v>
      </c>
      <c r="B553">
        <v>4.1100000000000003</v>
      </c>
      <c r="C553">
        <v>4.67</v>
      </c>
      <c r="D553" s="20">
        <f t="shared" si="164"/>
        <v>4.2237086383150713E-2</v>
      </c>
      <c r="E553" s="17">
        <f>IF(OR($A553="",$B553="",$C553=""),"",A553*'MPTO_working_3-way'!$I552)</f>
        <v>1.7822254177151877</v>
      </c>
      <c r="F553" s="21">
        <f>IF(OR($A553="",$B553="",$C553=""),"",B553*'MPTO_working_3-way'!$I552)</f>
        <v>4.2835944250347495</v>
      </c>
      <c r="G553" s="22">
        <f>IF(OR($A553="",$B553="",$C553=""),"",C553*'MPTO_working_3-way'!$I552)</f>
        <v>4.8672471934093133</v>
      </c>
      <c r="H553" s="17">
        <f>IF(OR($A553="",$B553="",$C553=""),"",'MPTO_working_3-way'!E552)</f>
        <v>1.7521840755911571</v>
      </c>
      <c r="I553" s="21">
        <f>IF(OR($A553="",$B553="",$C553=""),"",'MPTO_working_3-way'!F552)</f>
        <v>4.3624312480885177</v>
      </c>
      <c r="J553" s="22">
        <f>IF(OR($A553="",$B553="",$C553=""),"",'MPTO_working_3-way'!G552)</f>
        <v>4.9986570228581773</v>
      </c>
      <c r="K553" s="17">
        <f>IF(OR($A553="",$B553="",$C553=""),"",'OddsRatio_working_3-way'!H552)</f>
        <v>1.7627159129701273</v>
      </c>
      <c r="L553" s="21">
        <f>IF(OR($A553="",$B553="",$C553=""),"",'OddsRatio_working_3-way'!I552)</f>
        <v>4.340910548362106</v>
      </c>
      <c r="M553" s="22">
        <f>IF(OR($A553="",$B553="",$C553=""),"",'OddsRatio_working_3-way'!J552)</f>
        <v>4.9424892966202343</v>
      </c>
      <c r="N553" s="29">
        <f t="shared" si="165"/>
        <v>56.10962508221882</v>
      </c>
      <c r="O553" s="30">
        <f t="shared" si="166"/>
        <v>23.344880508660381</v>
      </c>
      <c r="P553" s="30">
        <f t="shared" si="167"/>
        <v>20.54549440912081</v>
      </c>
      <c r="Q553" t="s">
        <v>384</v>
      </c>
      <c r="R553" t="s">
        <v>379</v>
      </c>
      <c r="S553" s="43">
        <v>44093</v>
      </c>
      <c r="T553" s="4">
        <v>100</v>
      </c>
      <c r="U553" s="4">
        <f t="shared" si="168"/>
        <v>41.520467836257311</v>
      </c>
      <c r="V553" s="4">
        <f t="shared" si="169"/>
        <v>75.669099756691011</v>
      </c>
      <c r="W553" s="4">
        <f t="shared" si="170"/>
        <v>78.586723768736618</v>
      </c>
      <c r="X553" s="4">
        <f t="shared" si="171"/>
        <v>45.744176474572384</v>
      </c>
      <c r="Y553" s="4">
        <f t="shared" si="172"/>
        <v>79.892808395006071</v>
      </c>
      <c r="Z553" s="4">
        <f t="shared" si="173"/>
        <v>82.810432407051678</v>
      </c>
      <c r="AA553" s="4">
        <f t="shared" si="174"/>
        <v>-4.2237086383150739</v>
      </c>
      <c r="AB553" s="4">
        <f t="shared" si="175"/>
        <v>-4.2237086383150597</v>
      </c>
      <c r="AC553" s="4">
        <f t="shared" si="176"/>
        <v>-4.2237086383150597</v>
      </c>
    </row>
    <row r="554" spans="1:29" ht="15" x14ac:dyDescent="0.25">
      <c r="A554">
        <v>1.17</v>
      </c>
      <c r="B554">
        <v>7.67</v>
      </c>
      <c r="C554">
        <v>16.829999999999998</v>
      </c>
      <c r="D554" s="20">
        <f t="shared" si="164"/>
        <v>4.4496657657176142E-2</v>
      </c>
      <c r="E554" s="17">
        <f>IF(OR($A554="",$B554="",$C554=""),"",A554*'MPTO_working_3-way'!$I553)</f>
        <v>1.2220610894588959</v>
      </c>
      <c r="F554" s="21">
        <f>IF(OR($A554="",$B554="",$C554=""),"",B554*'MPTO_working_3-way'!$I553)</f>
        <v>8.0112893642305405</v>
      </c>
      <c r="G554" s="22">
        <f>IF(OR($A554="",$B554="",$C554=""),"",C554*'MPTO_working_3-way'!$I553)</f>
        <v>17.578878748370272</v>
      </c>
      <c r="H554" s="17">
        <f>IF(OR($A554="",$B554="",$C554=""),"",'MPTO_working_3-way'!E553)</f>
        <v>1.1906623937996488</v>
      </c>
      <c r="I554" s="21">
        <f>IF(OR($A554="",$B554="",$C554=""),"",'MPTO_working_3-way'!F553)</f>
        <v>8.6545710128927436</v>
      </c>
      <c r="J554" s="22">
        <f>IF(OR($A554="",$B554="",$C554=""),"",'MPTO_working_3-way'!G553)</f>
        <v>22.428822953649064</v>
      </c>
      <c r="K554" s="17">
        <f>IF(OR($A554="",$B554="",$C554=""),"",'OddsRatio_working_3-way'!H553)</f>
        <v>1.1981483044028565</v>
      </c>
      <c r="L554" s="21">
        <f>IF(OR($A554="",$B554="",$C554=""),"",'OddsRatio_working_3-way'!I553)</f>
        <v>8.7744070021591387</v>
      </c>
      <c r="M554" s="22">
        <f>IF(OR($A554="",$B554="",$C554=""),"",'OddsRatio_working_3-way'!J553)</f>
        <v>19.451103874689533</v>
      </c>
      <c r="N554" s="29">
        <f t="shared" si="165"/>
        <v>81.828969813839663</v>
      </c>
      <c r="O554" s="30">
        <f t="shared" si="166"/>
        <v>12.482385225839947</v>
      </c>
      <c r="P554" s="30">
        <f t="shared" si="167"/>
        <v>5.6886449603204037</v>
      </c>
      <c r="Q554" t="s">
        <v>382</v>
      </c>
      <c r="R554" t="s">
        <v>375</v>
      </c>
      <c r="S554" s="43">
        <v>44093</v>
      </c>
      <c r="T554" s="4">
        <v>100</v>
      </c>
      <c r="U554" s="4">
        <f t="shared" si="168"/>
        <v>14.529914529914532</v>
      </c>
      <c r="V554" s="4">
        <f t="shared" si="169"/>
        <v>86.962190352020869</v>
      </c>
      <c r="W554" s="4">
        <f t="shared" si="170"/>
        <v>94.058229352346999</v>
      </c>
      <c r="X554" s="4">
        <f t="shared" si="171"/>
        <v>18.979580295632143</v>
      </c>
      <c r="Y554" s="4">
        <f t="shared" si="172"/>
        <v>91.411856117738481</v>
      </c>
      <c r="Z554" s="4">
        <f t="shared" si="173"/>
        <v>98.50789511806461</v>
      </c>
      <c r="AA554" s="4">
        <f t="shared" si="174"/>
        <v>-4.4496657657176115</v>
      </c>
      <c r="AB554" s="4">
        <f t="shared" si="175"/>
        <v>-4.4496657657176115</v>
      </c>
      <c r="AC554" s="4">
        <f t="shared" si="176"/>
        <v>-4.4496657657176115</v>
      </c>
    </row>
    <row r="555" spans="1:29" ht="15" x14ac:dyDescent="0.25">
      <c r="A555">
        <v>3.37</v>
      </c>
      <c r="B555">
        <v>3.78</v>
      </c>
      <c r="C555">
        <v>2.09</v>
      </c>
      <c r="D555" s="20">
        <f t="shared" si="164"/>
        <v>3.9755069116305997E-2</v>
      </c>
      <c r="E555" s="17">
        <f>IF(OR($A555="",$B555="",$C555=""),"",A555*'MPTO_working_3-way'!$I554)</f>
        <v>3.5039745829219515</v>
      </c>
      <c r="F555" s="21">
        <f>IF(OR($A555="",$B555="",$C555=""),"",B555*'MPTO_working_3-way'!$I554)</f>
        <v>3.9302741612596366</v>
      </c>
      <c r="G555" s="22">
        <f>IF(OR($A555="",$B555="",$C555=""),"",C555*'MPTO_working_3-way'!$I554)</f>
        <v>2.1730880944530795</v>
      </c>
      <c r="H555" s="17">
        <f>IF(OR($A555="",$B555="",$C555=""),"",'MPTO_working_3-way'!E554)</f>
        <v>3.5275332660194203</v>
      </c>
      <c r="I555" s="21">
        <f>IF(OR($A555="",$B555="",$C555=""),"",'MPTO_working_3-way'!F554)</f>
        <v>3.9793301677794064</v>
      </c>
      <c r="J555" s="22">
        <f>IF(OR($A555="",$B555="",$C555=""),"",'MPTO_working_3-way'!G554)</f>
        <v>2.149533548845513</v>
      </c>
      <c r="K555" s="17">
        <f>IF(OR($A555="",$B555="",$C555=""),"",'OddsRatio_working_3-way'!H554)</f>
        <v>3.5202156511754059</v>
      </c>
      <c r="L555" s="21">
        <f>IF(OR($A555="",$B555="",$C555=""),"",'OddsRatio_working_3-way'!I554)</f>
        <v>3.9562023250074372</v>
      </c>
      <c r="M555" s="22">
        <f>IF(OR($A555="",$B555="",$C555=""),"",'OddsRatio_working_3-way'!J554)</f>
        <v>2.1590865231144267</v>
      </c>
      <c r="N555" s="29">
        <f t="shared" si="165"/>
        <v>28.539019799798425</v>
      </c>
      <c r="O555" s="30">
        <f t="shared" si="166"/>
        <v>25.443517652201241</v>
      </c>
      <c r="P555" s="30">
        <f t="shared" si="167"/>
        <v>46.017462548000339</v>
      </c>
      <c r="Q555" t="s">
        <v>367</v>
      </c>
      <c r="R555" t="s">
        <v>362</v>
      </c>
      <c r="S555" s="43">
        <v>44093</v>
      </c>
      <c r="T555" s="4">
        <v>100</v>
      </c>
      <c r="U555" s="4">
        <f t="shared" si="168"/>
        <v>70.326409495548958</v>
      </c>
      <c r="V555" s="4">
        <f t="shared" si="169"/>
        <v>73.544973544973558</v>
      </c>
      <c r="W555" s="4">
        <f t="shared" si="170"/>
        <v>52.153110047846894</v>
      </c>
      <c r="X555" s="4">
        <f t="shared" si="171"/>
        <v>74.301916407179576</v>
      </c>
      <c r="Y555" s="4">
        <f t="shared" si="172"/>
        <v>77.520480456604162</v>
      </c>
      <c r="Z555" s="4">
        <f t="shared" si="173"/>
        <v>56.128616959477498</v>
      </c>
      <c r="AA555" s="4">
        <f t="shared" si="174"/>
        <v>-3.9755069116306174</v>
      </c>
      <c r="AB555" s="4">
        <f t="shared" si="175"/>
        <v>-3.9755069116306032</v>
      </c>
      <c r="AC555" s="4">
        <f t="shared" si="176"/>
        <v>-3.9755069116306032</v>
      </c>
    </row>
    <row r="556" spans="1:29" ht="15" x14ac:dyDescent="0.25">
      <c r="A556">
        <v>2.6</v>
      </c>
      <c r="B556">
        <v>3.09</v>
      </c>
      <c r="C556">
        <v>3.02</v>
      </c>
      <c r="D556" s="20">
        <f t="shared" si="164"/>
        <v>3.9365807899209848E-2</v>
      </c>
      <c r="E556" s="17">
        <f>IF(OR($A556="",$B556="",$C556=""),"",A556*'MPTO_working_3-way'!$I555)</f>
        <v>2.7023511005379457</v>
      </c>
      <c r="F556" s="21">
        <f>IF(OR($A556="",$B556="",$C556=""),"",B556*'MPTO_working_3-way'!$I555)</f>
        <v>3.2116403464085583</v>
      </c>
      <c r="G556" s="22">
        <f>IF(OR($A556="",$B556="",$C556=""),"",C556*'MPTO_working_3-way'!$I555)</f>
        <v>3.1388847398556137</v>
      </c>
      <c r="H556" s="17">
        <f>IF(OR($A556="",$B556="",$C556=""),"",'MPTO_working_3-way'!E555)</f>
        <v>2.6918375105583228</v>
      </c>
      <c r="I556" s="21">
        <f>IF(OR($A556="",$B556="",$C556=""),"",'MPTO_working_3-way'!F555)</f>
        <v>3.2205843312295803</v>
      </c>
      <c r="J556" s="22">
        <f>IF(OR($A556="",$B556="",$C556=""),"",'MPTO_working_3-way'!G555)</f>
        <v>3.1446156026211742</v>
      </c>
      <c r="K556" s="17">
        <f>IF(OR($A556="",$B556="",$C556=""),"",'OddsRatio_working_3-way'!H555)</f>
        <v>2.6966964646600133</v>
      </c>
      <c r="L556" s="21">
        <f>IF(OR($A556="",$B556="",$C556=""),"",'OddsRatio_working_3-way'!I555)</f>
        <v>3.2163097569621426</v>
      </c>
      <c r="M556" s="22">
        <f>IF(OR($A556="",$B556="",$C556=""),"",'OddsRatio_working_3-way'!J555)</f>
        <v>3.1420792866332663</v>
      </c>
      <c r="N556" s="29">
        <f t="shared" si="165"/>
        <v>37.004814059910061</v>
      </c>
      <c r="O556" s="30">
        <f t="shared" si="166"/>
        <v>31.136736749438889</v>
      </c>
      <c r="P556" s="30">
        <f t="shared" si="167"/>
        <v>31.858449190651051</v>
      </c>
      <c r="Q556" t="s">
        <v>414</v>
      </c>
      <c r="R556" t="s">
        <v>106</v>
      </c>
      <c r="S556" s="43">
        <v>44093</v>
      </c>
      <c r="T556" s="4">
        <v>100</v>
      </c>
      <c r="U556" s="4">
        <f t="shared" si="168"/>
        <v>61.538461538461533</v>
      </c>
      <c r="V556" s="4">
        <f t="shared" si="169"/>
        <v>67.637540453074436</v>
      </c>
      <c r="W556" s="4">
        <f t="shared" si="170"/>
        <v>66.88741721854305</v>
      </c>
      <c r="X556" s="4">
        <f t="shared" si="171"/>
        <v>65.475042328382528</v>
      </c>
      <c r="Y556" s="4">
        <f t="shared" si="172"/>
        <v>71.574121242995417</v>
      </c>
      <c r="Z556" s="4">
        <f t="shared" si="173"/>
        <v>70.823998008464031</v>
      </c>
      <c r="AA556" s="4">
        <f t="shared" si="174"/>
        <v>-3.9365807899209955</v>
      </c>
      <c r="AB556" s="4">
        <f t="shared" si="175"/>
        <v>-3.9365807899209813</v>
      </c>
      <c r="AC556" s="4">
        <f t="shared" si="176"/>
        <v>-3.9365807899209813</v>
      </c>
    </row>
    <row r="557" spans="1:29" ht="15" x14ac:dyDescent="0.25">
      <c r="A557">
        <v>1.62</v>
      </c>
      <c r="B557">
        <v>3.95</v>
      </c>
      <c r="C557">
        <v>5.82</v>
      </c>
      <c r="D557" s="20">
        <f t="shared" si="164"/>
        <v>4.2269813421233593E-2</v>
      </c>
      <c r="E557" s="17">
        <f>IF(OR($A557="",$B557="",$C557=""),"",A557*'MPTO_working_3-way'!$I556)</f>
        <v>1.6884770977423986</v>
      </c>
      <c r="F557" s="21">
        <f>IF(OR($A557="",$B557="",$C557=""),"",B557*'MPTO_working_3-way'!$I556)</f>
        <v>4.116965763013873</v>
      </c>
      <c r="G557" s="22">
        <f>IF(OR($A557="",$B557="",$C557=""),"",C557*'MPTO_working_3-way'!$I556)</f>
        <v>6.0660103141115798</v>
      </c>
      <c r="H557" s="17">
        <f>IF(OR($A557="",$B557="",$C557=""),"",'MPTO_working_3-way'!E556)</f>
        <v>1.6578413889440382</v>
      </c>
      <c r="I557" s="21">
        <f>IF(OR($A557="",$B557="",$C557=""),"",'MPTO_working_3-way'!F556)</f>
        <v>4.1827944912541586</v>
      </c>
      <c r="J557" s="22">
        <f>IF(OR($A557="",$B557="",$C557=""),"",'MPTO_working_3-way'!G556)</f>
        <v>6.3398930248235512</v>
      </c>
      <c r="K557" s="17">
        <f>IF(OR($A557="",$B557="",$C557=""),"",'OddsRatio_working_3-way'!H556)</f>
        <v>1.6683782662410864</v>
      </c>
      <c r="L557" s="21">
        <f>IF(OR($A557="",$B557="",$C557=""),"",'OddsRatio_working_3-way'!I556)</f>
        <v>4.1801869119535553</v>
      </c>
      <c r="M557" s="22">
        <f>IF(OR($A557="",$B557="",$C557=""),"",'OddsRatio_working_3-way'!J556)</f>
        <v>6.1961020052936062</v>
      </c>
      <c r="N557" s="29">
        <f t="shared" si="165"/>
        <v>59.224966766624412</v>
      </c>
      <c r="O557" s="30">
        <f t="shared" si="166"/>
        <v>24.289733205552292</v>
      </c>
      <c r="P557" s="30">
        <f t="shared" si="167"/>
        <v>16.485300027823293</v>
      </c>
      <c r="Q557" t="s">
        <v>147</v>
      </c>
      <c r="R557" t="s">
        <v>175</v>
      </c>
      <c r="S557" s="43">
        <v>44093</v>
      </c>
      <c r="T557" s="4">
        <v>100</v>
      </c>
      <c r="U557" s="4">
        <f t="shared" si="168"/>
        <v>38.271604938271601</v>
      </c>
      <c r="V557" s="4">
        <f t="shared" si="169"/>
        <v>74.683544303797461</v>
      </c>
      <c r="W557" s="4">
        <f t="shared" si="170"/>
        <v>82.817869415807564</v>
      </c>
      <c r="X557" s="4">
        <f t="shared" si="171"/>
        <v>42.498586280394967</v>
      </c>
      <c r="Y557" s="4">
        <f t="shared" si="172"/>
        <v>78.910525645920828</v>
      </c>
      <c r="Z557" s="4">
        <f t="shared" si="173"/>
        <v>87.044850757930917</v>
      </c>
      <c r="AA557" s="4">
        <f t="shared" si="174"/>
        <v>-4.2269813421233664</v>
      </c>
      <c r="AB557" s="4">
        <f t="shared" si="175"/>
        <v>-4.2269813421233664</v>
      </c>
      <c r="AC557" s="4">
        <f t="shared" si="176"/>
        <v>-4.2269813421233522</v>
      </c>
    </row>
    <row r="558" spans="1:29" ht="15" x14ac:dyDescent="0.25">
      <c r="A558">
        <v>1.1100000000000001</v>
      </c>
      <c r="B558">
        <v>9.69</v>
      </c>
      <c r="C558">
        <v>27.79</v>
      </c>
      <c r="D558" s="20">
        <f t="shared" si="164"/>
        <v>4.0084242274040172E-2</v>
      </c>
      <c r="E558" s="17">
        <f>IF(OR($A558="",$B558="",$C558=""),"",A558*'MPTO_working_3-way'!$I557)</f>
        <v>1.1544935089241848</v>
      </c>
      <c r="F558" s="21">
        <f>IF(OR($A558="",$B558="",$C558=""),"",B558*'MPTO_working_3-way'!$I557)</f>
        <v>10.078416307635448</v>
      </c>
      <c r="G558" s="22">
        <f>IF(OR($A558="",$B558="",$C558=""),"",C558*'MPTO_working_3-way'!$I557)</f>
        <v>28.903941092795577</v>
      </c>
      <c r="H558" s="17">
        <f>IF(OR($A558="",$B558="",$C558=""),"",'MPTO_working_3-way'!E557)</f>
        <v>1.1267104335771119</v>
      </c>
      <c r="I558" s="21">
        <f>IF(OR($A558="",$B558="",$C558=""),"",'MPTO_working_3-way'!F557)</f>
        <v>11.131176873630945</v>
      </c>
      <c r="J558" s="22">
        <f>IF(OR($A558="",$B558="",$C558=""),"",'MPTO_working_3-way'!G557)</f>
        <v>44.203285317092067</v>
      </c>
      <c r="K558" s="17">
        <f>IF(OR($A558="",$B558="",$C558=""),"",'OddsRatio_working_3-way'!H557)</f>
        <v>1.1326641143230667</v>
      </c>
      <c r="L558" s="21">
        <f>IF(OR($A558="",$B558="",$C558=""),"",'OddsRatio_working_3-way'!I557)</f>
        <v>11.480465031522238</v>
      </c>
      <c r="M558" s="22">
        <f>IF(OR($A558="",$B558="",$C558=""),"",'OddsRatio_working_3-way'!J557)</f>
        <v>33.309742024681334</v>
      </c>
      <c r="N558" s="29">
        <f t="shared" si="165"/>
        <v>86.61807037198939</v>
      </c>
      <c r="O558" s="30">
        <f t="shared" si="166"/>
        <v>9.9221938197015724</v>
      </c>
      <c r="P558" s="30">
        <f t="shared" si="167"/>
        <v>3.4597358083090404</v>
      </c>
      <c r="Q558" t="s">
        <v>234</v>
      </c>
      <c r="R558" t="s">
        <v>233</v>
      </c>
      <c r="S558" s="43">
        <v>44093</v>
      </c>
      <c r="T558" s="4">
        <v>100</v>
      </c>
      <c r="U558" s="4">
        <f t="shared" si="168"/>
        <v>9.9099099099099224</v>
      </c>
      <c r="V558" s="4">
        <f t="shared" si="169"/>
        <v>89.680082559339525</v>
      </c>
      <c r="W558" s="4">
        <f t="shared" si="170"/>
        <v>96.401583303346527</v>
      </c>
      <c r="X558" s="4">
        <f t="shared" si="171"/>
        <v>13.918334137313948</v>
      </c>
      <c r="Y558" s="4">
        <f t="shared" si="172"/>
        <v>93.688506786743559</v>
      </c>
      <c r="Z558" s="4">
        <f t="shared" si="173"/>
        <v>100.41000753075056</v>
      </c>
      <c r="AA558" s="4">
        <f t="shared" si="174"/>
        <v>-4.008424227404026</v>
      </c>
      <c r="AB558" s="4">
        <f t="shared" si="175"/>
        <v>-4.0084242274040349</v>
      </c>
      <c r="AC558" s="4">
        <f t="shared" si="176"/>
        <v>-4.0084242274040349</v>
      </c>
    </row>
    <row r="559" spans="1:29" ht="15" x14ac:dyDescent="0.25">
      <c r="A559">
        <v>2.13</v>
      </c>
      <c r="B559">
        <v>3.53</v>
      </c>
      <c r="C559">
        <v>3.47</v>
      </c>
      <c r="D559" s="20">
        <f t="shared" si="164"/>
        <v>4.095412509563312E-2</v>
      </c>
      <c r="E559" s="17">
        <f>IF(OR($A559="",$B559="",$C559=""),"",A559*'MPTO_working_3-way'!$I558)</f>
        <v>2.2172322864536986</v>
      </c>
      <c r="F559" s="21">
        <f>IF(OR($A559="",$B559="",$C559=""),"",B559*'MPTO_working_3-way'!$I558)</f>
        <v>3.6745680615875846</v>
      </c>
      <c r="G559" s="22">
        <f>IF(OR($A559="",$B559="",$C559=""),"",C559*'MPTO_working_3-way'!$I558)</f>
        <v>3.6121108140818472</v>
      </c>
      <c r="H559" s="17">
        <f>IF(OR($A559="",$B559="",$C559=""),"",'MPTO_working_3-way'!E558)</f>
        <v>2.193789765755183</v>
      </c>
      <c r="I559" s="21">
        <f>IF(OR($A559="",$B559="",$C559=""),"",'MPTO_working_3-way'!F558)</f>
        <v>3.7087208619960697</v>
      </c>
      <c r="J559" s="22">
        <f>IF(OR($A559="",$B559="",$C559=""),"",'MPTO_working_3-way'!G558)</f>
        <v>3.6425485114306779</v>
      </c>
      <c r="K559" s="17">
        <f>IF(OR($A559="",$B559="",$C559=""),"",'OddsRatio_working_3-way'!H558)</f>
        <v>2.2033574496834358</v>
      </c>
      <c r="L559" s="21">
        <f>IF(OR($A559="",$B559="",$C559=""),"",'OddsRatio_working_3-way'!I558)</f>
        <v>3.6942427855744189</v>
      </c>
      <c r="M559" s="22">
        <f>IF(OR($A559="",$B559="",$C559=""),"",'OddsRatio_working_3-way'!J558)</f>
        <v>3.6303476997505202</v>
      </c>
      <c r="N559" s="29">
        <f t="shared" si="165"/>
        <v>45.101273606268251</v>
      </c>
      <c r="O559" s="30">
        <f t="shared" si="166"/>
        <v>27.214082940892741</v>
      </c>
      <c r="P559" s="30">
        <f t="shared" si="167"/>
        <v>27.684643452839008</v>
      </c>
      <c r="Q559" t="s">
        <v>228</v>
      </c>
      <c r="R559" t="s">
        <v>232</v>
      </c>
      <c r="S559" s="43">
        <v>44093</v>
      </c>
      <c r="T559" s="4">
        <v>100</v>
      </c>
      <c r="U559" s="4">
        <f t="shared" si="168"/>
        <v>53.051643192488264</v>
      </c>
      <c r="V559" s="4">
        <f t="shared" si="169"/>
        <v>71.671388101982998</v>
      </c>
      <c r="W559" s="4">
        <f t="shared" si="170"/>
        <v>71.181556195965413</v>
      </c>
      <c r="X559" s="4">
        <f t="shared" si="171"/>
        <v>57.147055702051588</v>
      </c>
      <c r="Y559" s="4">
        <f t="shared" si="172"/>
        <v>75.76680061154633</v>
      </c>
      <c r="Z559" s="4">
        <f t="shared" si="173"/>
        <v>75.276968705528731</v>
      </c>
      <c r="AA559" s="4">
        <f t="shared" si="174"/>
        <v>-4.0954125095633245</v>
      </c>
      <c r="AB559" s="4">
        <f t="shared" si="175"/>
        <v>-4.0954125095633316</v>
      </c>
      <c r="AC559" s="4">
        <f t="shared" si="176"/>
        <v>-4.0954125095633174</v>
      </c>
    </row>
    <row r="560" spans="1:29" ht="15" x14ac:dyDescent="0.25">
      <c r="A560">
        <v>1.64</v>
      </c>
      <c r="B560">
        <v>4.24</v>
      </c>
      <c r="C560">
        <v>5.12</v>
      </c>
      <c r="D560" s="20">
        <f t="shared" si="164"/>
        <v>4.0917654164749129E-2</v>
      </c>
      <c r="E560" s="17">
        <f>IF(OR($A560="",$B560="",$C560=""),"",A560*'MPTO_working_3-way'!$I559)</f>
        <v>1.7071049528301885</v>
      </c>
      <c r="F560" s="21">
        <f>IF(OR($A560="",$B560="",$C560=""),"",B560*'MPTO_working_3-way'!$I559)</f>
        <v>4.4134908536585362</v>
      </c>
      <c r="G560" s="22">
        <f>IF(OR($A560="",$B560="",$C560=""),"",C560*'MPTO_working_3-way'!$I559)</f>
        <v>5.3294983893235157</v>
      </c>
      <c r="H560" s="17">
        <f>IF(OR($A560="",$B560="",$C560=""),"",'MPTO_working_3-way'!E559)</f>
        <v>1.6775233756651835</v>
      </c>
      <c r="I560" s="21">
        <f>IF(OR($A560="",$B560="",$C560=""),"",'MPTO_working_3-way'!F559)</f>
        <v>4.5002507833609284</v>
      </c>
      <c r="J560" s="22">
        <f>IF(OR($A560="",$B560="",$C560=""),"",'MPTO_working_3-way'!G559)</f>
        <v>5.5043867171523928</v>
      </c>
      <c r="K560" s="17">
        <f>IF(OR($A560="",$B560="",$C560=""),"",'OddsRatio_working_3-way'!H559)</f>
        <v>1.687608013909752</v>
      </c>
      <c r="L560" s="21">
        <f>IF(OR($A560="",$B560="",$C560=""),"",'OddsRatio_working_3-way'!I559)</f>
        <v>4.4810155704181192</v>
      </c>
      <c r="M560" s="22">
        <f>IF(OR($A560="",$B560="",$C560=""),"",'OddsRatio_working_3-way'!J559)</f>
        <v>5.4264765895440252</v>
      </c>
      <c r="N560" s="29">
        <f t="shared" si="165"/>
        <v>58.578706502029185</v>
      </c>
      <c r="O560" s="30">
        <f t="shared" si="166"/>
        <v>22.657801571539594</v>
      </c>
      <c r="P560" s="30">
        <f t="shared" si="167"/>
        <v>18.763491926431225</v>
      </c>
      <c r="Q560" t="s">
        <v>231</v>
      </c>
      <c r="R560" t="s">
        <v>235</v>
      </c>
      <c r="S560" s="43">
        <v>44093</v>
      </c>
      <c r="T560" s="4">
        <v>100</v>
      </c>
      <c r="U560" s="4">
        <f t="shared" si="168"/>
        <v>39.024390243902438</v>
      </c>
      <c r="V560" s="4">
        <f t="shared" si="169"/>
        <v>76.415094339622627</v>
      </c>
      <c r="W560" s="4">
        <f t="shared" si="170"/>
        <v>80.46875</v>
      </c>
      <c r="X560" s="4">
        <f t="shared" si="171"/>
        <v>43.116155660377352</v>
      </c>
      <c r="Y560" s="4">
        <f t="shared" si="172"/>
        <v>80.506859756097555</v>
      </c>
      <c r="Z560" s="4">
        <f t="shared" si="173"/>
        <v>84.560515416474914</v>
      </c>
      <c r="AA560" s="4">
        <f t="shared" si="174"/>
        <v>-4.0917654164749138</v>
      </c>
      <c r="AB560" s="4">
        <f t="shared" si="175"/>
        <v>-4.091765416474928</v>
      </c>
      <c r="AC560" s="4">
        <f t="shared" si="176"/>
        <v>-4.0917654164749138</v>
      </c>
    </row>
    <row r="561" spans="1:30" ht="15" x14ac:dyDescent="0.25">
      <c r="A561">
        <v>2</v>
      </c>
      <c r="B561">
        <v>3.47</v>
      </c>
      <c r="C561">
        <v>4.0199999999999996</v>
      </c>
      <c r="D561" s="20">
        <f t="shared" si="164"/>
        <v>3.6940656945818384E-2</v>
      </c>
      <c r="E561" s="17">
        <f>IF(OR($A561="",$B561="",$C561=""),"",A561*'MPTO_working_3-way'!$I560)</f>
        <v>2.0738813138916368</v>
      </c>
      <c r="F561" s="21">
        <f>IF(OR($A561="",$B561="",$C561=""),"",B561*'MPTO_working_3-way'!$I560)</f>
        <v>3.5981840796019902</v>
      </c>
      <c r="G561" s="22">
        <f>IF(OR($A561="",$B561="",$C561=""),"",C561*'MPTO_working_3-way'!$I560)</f>
        <v>4.1685014409221894</v>
      </c>
      <c r="H561" s="17">
        <f>IF(OR($A561="",$B561="",$C561=""),"",'MPTO_working_3-way'!E560)</f>
        <v>2.0504978244678767</v>
      </c>
      <c r="I561" s="21">
        <f>IF(OR($A561="",$B561="",$C561=""),"",'MPTO_working_3-way'!F560)</f>
        <v>3.6248841459717447</v>
      </c>
      <c r="J561" s="22">
        <f>IF(OR($A561="",$B561="",$C561=""),"",'MPTO_working_3-way'!G560)</f>
        <v>4.2293551093009381</v>
      </c>
      <c r="K561" s="17">
        <f>IF(OR($A561="",$B561="",$C561=""),"",'OddsRatio_working_3-way'!H560)</f>
        <v>2.0597391269097702</v>
      </c>
      <c r="L561" s="21">
        <f>IF(OR($A561="",$B561="",$C561=""),"",'OddsRatio_working_3-way'!I560)</f>
        <v>3.6175556434671314</v>
      </c>
      <c r="M561" s="22">
        <f>IF(OR($A561="",$B561="",$C561=""),"",'OddsRatio_working_3-way'!J560)</f>
        <v>4.2004121632675053</v>
      </c>
      <c r="N561" s="29">
        <f t="shared" si="165"/>
        <v>48.218767067412394</v>
      </c>
      <c r="O561" s="30">
        <f t="shared" si="166"/>
        <v>27.791796580641147</v>
      </c>
      <c r="P561" s="30">
        <f t="shared" si="167"/>
        <v>23.989436351946466</v>
      </c>
      <c r="Q561" t="s">
        <v>229</v>
      </c>
      <c r="R561" t="s">
        <v>236</v>
      </c>
      <c r="S561" s="43">
        <v>44093</v>
      </c>
      <c r="T561" s="4">
        <v>100</v>
      </c>
      <c r="U561" s="4">
        <f t="shared" si="168"/>
        <v>50</v>
      </c>
      <c r="V561" s="4">
        <f t="shared" si="169"/>
        <v>71.181556195965413</v>
      </c>
      <c r="W561" s="4">
        <f t="shared" si="170"/>
        <v>75.124378109452735</v>
      </c>
      <c r="X561" s="4">
        <f t="shared" si="171"/>
        <v>53.694065694581852</v>
      </c>
      <c r="Y561" s="4">
        <f t="shared" si="172"/>
        <v>74.875621890547265</v>
      </c>
      <c r="Z561" s="4">
        <f t="shared" si="173"/>
        <v>78.818443804034573</v>
      </c>
      <c r="AA561" s="4">
        <f t="shared" si="174"/>
        <v>-3.6940656945818517</v>
      </c>
      <c r="AB561" s="4">
        <f t="shared" si="175"/>
        <v>-3.6940656945818517</v>
      </c>
      <c r="AC561" s="4">
        <f t="shared" si="176"/>
        <v>-3.6940656945818375</v>
      </c>
    </row>
    <row r="562" spans="1:30" ht="15" x14ac:dyDescent="0.25">
      <c r="A562">
        <v>1.61</v>
      </c>
      <c r="B562">
        <v>4.12</v>
      </c>
      <c r="C562">
        <v>5.93</v>
      </c>
      <c r="D562" s="20">
        <f t="shared" si="164"/>
        <v>3.247052310524623E-2</v>
      </c>
      <c r="E562" s="17">
        <f>IF(OR($A562="",$B562="",$C562=""),"",A562*'MPTO_working_3-way'!$I561)</f>
        <v>1.6622775421994465</v>
      </c>
      <c r="F562" s="21">
        <f>IF(OR($A562="",$B562="",$C562=""),"",B562*'MPTO_working_3-way'!$I561)</f>
        <v>4.2537785551936143</v>
      </c>
      <c r="G562" s="22">
        <f>IF(OR($A562="",$B562="",$C562=""),"",C562*'MPTO_working_3-way'!$I561)</f>
        <v>6.1225502020141098</v>
      </c>
      <c r="H562" s="17">
        <f>IF(OR($A562="",$B562="",$C562=""),"",'MPTO_working_3-way'!E561)</f>
        <v>1.6385531776298607</v>
      </c>
      <c r="I562" s="21">
        <f>IF(OR($A562="",$B562="",$C562=""),"",'MPTO_working_3-way'!F561)</f>
        <v>4.3122976497145435</v>
      </c>
      <c r="J562" s="22">
        <f>IF(OR($A562="",$B562="",$C562=""),"",'MPTO_working_3-way'!G561)</f>
        <v>6.3367117063902034</v>
      </c>
      <c r="K562" s="17">
        <f>IF(OR($A562="",$B562="",$C562=""),"",'OddsRatio_working_3-way'!H561)</f>
        <v>1.6467211763907308</v>
      </c>
      <c r="L562" s="21">
        <f>IF(OR($A562="",$B562="",$C562=""),"",'OddsRatio_working_3-way'!I561)</f>
        <v>4.3078197874411126</v>
      </c>
      <c r="M562" s="22">
        <f>IF(OR($A562="",$B562="",$C562=""),"",'OddsRatio_working_3-way'!J561)</f>
        <v>6.2267793436168857</v>
      </c>
      <c r="N562" s="29">
        <f t="shared" si="165"/>
        <v>60.158425690865535</v>
      </c>
      <c r="O562" s="30">
        <f t="shared" si="166"/>
        <v>23.508511010265419</v>
      </c>
      <c r="P562" s="30">
        <f t="shared" si="167"/>
        <v>16.333063298869057</v>
      </c>
      <c r="Q562" t="s">
        <v>113</v>
      </c>
      <c r="R562" t="s">
        <v>150</v>
      </c>
      <c r="S562" s="43">
        <v>44093</v>
      </c>
      <c r="T562" s="4">
        <v>100</v>
      </c>
      <c r="U562" s="4">
        <f t="shared" si="168"/>
        <v>37.888198757763973</v>
      </c>
      <c r="V562" s="4">
        <f t="shared" si="169"/>
        <v>75.728155339805824</v>
      </c>
      <c r="W562" s="4">
        <f t="shared" si="170"/>
        <v>83.136593591905566</v>
      </c>
      <c r="X562" s="4">
        <f t="shared" si="171"/>
        <v>41.135251068288611</v>
      </c>
      <c r="Y562" s="4">
        <f t="shared" si="172"/>
        <v>78.975207650330461</v>
      </c>
      <c r="Z562" s="4">
        <f t="shared" si="173"/>
        <v>86.383645902430189</v>
      </c>
      <c r="AA562" s="4">
        <f t="shared" si="174"/>
        <v>-3.2470523105246372</v>
      </c>
      <c r="AB562" s="4">
        <f t="shared" si="175"/>
        <v>-3.2470523105246372</v>
      </c>
      <c r="AC562" s="4">
        <f t="shared" si="176"/>
        <v>-3.247052310524623</v>
      </c>
    </row>
    <row r="563" spans="1:30" ht="15" x14ac:dyDescent="0.25">
      <c r="A563">
        <v>2.02</v>
      </c>
      <c r="B563">
        <v>3.24</v>
      </c>
      <c r="C563">
        <v>4.4000000000000004</v>
      </c>
      <c r="D563" s="20">
        <f t="shared" si="164"/>
        <v>3.0964207531864352E-2</v>
      </c>
      <c r="E563" s="17">
        <f>IF(OR($A563="",$B563="",$C563=""),"",A563*'MPTO_working_3-way'!$I562)</f>
        <v>2.0825476992143659</v>
      </c>
      <c r="F563" s="21">
        <f>IF(OR($A563="",$B563="",$C563=""),"",B563*'MPTO_working_3-way'!$I562)</f>
        <v>3.3403240324032408</v>
      </c>
      <c r="G563" s="22">
        <f>IF(OR($A563="",$B563="",$C563=""),"",C563*'MPTO_working_3-way'!$I562)</f>
        <v>4.5362425131402038</v>
      </c>
      <c r="H563" s="17">
        <f>IF(OR($A563="",$B563="",$C563=""),"",'MPTO_working_3-way'!E562)</f>
        <v>2.0630122226594887</v>
      </c>
      <c r="I563" s="21">
        <f>IF(OR($A563="",$B563="",$C563=""),"",'MPTO_working_3-way'!F562)</f>
        <v>3.3520986857217361</v>
      </c>
      <c r="J563" s="22">
        <f>IF(OR($A563="",$B563="",$C563=""),"",'MPTO_working_3-way'!G562)</f>
        <v>4.6093288487476745</v>
      </c>
      <c r="K563" s="17">
        <f>IF(OR($A563="",$B563="",$C563=""),"",'OddsRatio_working_3-way'!H562)</f>
        <v>2.0710106405106732</v>
      </c>
      <c r="L563" s="21">
        <f>IF(OR($A563="",$B563="",$C563=""),"",'OddsRatio_working_3-way'!I562)</f>
        <v>3.3520233673959896</v>
      </c>
      <c r="M563" s="22">
        <f>IF(OR($A563="",$B563="",$C563=""),"",'OddsRatio_working_3-way'!J562)</f>
        <v>4.5700354683689115</v>
      </c>
      <c r="N563" s="29">
        <f t="shared" si="165"/>
        <v>48.018107838646223</v>
      </c>
      <c r="O563" s="30">
        <f t="shared" si="166"/>
        <v>29.937215380884368</v>
      </c>
      <c r="P563" s="30">
        <f t="shared" si="167"/>
        <v>22.044676780469398</v>
      </c>
      <c r="Q563" t="s">
        <v>112</v>
      </c>
      <c r="R563" t="s">
        <v>111</v>
      </c>
      <c r="S563" s="43">
        <v>44093</v>
      </c>
      <c r="T563" s="4">
        <v>100</v>
      </c>
      <c r="U563" s="4">
        <f t="shared" si="168"/>
        <v>50.495049504950494</v>
      </c>
      <c r="V563" s="4">
        <f t="shared" si="169"/>
        <v>69.135802469135797</v>
      </c>
      <c r="W563" s="4">
        <f t="shared" si="170"/>
        <v>77.27272727272728</v>
      </c>
      <c r="X563" s="4">
        <f t="shared" si="171"/>
        <v>53.591470258136923</v>
      </c>
      <c r="Y563" s="4">
        <f t="shared" si="172"/>
        <v>72.232223222322233</v>
      </c>
      <c r="Z563" s="4">
        <f t="shared" si="173"/>
        <v>80.369148025913702</v>
      </c>
      <c r="AA563" s="4">
        <f t="shared" si="174"/>
        <v>-3.096420753186429</v>
      </c>
      <c r="AB563" s="4">
        <f t="shared" si="175"/>
        <v>-3.0964207531864361</v>
      </c>
      <c r="AC563" s="4">
        <f t="shared" si="176"/>
        <v>-3.0964207531864218</v>
      </c>
    </row>
    <row r="564" spans="1:30" ht="15" x14ac:dyDescent="0.25">
      <c r="A564">
        <v>2.25</v>
      </c>
      <c r="B564">
        <v>3.58</v>
      </c>
      <c r="C564">
        <v>3.22</v>
      </c>
      <c r="D564" s="20">
        <f t="shared" si="164"/>
        <v>3.4333059594171988E-2</v>
      </c>
      <c r="E564" s="17">
        <f>IF(OR($A564="",$B564="",$C564=""),"",A564*'MPTO_working_3-way'!$I563)</f>
        <v>2.3272493840868869</v>
      </c>
      <c r="F564" s="21">
        <f>IF(OR($A564="",$B564="",$C564=""),"",B564*'MPTO_working_3-way'!$I563)</f>
        <v>3.702912353347136</v>
      </c>
      <c r="G564" s="22">
        <f>IF(OR($A564="",$B564="",$C564=""),"",C564*'MPTO_working_3-way'!$I563)</f>
        <v>3.3305524518932339</v>
      </c>
      <c r="H564" s="17">
        <f>IF(OR($A564="",$B564="",$C564=""),"",'MPTO_working_3-way'!E563)</f>
        <v>2.3094683354950534</v>
      </c>
      <c r="I564" s="21">
        <f>IF(OR($A564="",$B564="",$C564=""),"",'MPTO_working_3-way'!F563)</f>
        <v>3.7329415433327737</v>
      </c>
      <c r="J564" s="22">
        <f>IF(OR($A564="",$B564="",$C564=""),"",'MPTO_working_3-way'!G563)</f>
        <v>3.343199639089991</v>
      </c>
      <c r="K564" s="17">
        <f>IF(OR($A564="",$B564="",$C564=""),"",'OddsRatio_working_3-way'!H563)</f>
        <v>2.3170507929578261</v>
      </c>
      <c r="L564" s="21">
        <f>IF(OR($A564="",$B564="",$C564=""),"",'OddsRatio_working_3-way'!I563)</f>
        <v>3.7183928366649539</v>
      </c>
      <c r="M564" s="22">
        <f>IF(OR($A564="",$B564="",$C564=""),"",'OddsRatio_working_3-way'!J563)</f>
        <v>3.3390822082930995</v>
      </c>
      <c r="N564" s="29">
        <f t="shared" si="165"/>
        <v>42.969180992709006</v>
      </c>
      <c r="O564" s="30">
        <f t="shared" si="166"/>
        <v>27.005770176981912</v>
      </c>
      <c r="P564" s="30">
        <f t="shared" si="167"/>
        <v>30.025048830309085</v>
      </c>
      <c r="Q564" t="s">
        <v>56</v>
      </c>
      <c r="R564" t="s">
        <v>54</v>
      </c>
      <c r="S564" s="43">
        <v>44093</v>
      </c>
      <c r="T564" s="4">
        <v>100</v>
      </c>
      <c r="U564" s="4">
        <f t="shared" si="168"/>
        <v>55.55555555555555</v>
      </c>
      <c r="V564" s="4">
        <f t="shared" si="169"/>
        <v>72.067039106145245</v>
      </c>
      <c r="W564" s="4">
        <f t="shared" si="170"/>
        <v>68.944099378881987</v>
      </c>
      <c r="X564" s="4">
        <f t="shared" si="171"/>
        <v>58.988861514972754</v>
      </c>
      <c r="Y564" s="4">
        <f t="shared" si="172"/>
        <v>75.500345065562442</v>
      </c>
      <c r="Z564" s="4">
        <f t="shared" si="173"/>
        <v>72.377405338299198</v>
      </c>
      <c r="AA564" s="4">
        <f t="shared" si="174"/>
        <v>-3.4333059594172042</v>
      </c>
      <c r="AB564" s="4">
        <f t="shared" si="175"/>
        <v>-3.4333059594171971</v>
      </c>
      <c r="AC564" s="4">
        <f t="shared" si="176"/>
        <v>-3.4333059594172113</v>
      </c>
    </row>
    <row r="565" spans="1:30" ht="15" x14ac:dyDescent="0.25">
      <c r="A565">
        <v>2.86</v>
      </c>
      <c r="B565">
        <v>2.84</v>
      </c>
      <c r="C565">
        <v>2.95</v>
      </c>
      <c r="D565" s="20">
        <f t="shared" si="164"/>
        <v>4.0746076554145416E-2</v>
      </c>
      <c r="E565" s="17">
        <f>IF(OR($A565="",$B565="",$C565=""),"",A565*'MPTO_working_3-way'!$I564)</f>
        <v>2.9765337789448556</v>
      </c>
      <c r="F565" s="21">
        <f>IF(OR($A565="",$B565="",$C565=""),"",B565*'MPTO_working_3-way'!$I564)</f>
        <v>2.9557188574137729</v>
      </c>
      <c r="G565" s="22">
        <f>IF(OR($A565="",$B565="",$C565=""),"",C565*'MPTO_working_3-way'!$I564)</f>
        <v>3.0702009258347291</v>
      </c>
      <c r="H565" s="17">
        <f>IF(OR($A565="",$B565="",$C565=""),"",'MPTO_working_3-way'!E564)</f>
        <v>2.9755854038964009</v>
      </c>
      <c r="I565" s="21">
        <f>IF(OR($A565="",$B565="",$C565=""),"",'MPTO_working_3-way'!F564)</f>
        <v>2.9539422749754674</v>
      </c>
      <c r="J565" s="22">
        <f>IF(OR($A565="",$B565="",$C565=""),"",'MPTO_working_3-way'!G564)</f>
        <v>3.0731310664669316</v>
      </c>
      <c r="K565" s="17">
        <f>IF(OR($A565="",$B565="",$C565=""),"",'OddsRatio_working_3-way'!H564)</f>
        <v>2.9760627347027619</v>
      </c>
      <c r="L565" s="21">
        <f>IF(OR($A565="",$B565="",$C565=""),"",'OddsRatio_working_3-way'!I564)</f>
        <v>2.9548147483081095</v>
      </c>
      <c r="M565" s="22">
        <f>IF(OR($A565="",$B565="",$C565=""),"",'OddsRatio_working_3-way'!J564)</f>
        <v>3.0716786734787034</v>
      </c>
      <c r="N565" s="29">
        <f t="shared" si="165"/>
        <v>33.596124696239386</v>
      </c>
      <c r="O565" s="30">
        <f t="shared" si="166"/>
        <v>33.832717123677689</v>
      </c>
      <c r="P565" s="30">
        <f t="shared" si="167"/>
        <v>32.571158180082918</v>
      </c>
      <c r="Q565" t="s">
        <v>58</v>
      </c>
      <c r="R565" t="s">
        <v>118</v>
      </c>
      <c r="S565" s="43">
        <v>44093</v>
      </c>
      <c r="T565" s="4">
        <v>100</v>
      </c>
      <c r="U565" s="4">
        <f t="shared" si="168"/>
        <v>65.03496503496504</v>
      </c>
      <c r="V565" s="4">
        <f t="shared" si="169"/>
        <v>64.788732394366207</v>
      </c>
      <c r="W565" s="4">
        <f t="shared" si="170"/>
        <v>66.101694915254228</v>
      </c>
      <c r="X565" s="4">
        <f t="shared" si="171"/>
        <v>69.109572690379565</v>
      </c>
      <c r="Y565" s="4">
        <f t="shared" si="172"/>
        <v>68.863340049780732</v>
      </c>
      <c r="Z565" s="4">
        <f t="shared" si="173"/>
        <v>70.176302570668781</v>
      </c>
      <c r="AA565" s="4">
        <f t="shared" si="174"/>
        <v>-4.0746076554145247</v>
      </c>
      <c r="AB565" s="4">
        <f t="shared" si="175"/>
        <v>-4.0746076554145247</v>
      </c>
      <c r="AC565" s="4">
        <f t="shared" si="176"/>
        <v>-4.0746076554145532</v>
      </c>
    </row>
    <row r="566" spans="1:30" ht="15" x14ac:dyDescent="0.25">
      <c r="A566">
        <v>2.73</v>
      </c>
      <c r="B566">
        <v>2.7</v>
      </c>
      <c r="C566">
        <v>3.31</v>
      </c>
      <c r="D566" s="20">
        <f t="shared" si="164"/>
        <v>3.878554029611414E-2</v>
      </c>
      <c r="E566" s="17">
        <f>IF(OR($A566="",$B566="",$C566=""),"",A566*'MPTO_working_3-way'!$I565)</f>
        <v>2.8358845250083915</v>
      </c>
      <c r="F566" s="21">
        <f>IF(OR($A566="",$B566="",$C566=""),"",B566*'MPTO_working_3-way'!$I565)</f>
        <v>2.8047209587995083</v>
      </c>
      <c r="G566" s="22">
        <f>IF(OR($A566="",$B566="",$C566=""),"",C566*'MPTO_working_3-way'!$I565)</f>
        <v>3.438380138380138</v>
      </c>
      <c r="H566" s="17">
        <f>IF(OR($A566="",$B566="",$C566=""),"",'MPTO_working_3-way'!E565)</f>
        <v>2.8298801726367695</v>
      </c>
      <c r="I566" s="21">
        <f>IF(OR($A566="",$B566="",$C566=""),"",'MPTO_working_3-way'!F565)</f>
        <v>2.7976578024898893</v>
      </c>
      <c r="J566" s="22">
        <f>IF(OR($A566="",$B566="",$C566=""),"",'MPTO_working_3-way'!G565)</f>
        <v>3.4579785899650908</v>
      </c>
      <c r="K566" s="17">
        <f>IF(OR($A566="",$B566="",$C566=""),"",'OddsRatio_working_3-way'!H565)</f>
        <v>2.8330921892463525</v>
      </c>
      <c r="L566" s="21">
        <f>IF(OR($A566="",$B566="",$C566=""),"",'OddsRatio_working_3-way'!I565)</f>
        <v>2.8013044634212712</v>
      </c>
      <c r="M566" s="22">
        <f>IF(OR($A566="",$B566="",$C566=""),"",'OddsRatio_working_3-way'!J565)</f>
        <v>3.447654888531257</v>
      </c>
      <c r="N566" s="29">
        <f t="shared" si="165"/>
        <v>35.262366686000405</v>
      </c>
      <c r="O566" s="30">
        <f t="shared" si="166"/>
        <v>35.654170760289297</v>
      </c>
      <c r="P566" s="30">
        <f t="shared" si="167"/>
        <v>29.083462553710305</v>
      </c>
      <c r="Q566" t="s">
        <v>121</v>
      </c>
      <c r="R566" t="s">
        <v>162</v>
      </c>
      <c r="S566" s="43">
        <v>44093</v>
      </c>
      <c r="T566" s="4">
        <v>100</v>
      </c>
      <c r="U566" s="4">
        <f t="shared" si="168"/>
        <v>63.369963369963365</v>
      </c>
      <c r="V566" s="4">
        <f t="shared" si="169"/>
        <v>62.962962962962962</v>
      </c>
      <c r="W566" s="4">
        <f t="shared" si="170"/>
        <v>69.78851963746223</v>
      </c>
      <c r="X566" s="4">
        <f t="shared" si="171"/>
        <v>67.248517399574808</v>
      </c>
      <c r="Y566" s="4">
        <f t="shared" si="172"/>
        <v>66.841516992574384</v>
      </c>
      <c r="Z566" s="4">
        <f t="shared" si="173"/>
        <v>73.667073667073652</v>
      </c>
      <c r="AA566" s="4">
        <f t="shared" si="174"/>
        <v>-3.8785540296114434</v>
      </c>
      <c r="AB566" s="4">
        <f t="shared" si="175"/>
        <v>-3.878554029611422</v>
      </c>
      <c r="AC566" s="4">
        <f t="shared" si="176"/>
        <v>-3.878554029611422</v>
      </c>
    </row>
    <row r="567" spans="1:30" ht="15" x14ac:dyDescent="0.25">
      <c r="A567">
        <v>2.37</v>
      </c>
      <c r="B567">
        <v>2.72</v>
      </c>
      <c r="C567">
        <v>4.01</v>
      </c>
      <c r="D567" s="20">
        <f t="shared" si="164"/>
        <v>3.8964545697062869E-2</v>
      </c>
      <c r="E567" s="17">
        <f>IF(OR($A567="",$B567="",$C567=""),"",A567*'MPTO_working_3-way'!$I566)</f>
        <v>2.462345973302039</v>
      </c>
      <c r="F567" s="21">
        <f>IF(OR($A567="",$B567="",$C567=""),"",B567*'MPTO_working_3-way'!$I566)</f>
        <v>2.8259835642960112</v>
      </c>
      <c r="G567" s="22">
        <f>IF(OR($A567="",$B567="",$C567=""),"",C567*'MPTO_working_3-way'!$I566)</f>
        <v>4.166247828245222</v>
      </c>
      <c r="H567" s="17">
        <f>IF(OR($A567="",$B567="",$C567=""),"",'MPTO_working_3-way'!E566)</f>
        <v>2.445270288251721</v>
      </c>
      <c r="I567" s="21">
        <f>IF(OR($A567="",$B567="",$C567=""),"",'MPTO_working_3-way'!F566)</f>
        <v>2.8196108008678342</v>
      </c>
      <c r="J567" s="22">
        <f>IF(OR($A567="",$B567="",$C567=""),"",'MPTO_working_3-way'!G566)</f>
        <v>4.2303264396548022</v>
      </c>
      <c r="K567" s="17">
        <f>IF(OR($A567="",$B567="",$C567=""),"",'OddsRatio_working_3-way'!H566)</f>
        <v>2.4536140247836684</v>
      </c>
      <c r="L567" s="21">
        <f>IF(OR($A567="",$B567="",$C567=""),"",'OddsRatio_working_3-way'!I566)</f>
        <v>2.8249752719911752</v>
      </c>
      <c r="M567" s="22">
        <f>IF(OR($A567="",$B567="",$C567=""),"",'OddsRatio_working_3-way'!J566)</f>
        <v>4.1937067259845557</v>
      </c>
      <c r="N567" s="29">
        <f t="shared" si="165"/>
        <v>40.611677272101069</v>
      </c>
      <c r="O567" s="30">
        <f t="shared" si="166"/>
        <v>35.385909976058649</v>
      </c>
      <c r="P567" s="30">
        <f t="shared" si="167"/>
        <v>24.002412751840282</v>
      </c>
      <c r="Q567" t="s">
        <v>368</v>
      </c>
      <c r="R567" t="s">
        <v>116</v>
      </c>
      <c r="S567" s="43">
        <v>44093</v>
      </c>
      <c r="T567" s="4">
        <v>100</v>
      </c>
      <c r="U567" s="4">
        <f t="shared" si="168"/>
        <v>57.805907172995774</v>
      </c>
      <c r="V567" s="4">
        <f t="shared" si="169"/>
        <v>63.235294117647051</v>
      </c>
      <c r="W567" s="4">
        <f t="shared" si="170"/>
        <v>75.062344139650875</v>
      </c>
      <c r="X567" s="4">
        <f t="shared" si="171"/>
        <v>61.702361742702074</v>
      </c>
      <c r="Y567" s="4">
        <f t="shared" si="172"/>
        <v>67.131748687353337</v>
      </c>
      <c r="Z567" s="4">
        <f t="shared" si="173"/>
        <v>78.958798709357154</v>
      </c>
      <c r="AA567" s="4">
        <f t="shared" si="174"/>
        <v>-3.8964545697063002</v>
      </c>
      <c r="AB567" s="4">
        <f t="shared" si="175"/>
        <v>-3.896454569706286</v>
      </c>
      <c r="AC567" s="4">
        <f t="shared" si="176"/>
        <v>-3.8964545697062789</v>
      </c>
    </row>
    <row r="568" spans="1:30" ht="15" x14ac:dyDescent="0.25">
      <c r="A568">
        <v>1.68</v>
      </c>
      <c r="B568">
        <v>3.66</v>
      </c>
      <c r="C568">
        <v>5.72</v>
      </c>
      <c r="D568" s="20">
        <f t="shared" si="164"/>
        <v>4.3287313779116987E-2</v>
      </c>
      <c r="E568" s="17">
        <f>IF(OR($A568="",$B568="",$C568=""),"",A568*'MPTO_working_3-way'!$I567)</f>
        <v>1.7527226871489165</v>
      </c>
      <c r="F568" s="21">
        <f>IF(OR($A568="",$B568="",$C568=""),"",B568*'MPTO_working_3-way'!$I567)</f>
        <v>3.8184315684315684</v>
      </c>
      <c r="G568" s="22">
        <f>IF(OR($A568="",$B568="",$C568=""),"",C568*'MPTO_working_3-way'!$I567)</f>
        <v>5.9676034348165485</v>
      </c>
      <c r="H568" s="17">
        <f>IF(OR($A568="",$B568="",$C568=""),"",'MPTO_working_3-way'!E567)</f>
        <v>1.7217364333313492</v>
      </c>
      <c r="I568" s="21">
        <f>IF(OR($A568="",$B568="",$C568=""),"",'MPTO_working_3-way'!F567)</f>
        <v>3.8640631976402839</v>
      </c>
      <c r="J568" s="22">
        <f>IF(OR($A568="",$B568="",$C568=""),"",'MPTO_working_3-way'!G567)</f>
        <v>6.2345667107226115</v>
      </c>
      <c r="K568" s="17">
        <f>IF(OR($A568="",$B568="",$C568=""),"",'OddsRatio_working_3-way'!H567)</f>
        <v>1.7328357077761876</v>
      </c>
      <c r="L568" s="21">
        <f>IF(OR($A568="",$B568="",$C568=""),"",'OddsRatio_working_3-way'!I567)</f>
        <v>3.8666808568892024</v>
      </c>
      <c r="M568" s="22">
        <f>IF(OR($A568="",$B568="",$C568=""),"",'OddsRatio_working_3-way'!J567)</f>
        <v>6.0867419716229438</v>
      </c>
      <c r="N568" s="29">
        <f t="shared" si="165"/>
        <v>57.054091176662972</v>
      </c>
      <c r="O568" s="30">
        <f t="shared" si="166"/>
        <v>26.188763163058411</v>
      </c>
      <c r="P568" s="30">
        <f t="shared" si="167"/>
        <v>16.757145660278635</v>
      </c>
      <c r="Q568" t="s">
        <v>158</v>
      </c>
      <c r="R568" t="s">
        <v>415</v>
      </c>
      <c r="S568" s="43">
        <v>44093</v>
      </c>
      <c r="T568" s="4">
        <v>100</v>
      </c>
      <c r="U568" s="4">
        <f t="shared" si="168"/>
        <v>40.476190476190474</v>
      </c>
      <c r="V568" s="4">
        <f t="shared" si="169"/>
        <v>72.67759562841529</v>
      </c>
      <c r="W568" s="4">
        <f t="shared" si="170"/>
        <v>82.51748251748252</v>
      </c>
      <c r="X568" s="4">
        <f t="shared" si="171"/>
        <v>44.804921854102183</v>
      </c>
      <c r="Y568" s="4">
        <f t="shared" si="172"/>
        <v>77.006327006327012</v>
      </c>
      <c r="Z568" s="4">
        <f t="shared" si="173"/>
        <v>86.846213895394214</v>
      </c>
      <c r="AA568" s="4">
        <f t="shared" si="174"/>
        <v>-4.3287313779117085</v>
      </c>
      <c r="AB568" s="4">
        <f t="shared" si="175"/>
        <v>-4.3287313779117227</v>
      </c>
      <c r="AC568" s="4">
        <f t="shared" si="176"/>
        <v>-4.3287313779116943</v>
      </c>
    </row>
    <row r="569" spans="1:30" ht="15" x14ac:dyDescent="0.25">
      <c r="A569">
        <v>2.38</v>
      </c>
      <c r="B569">
        <v>3.31</v>
      </c>
      <c r="C569">
        <v>3.16</v>
      </c>
      <c r="D569" s="20">
        <f t="shared" si="164"/>
        <v>3.8738567054799944E-2</v>
      </c>
      <c r="E569" s="17">
        <f>IF(OR($A569="",$B569="",$C569=""),"",A569*'MPTO_working_3-way'!$I568)</f>
        <v>2.4721977895904237</v>
      </c>
      <c r="F569" s="21">
        <f>IF(OR($A569="",$B569="",$C569=""),"",B569*'MPTO_working_3-way'!$I568)</f>
        <v>3.4382246569513879</v>
      </c>
      <c r="G569" s="22">
        <f>IF(OR($A569="",$B569="",$C569=""),"",C569*'MPTO_working_3-way'!$I568)</f>
        <v>3.2824138718931679</v>
      </c>
      <c r="H569" s="17">
        <f>IF(OR($A569="",$B569="",$C569=""),"",'MPTO_working_3-way'!E568)</f>
        <v>2.4554627458634131</v>
      </c>
      <c r="I569" s="21">
        <f>IF(OR($A569="",$B569="",$C569=""),"",'MPTO_working_3-way'!F568)</f>
        <v>3.4577913707757291</v>
      </c>
      <c r="J569" s="22">
        <f>IF(OR($A569="",$B569="",$C569=""),"",'MPTO_working_3-way'!G568)</f>
        <v>3.294427891281539</v>
      </c>
      <c r="K569" s="17">
        <f>IF(OR($A569="",$B569="",$C569=""),"",'OddsRatio_working_3-way'!H568)</f>
        <v>2.4628066027316247</v>
      </c>
      <c r="L569" s="21">
        <f>IF(OR($A569="",$B569="",$C569=""),"",'OddsRatio_working_3-way'!I568)</f>
        <v>3.4486110523985887</v>
      </c>
      <c r="M569" s="22">
        <f>IF(OR($A569="",$B569="",$C569=""),"",'OddsRatio_working_3-way'!J568)</f>
        <v>3.2896103347103685</v>
      </c>
      <c r="N569" s="29">
        <f t="shared" si="165"/>
        <v>40.449837962425846</v>
      </c>
      <c r="O569" s="30">
        <f t="shared" si="166"/>
        <v>29.084777749417984</v>
      </c>
      <c r="P569" s="30">
        <f t="shared" si="167"/>
        <v>30.465384288156176</v>
      </c>
      <c r="Q569" t="s">
        <v>64</v>
      </c>
      <c r="R569" t="s">
        <v>169</v>
      </c>
      <c r="S569" s="43">
        <v>44093</v>
      </c>
      <c r="T569" s="4">
        <v>100</v>
      </c>
      <c r="U569" s="4">
        <f t="shared" si="168"/>
        <v>57.983193277310924</v>
      </c>
      <c r="V569" s="4">
        <f t="shared" si="169"/>
        <v>69.78851963746223</v>
      </c>
      <c r="W569" s="4">
        <f t="shared" si="170"/>
        <v>68.35443037974683</v>
      </c>
      <c r="X569" s="4">
        <f t="shared" si="171"/>
        <v>61.857049982790926</v>
      </c>
      <c r="Y569" s="4">
        <f t="shared" si="172"/>
        <v>73.662376342942238</v>
      </c>
      <c r="Z569" s="4">
        <f t="shared" si="173"/>
        <v>72.228287085226839</v>
      </c>
      <c r="AA569" s="4">
        <f t="shared" si="174"/>
        <v>-3.8738567054800015</v>
      </c>
      <c r="AB569" s="4">
        <f t="shared" si="175"/>
        <v>-3.8738567054800086</v>
      </c>
      <c r="AC569" s="4">
        <f t="shared" si="176"/>
        <v>-3.8738567054800086</v>
      </c>
    </row>
    <row r="570" spans="1:30" ht="15" x14ac:dyDescent="0.25">
      <c r="A570">
        <v>3.69</v>
      </c>
      <c r="B570">
        <v>3.86</v>
      </c>
      <c r="C570">
        <v>1.97</v>
      </c>
      <c r="D570" s="20">
        <f t="shared" si="164"/>
        <v>3.7684280738023102E-2</v>
      </c>
      <c r="E570" s="17">
        <f>IF(OR($A570="",$B570="",$C570=""),"",A570*'MPTO_working_3-way'!$I569)</f>
        <v>3.8290549959233053</v>
      </c>
      <c r="F570" s="21">
        <f>IF(OR($A570="",$B570="",$C570=""),"",B570*'MPTO_working_3-way'!$I569)</f>
        <v>4.0054613236487686</v>
      </c>
      <c r="G570" s="22">
        <f>IF(OR($A570="",$B570="",$C570=""),"",C570*'MPTO_working_3-way'!$I569)</f>
        <v>2.0442380330539054</v>
      </c>
      <c r="H570" s="17">
        <f>IF(OR($A570="",$B570="",$C570=""),"",'MPTO_working_3-way'!E569)</f>
        <v>3.8693508558276508</v>
      </c>
      <c r="I570" s="21">
        <f>IF(OR($A570="",$B570="",$C570=""),"",'MPTO_working_3-way'!F569)</f>
        <v>4.0566975308255246</v>
      </c>
      <c r="J570" s="22">
        <f>IF(OR($A570="",$B570="",$C570=""),"",'MPTO_working_3-way'!G569)</f>
        <v>2.0199866109302285</v>
      </c>
      <c r="K570" s="17">
        <f>IF(OR($A570="",$B570="",$C570=""),"",'OddsRatio_working_3-way'!H569)</f>
        <v>3.8547330918431406</v>
      </c>
      <c r="L570" s="21">
        <f>IF(OR($A570="",$B570="",$C570=""),"",'OddsRatio_working_3-way'!I569)</f>
        <v>4.0351437333350857</v>
      </c>
      <c r="M570" s="22">
        <f>IF(OR($A570="",$B570="",$C570=""),"",'OddsRatio_working_3-way'!J569)</f>
        <v>2.0294018955716906</v>
      </c>
      <c r="N570" s="29">
        <f t="shared" si="165"/>
        <v>26.116104392981399</v>
      </c>
      <c r="O570" s="30">
        <f t="shared" si="166"/>
        <v>24.965913266865641</v>
      </c>
      <c r="P570" s="30">
        <f t="shared" si="167"/>
        <v>48.917982340152975</v>
      </c>
      <c r="Q570" t="s">
        <v>67</v>
      </c>
      <c r="R570" t="s">
        <v>126</v>
      </c>
      <c r="S570" s="43">
        <v>44093</v>
      </c>
      <c r="T570" s="4">
        <v>100</v>
      </c>
      <c r="U570" s="4">
        <f t="shared" si="168"/>
        <v>72.899728997289984</v>
      </c>
      <c r="V570" s="4">
        <f t="shared" si="169"/>
        <v>74.093264248704671</v>
      </c>
      <c r="W570" s="4">
        <f t="shared" si="170"/>
        <v>49.238578680203041</v>
      </c>
      <c r="X570" s="4">
        <f t="shared" si="171"/>
        <v>76.668157071092295</v>
      </c>
      <c r="Y570" s="4">
        <f t="shared" si="172"/>
        <v>77.861692322506983</v>
      </c>
      <c r="Z570" s="4">
        <f t="shared" si="173"/>
        <v>53.007006754005367</v>
      </c>
      <c r="AA570" s="4">
        <f t="shared" si="174"/>
        <v>-3.7684280738023119</v>
      </c>
      <c r="AB570" s="4">
        <f t="shared" si="175"/>
        <v>-3.7684280738023119</v>
      </c>
      <c r="AC570" s="4">
        <f t="shared" si="176"/>
        <v>-3.7684280738023261</v>
      </c>
    </row>
    <row r="571" spans="1:30" ht="15" x14ac:dyDescent="0.25">
      <c r="A571">
        <v>1.46</v>
      </c>
      <c r="B571">
        <v>4.58</v>
      </c>
      <c r="C571">
        <v>7.11</v>
      </c>
      <c r="D571" s="20">
        <f t="shared" si="164"/>
        <v>4.391909429304075E-2</v>
      </c>
      <c r="E571" s="17">
        <f>IF(OR($A571="",$B571="",$C571=""),"",A571*'MPTO_working_3-way'!$I570)</f>
        <v>1.5241218776678394</v>
      </c>
      <c r="F571" s="21">
        <f>IF(OR($A571="",$B571="",$C571=""),"",B571*'MPTO_working_3-way'!$I570)</f>
        <v>4.7811494518621265</v>
      </c>
      <c r="G571" s="22">
        <f>IF(OR($A571="",$B571="",$C571=""),"",C571*'MPTO_working_3-way'!$I570)</f>
        <v>7.4222647604235199</v>
      </c>
      <c r="H571" s="17">
        <f>IF(OR($A571="",$B571="",$C571=""),"",'MPTO_working_3-way'!E570)</f>
        <v>1.4918875435199193</v>
      </c>
      <c r="I571" s="21">
        <f>IF(OR($A571="",$B571="",$C571=""),"",'MPTO_working_3-way'!F570)</f>
        <v>4.9091581574948595</v>
      </c>
      <c r="J571" s="22">
        <f>IF(OR($A571="",$B571="",$C571=""),"",'MPTO_working_3-way'!G570)</f>
        <v>7.9360495356533232</v>
      </c>
      <c r="K571" s="17">
        <f>IF(OR($A571="",$B571="",$C571=""),"",'OddsRatio_working_3-way'!H570)</f>
        <v>1.501989120048508</v>
      </c>
      <c r="L571" s="21">
        <f>IF(OR($A571="",$B571="",$C571=""),"",'OddsRatio_working_3-way'!I570)</f>
        <v>4.9067848908122995</v>
      </c>
      <c r="M571" s="22">
        <f>IF(OR($A571="",$B571="",$C571=""),"",'OddsRatio_working_3-way'!J570)</f>
        <v>7.6677250510790929</v>
      </c>
      <c r="N571" s="29">
        <f t="shared" si="165"/>
        <v>65.611550798691169</v>
      </c>
      <c r="O571" s="30">
        <f t="shared" si="166"/>
        <v>20.915472525346964</v>
      </c>
      <c r="P571" s="30">
        <f t="shared" si="167"/>
        <v>13.472976675961897</v>
      </c>
      <c r="Q571" t="s">
        <v>128</v>
      </c>
      <c r="R571" t="s">
        <v>165</v>
      </c>
      <c r="S571" s="43">
        <v>44093</v>
      </c>
      <c r="T571" s="4">
        <v>100</v>
      </c>
      <c r="U571" s="4">
        <f t="shared" si="168"/>
        <v>31.506849315068493</v>
      </c>
      <c r="V571" s="4">
        <f t="shared" si="169"/>
        <v>78.165938864628828</v>
      </c>
      <c r="W571" s="4">
        <f t="shared" si="170"/>
        <v>85.935302390998586</v>
      </c>
      <c r="X571" s="4">
        <f t="shared" si="171"/>
        <v>35.898758744372586</v>
      </c>
      <c r="Y571" s="4">
        <f t="shared" si="172"/>
        <v>82.557848293932906</v>
      </c>
      <c r="Z571" s="4">
        <f t="shared" si="173"/>
        <v>90.327211820302679</v>
      </c>
      <c r="AA571" s="4">
        <f t="shared" si="174"/>
        <v>-4.3919094293040928</v>
      </c>
      <c r="AB571" s="4">
        <f t="shared" si="175"/>
        <v>-4.3919094293040786</v>
      </c>
      <c r="AC571" s="4">
        <f t="shared" si="176"/>
        <v>-4.3919094293040928</v>
      </c>
    </row>
    <row r="572" spans="1:30" ht="15" x14ac:dyDescent="0.25">
      <c r="A572">
        <v>1.63</v>
      </c>
      <c r="B572">
        <v>4.16</v>
      </c>
      <c r="C572">
        <v>5.35</v>
      </c>
      <c r="D572" s="20">
        <f t="shared" si="164"/>
        <v>4.0797435750420163E-2</v>
      </c>
      <c r="E572" s="17">
        <f>IF(OR($A572="",$B572="",$C572=""),"",A572*'MPTO_working_3-way'!$I571)</f>
        <v>1.6964998202731847</v>
      </c>
      <c r="F572" s="21">
        <f>IF(OR($A572="",$B572="",$C572=""),"",B572*'MPTO_working_3-way'!$I571)</f>
        <v>4.3297173327217484</v>
      </c>
      <c r="G572" s="22">
        <f>IF(OR($A572="",$B572="",$C572=""),"",C572*'MPTO_working_3-way'!$I571)</f>
        <v>5.5682662812647479</v>
      </c>
      <c r="H572" s="17">
        <f>IF(OR($A572="",$B572="",$C572=""),"",'MPTO_working_3-way'!E571)</f>
        <v>1.6669506393060407</v>
      </c>
      <c r="I572" s="21">
        <f>IF(OR($A572="",$B572="",$C572=""),"",'MPTO_working_3-way'!F571)</f>
        <v>4.409453565993612</v>
      </c>
      <c r="J572" s="22">
        <f>IF(OR($A572="",$B572="",$C572=""),"",'MPTO_working_3-way'!G571)</f>
        <v>5.7697830284407372</v>
      </c>
      <c r="K572" s="17">
        <f>IF(OR($A572="",$B572="",$C572=""),"",'OddsRatio_working_3-way'!H571)</f>
        <v>1.6770263176788618</v>
      </c>
      <c r="L572" s="21">
        <f>IF(OR($A572="",$B572="",$C572=""),"",'OddsRatio_working_3-way'!I571)</f>
        <v>4.3958780378812756</v>
      </c>
      <c r="M572" s="22">
        <f>IF(OR($A572="",$B572="",$C572=""),"",'OddsRatio_working_3-way'!J571)</f>
        <v>5.6747055268302358</v>
      </c>
      <c r="N572" s="29">
        <f t="shared" si="165"/>
        <v>58.944892775701653</v>
      </c>
      <c r="O572" s="30">
        <f t="shared" si="166"/>
        <v>23.096195967402323</v>
      </c>
      <c r="P572" s="30">
        <f t="shared" si="167"/>
        <v>17.958911256896016</v>
      </c>
      <c r="Q572" t="s">
        <v>166</v>
      </c>
      <c r="R572" t="s">
        <v>127</v>
      </c>
      <c r="S572" s="43">
        <v>44093</v>
      </c>
      <c r="T572" s="4">
        <v>100</v>
      </c>
      <c r="U572" s="4">
        <f t="shared" si="168"/>
        <v>38.650306748466257</v>
      </c>
      <c r="V572" s="4">
        <f t="shared" si="169"/>
        <v>75.961538461538453</v>
      </c>
      <c r="W572" s="4">
        <f t="shared" si="170"/>
        <v>81.308411214953281</v>
      </c>
      <c r="X572" s="4">
        <f t="shared" si="171"/>
        <v>42.730050323508266</v>
      </c>
      <c r="Y572" s="4">
        <f t="shared" si="172"/>
        <v>80.041282036580469</v>
      </c>
      <c r="Z572" s="4">
        <f t="shared" si="173"/>
        <v>85.388154789995284</v>
      </c>
      <c r="AA572" s="4">
        <f t="shared" si="174"/>
        <v>-4.0797435750420092</v>
      </c>
      <c r="AB572" s="4">
        <f t="shared" si="175"/>
        <v>-4.0797435750420163</v>
      </c>
      <c r="AC572" s="4">
        <f t="shared" si="176"/>
        <v>-4.0797435750420021</v>
      </c>
    </row>
    <row r="573" spans="1:30" s="58" customFormat="1" ht="15" x14ac:dyDescent="0.25">
      <c r="A573" s="50">
        <v>6.21</v>
      </c>
      <c r="B573" s="50">
        <v>4.4400000000000004</v>
      </c>
      <c r="C573" s="50">
        <v>1.53</v>
      </c>
      <c r="D573" s="51">
        <f t="shared" si="164"/>
        <v>3.9850592280259889E-2</v>
      </c>
      <c r="E573" s="52">
        <f>IF(OR($A573="",$B573="",$C573=""),"",A573*'MPTO_working_3-way'!$I572)</f>
        <v>6.4574721780604136</v>
      </c>
      <c r="F573" s="53">
        <f>IF(OR($A573="",$B573="",$C573=""),"",B573*'MPTO_working_3-way'!$I572)</f>
        <v>4.6169366297243544</v>
      </c>
      <c r="G573" s="54">
        <f>IF(OR($A573="",$B573="",$C573=""),"",C573*'MPTO_working_3-way'!$I572)</f>
        <v>1.5909714061887976</v>
      </c>
      <c r="H573" s="52">
        <f>IF(OR($A573="",$B573="",$C573=""),"",'MPTO_working_3-way'!E572)</f>
        <v>6.7683239571661273</v>
      </c>
      <c r="I573" s="53">
        <f>IF(OR($A573="",$B573="",$C573=""),"",'MPTO_working_3-way'!F572)</f>
        <v>4.7182787819245533</v>
      </c>
      <c r="J573" s="54">
        <f>IF(OR($A573="",$B573="",$C573=""),"",'MPTO_working_3-way'!G572)</f>
        <v>1.5617405048951534</v>
      </c>
      <c r="K573" s="52">
        <f>IF(OR($A573="",$B573="",$C573=""),"",'OddsRatio_working_3-way'!H572)</f>
        <v>6.6156290852039179</v>
      </c>
      <c r="L573" s="53">
        <f>IF(OR($A573="",$B573="",$C573=""),"",'OddsRatio_working_3-way'!I572)</f>
        <v>4.7078241944532584</v>
      </c>
      <c r="M573" s="54">
        <f>IF(OR($A573="",$B573="",$C573=""),"",'OddsRatio_working_3-way'!J572)</f>
        <v>1.5712636113547165</v>
      </c>
      <c r="N573" s="55">
        <f t="shared" si="165"/>
        <v>15.485935865082784</v>
      </c>
      <c r="O573" s="56">
        <f t="shared" si="166"/>
        <v>21.659383270757672</v>
      </c>
      <c r="P573" s="56">
        <f t="shared" si="167"/>
        <v>62.854680864159526</v>
      </c>
      <c r="Q573" s="50" t="s">
        <v>257</v>
      </c>
      <c r="R573" s="50" t="s">
        <v>259</v>
      </c>
      <c r="S573" s="57">
        <v>44094</v>
      </c>
      <c r="T573" s="58">
        <v>100</v>
      </c>
      <c r="U573" s="58">
        <f t="shared" si="168"/>
        <v>83.896940418679549</v>
      </c>
      <c r="V573" s="58">
        <f t="shared" si="169"/>
        <v>77.477477477477478</v>
      </c>
      <c r="W573" s="58">
        <f t="shared" si="170"/>
        <v>34.640522875816991</v>
      </c>
      <c r="X573" s="58">
        <f t="shared" si="171"/>
        <v>87.881999646705538</v>
      </c>
      <c r="Y573" s="58">
        <f t="shared" si="172"/>
        <v>81.462536705503453</v>
      </c>
      <c r="Z573" s="58">
        <f t="shared" si="173"/>
        <v>38.625582103842973</v>
      </c>
      <c r="AA573" s="58">
        <f t="shared" si="174"/>
        <v>-3.9850592280259889</v>
      </c>
      <c r="AB573" s="58">
        <f t="shared" si="175"/>
        <v>-3.9850592280259747</v>
      </c>
      <c r="AC573" s="58">
        <f t="shared" si="176"/>
        <v>-3.9850592280259818</v>
      </c>
      <c r="AD573" s="61" t="s">
        <v>431</v>
      </c>
    </row>
    <row r="574" spans="1:30" ht="15" x14ac:dyDescent="0.25">
      <c r="A574">
        <v>1.58</v>
      </c>
      <c r="B574">
        <v>4.0199999999999996</v>
      </c>
      <c r="C574">
        <v>6.23</v>
      </c>
      <c r="D574" s="20">
        <f t="shared" si="164"/>
        <v>4.218125497024694E-2</v>
      </c>
      <c r="E574" s="17">
        <f>IF(OR($A574="",$B574="",$C574=""),"",A574*'MPTO_working_3-way'!$I573)</f>
        <v>1.6466463828529903</v>
      </c>
      <c r="F574" s="21">
        <f>IF(OR($A574="",$B574="",$C574=""),"",B574*'MPTO_working_3-way'!$I573)</f>
        <v>4.1895686449803922</v>
      </c>
      <c r="G574" s="22">
        <f>IF(OR($A574="",$B574="",$C574=""),"",C574*'MPTO_working_3-way'!$I573)</f>
        <v>6.4927892184646385</v>
      </c>
      <c r="H574" s="17">
        <f>IF(OR($A574="",$B574="",$C574=""),"",'MPTO_working_3-way'!E573)</f>
        <v>1.6158979170776353</v>
      </c>
      <c r="I574" s="21">
        <f>IF(OR($A574="",$B574="",$C574=""),"",'MPTO_working_3-way'!F573)</f>
        <v>4.2608346528568095</v>
      </c>
      <c r="J574" s="22">
        <f>IF(OR($A574="",$B574="",$C574=""),"",'MPTO_working_3-way'!G573)</f>
        <v>6.8281186549748902</v>
      </c>
      <c r="K574" s="17">
        <f>IF(OR($A574="",$B574="",$C574=""),"",'OddsRatio_working_3-way'!H573)</f>
        <v>1.6263086990393087</v>
      </c>
      <c r="L574" s="21">
        <f>IF(OR($A574="",$B574="",$C574=""),"",'OddsRatio_working_3-way'!I573)</f>
        <v>4.2611246053426077</v>
      </c>
      <c r="M574" s="22">
        <f>IF(OR($A574="",$B574="",$C574=""),"",'OddsRatio_working_3-way'!J573)</f>
        <v>6.6475767171992857</v>
      </c>
      <c r="N574" s="29">
        <f t="shared" si="165"/>
        <v>60.7294930115714</v>
      </c>
      <c r="O574" s="30">
        <f t="shared" si="166"/>
        <v>23.868805711015632</v>
      </c>
      <c r="P574" s="30">
        <f t="shared" si="167"/>
        <v>15.401701277412972</v>
      </c>
      <c r="Q574" t="s">
        <v>263</v>
      </c>
      <c r="R574" t="s">
        <v>253</v>
      </c>
      <c r="S574" s="43">
        <v>44094</v>
      </c>
      <c r="T574" s="4">
        <v>100</v>
      </c>
      <c r="U574" s="4">
        <f t="shared" si="168"/>
        <v>36.708860759493668</v>
      </c>
      <c r="V574" s="4">
        <f t="shared" si="169"/>
        <v>75.124378109452735</v>
      </c>
      <c r="W574" s="4">
        <f t="shared" si="170"/>
        <v>83.948635634028889</v>
      </c>
      <c r="X574" s="4">
        <f t="shared" si="171"/>
        <v>40.926986256518369</v>
      </c>
      <c r="Y574" s="4">
        <f t="shared" si="172"/>
        <v>79.342503606477436</v>
      </c>
      <c r="Z574" s="4">
        <f t="shared" si="173"/>
        <v>88.16676113105359</v>
      </c>
      <c r="AA574" s="4">
        <f t="shared" si="174"/>
        <v>-4.2181254970247011</v>
      </c>
      <c r="AB574" s="4">
        <f t="shared" si="175"/>
        <v>-4.2181254970247011</v>
      </c>
      <c r="AC574" s="4">
        <f t="shared" si="176"/>
        <v>-4.2181254970247011</v>
      </c>
    </row>
    <row r="575" spans="1:30" ht="15" x14ac:dyDescent="0.25">
      <c r="A575">
        <v>1.71</v>
      </c>
      <c r="B575">
        <v>4.08</v>
      </c>
      <c r="C575">
        <v>4.75</v>
      </c>
      <c r="D575" s="20">
        <f t="shared" si="164"/>
        <v>4.0419676642586833E-2</v>
      </c>
      <c r="E575" s="17">
        <f>IF(OR($A575="",$B575="",$C575=""),"",A575*'MPTO_working_3-way'!$I574)</f>
        <v>1.7791176470588235</v>
      </c>
      <c r="F575" s="21">
        <f>IF(OR($A575="",$B575="",$C575=""),"",B575*'MPTO_working_3-way'!$I574)</f>
        <v>4.2449122807017545</v>
      </c>
      <c r="G575" s="22">
        <f>IF(OR($A575="",$B575="",$C575=""),"",C575*'MPTO_working_3-way'!$I574)</f>
        <v>4.9419934640522873</v>
      </c>
      <c r="H575" s="17">
        <f>IF(OR($A575="",$B575="",$C575=""),"",'MPTO_working_3-way'!E574)</f>
        <v>1.7503261414952331</v>
      </c>
      <c r="I575" s="21">
        <f>IF(OR($A575="",$B575="",$C575=""),"",'MPTO_working_3-way'!F574)</f>
        <v>4.3173267326732674</v>
      </c>
      <c r="J575" s="22">
        <f>IF(OR($A575="",$B575="",$C575=""),"",'MPTO_working_3-way'!G574)</f>
        <v>5.0747745126563863</v>
      </c>
      <c r="K575" s="17">
        <f>IF(OR($A575="",$B575="",$C575=""),"",'OddsRatio_working_3-way'!H574)</f>
        <v>1.7604505903170926</v>
      </c>
      <c r="L575" s="21">
        <f>IF(OR($A575="",$B575="",$C575=""),"",'OddsRatio_working_3-way'!I574)</f>
        <v>4.2988560819389372</v>
      </c>
      <c r="M575" s="22">
        <f>IF(OR($A575="",$B575="",$C575=""),"",'OddsRatio_working_3-way'!J574)</f>
        <v>5.0164643854776019</v>
      </c>
      <c r="N575" s="29">
        <f t="shared" si="165"/>
        <v>56.207637626053895</v>
      </c>
      <c r="O575" s="30">
        <f t="shared" si="166"/>
        <v>23.557612828566704</v>
      </c>
      <c r="P575" s="30">
        <f t="shared" si="167"/>
        <v>20.234749545379401</v>
      </c>
      <c r="Q575" t="s">
        <v>248</v>
      </c>
      <c r="R575" t="s">
        <v>247</v>
      </c>
      <c r="S575" s="43">
        <v>44094</v>
      </c>
      <c r="T575" s="4">
        <v>100</v>
      </c>
      <c r="U575" s="4">
        <f t="shared" si="168"/>
        <v>41.520467836257311</v>
      </c>
      <c r="V575" s="4">
        <f t="shared" si="169"/>
        <v>75.490196078431367</v>
      </c>
      <c r="W575" s="4">
        <f t="shared" si="170"/>
        <v>78.94736842105263</v>
      </c>
      <c r="X575" s="4">
        <f t="shared" si="171"/>
        <v>45.562435500515996</v>
      </c>
      <c r="Y575" s="4">
        <f t="shared" si="172"/>
        <v>79.532163742690059</v>
      </c>
      <c r="Z575" s="4">
        <f t="shared" si="173"/>
        <v>82.989336085311322</v>
      </c>
      <c r="AA575" s="4">
        <f t="shared" si="174"/>
        <v>-4.041967664258685</v>
      </c>
      <c r="AB575" s="4">
        <f t="shared" si="175"/>
        <v>-4.0419676642586921</v>
      </c>
      <c r="AC575" s="4">
        <f t="shared" si="176"/>
        <v>-4.0419676642586921</v>
      </c>
    </row>
    <row r="576" spans="1:30" ht="15" x14ac:dyDescent="0.25">
      <c r="A576">
        <v>1.71</v>
      </c>
      <c r="B576">
        <v>3.67</v>
      </c>
      <c r="C576">
        <v>5.45</v>
      </c>
      <c r="D576" s="20">
        <f t="shared" si="164"/>
        <v>4.0761124202234544E-2</v>
      </c>
      <c r="E576" s="17">
        <f>IF(OR($A576="",$B576="",$C576=""),"",A576*'MPTO_working_3-way'!$I575)</f>
        <v>1.779701522385821</v>
      </c>
      <c r="F576" s="21">
        <f>IF(OR($A576="",$B576="",$C576=""),"",B576*'MPTO_working_3-way'!$I575)</f>
        <v>3.8195933258222006</v>
      </c>
      <c r="G576" s="22">
        <f>IF(OR($A576="",$B576="",$C576=""),"",C576*'MPTO_working_3-way'!$I575)</f>
        <v>5.6721481269021785</v>
      </c>
      <c r="H576" s="17">
        <f>IF(OR($A576="",$B576="",$C576=""),"",'MPTO_working_3-way'!E575)</f>
        <v>1.7506749019563348</v>
      </c>
      <c r="I576" s="21">
        <f>IF(OR($A576="",$B576="",$C576=""),"",'MPTO_working_3-way'!F575)</f>
        <v>3.8626067289769583</v>
      </c>
      <c r="J576" s="22">
        <f>IF(OR($A576="",$B576="",$C576=""),"",'MPTO_working_3-way'!G575)</f>
        <v>5.8858429991685304</v>
      </c>
      <c r="K576" s="17">
        <f>IF(OR($A576="",$B576="",$C576=""),"",'OddsRatio_working_3-way'!H575)</f>
        <v>1.7611669300126418</v>
      </c>
      <c r="L576" s="21">
        <f>IF(OR($A576="",$B576="",$C576=""),"",'OddsRatio_working_3-way'!I575)</f>
        <v>3.8624164832869776</v>
      </c>
      <c r="M576" s="22">
        <f>IF(OR($A576="",$B576="",$C576=""),"",'OddsRatio_working_3-way'!J575)</f>
        <v>5.7706941388116304</v>
      </c>
      <c r="N576" s="29">
        <f t="shared" si="165"/>
        <v>56.189197313234096</v>
      </c>
      <c r="O576" s="30">
        <f t="shared" si="166"/>
        <v>26.180797658209894</v>
      </c>
      <c r="P576" s="30">
        <f t="shared" si="167"/>
        <v>17.630005028556017</v>
      </c>
      <c r="Q576" t="s">
        <v>255</v>
      </c>
      <c r="R576" t="s">
        <v>258</v>
      </c>
      <c r="S576" s="43">
        <v>44094</v>
      </c>
      <c r="T576" s="4">
        <v>100</v>
      </c>
      <c r="U576" s="4">
        <f t="shared" si="168"/>
        <v>41.520467836257311</v>
      </c>
      <c r="V576" s="4">
        <f t="shared" si="169"/>
        <v>72.752043596730246</v>
      </c>
      <c r="W576" s="4">
        <f t="shared" si="170"/>
        <v>81.651376146788976</v>
      </c>
      <c r="X576" s="4">
        <f t="shared" si="171"/>
        <v>45.59658025648077</v>
      </c>
      <c r="Y576" s="4">
        <f t="shared" si="172"/>
        <v>76.828156016953699</v>
      </c>
      <c r="Z576" s="4">
        <f t="shared" si="173"/>
        <v>85.727488567012443</v>
      </c>
      <c r="AA576" s="4">
        <f t="shared" si="174"/>
        <v>-4.0761124202234598</v>
      </c>
      <c r="AB576" s="4">
        <f t="shared" si="175"/>
        <v>-4.0761124202234527</v>
      </c>
      <c r="AC576" s="4">
        <f t="shared" si="176"/>
        <v>-4.0761124202234669</v>
      </c>
    </row>
    <row r="577" spans="1:30" ht="15" x14ac:dyDescent="0.25">
      <c r="A577">
        <v>1.37</v>
      </c>
      <c r="B577">
        <v>5.49</v>
      </c>
      <c r="C577">
        <v>7.98</v>
      </c>
      <c r="D577" s="20">
        <f t="shared" si="164"/>
        <v>3.738965298452146E-2</v>
      </c>
      <c r="E577" s="17">
        <f>IF(OR($A577="",$B577="",$C577=""),"",A577*'MPTO_working_3-way'!$I576)</f>
        <v>1.4212238245887945</v>
      </c>
      <c r="F577" s="21">
        <f>IF(OR($A577="",$B577="",$C577=""),"",B577*'MPTO_working_3-way'!$I576)</f>
        <v>5.6952691948850234</v>
      </c>
      <c r="G577" s="22">
        <f>IF(OR($A577="",$B577="",$C577=""),"",C577*'MPTO_working_3-way'!$I576)</f>
        <v>8.2783694308164826</v>
      </c>
      <c r="H577" s="17">
        <f>IF(OR($A577="",$B577="",$C577=""),"",'MPTO_working_3-way'!E576)</f>
        <v>1.3937985643915014</v>
      </c>
      <c r="I577" s="21">
        <f>IF(OR($A577="",$B577="",$C577=""),"",'MPTO_working_3-way'!F576)</f>
        <v>5.8932330691228811</v>
      </c>
      <c r="J577" s="22">
        <f>IF(OR($A577="",$B577="",$C577=""),"",'MPTO_working_3-way'!G576)</f>
        <v>8.8613151898244542</v>
      </c>
      <c r="K577" s="17">
        <f>IF(OR($A577="",$B577="",$C577=""),"",'OddsRatio_working_3-way'!H576)</f>
        <v>1.4018956019846729</v>
      </c>
      <c r="L577" s="21">
        <f>IF(OR($A577="",$B577="",$C577=""),"",'OddsRatio_working_3-way'!I576)</f>
        <v>5.8770574403004909</v>
      </c>
      <c r="M577" s="22">
        <f>IF(OR($A577="",$B577="",$C577=""),"",'OddsRatio_working_3-way'!J576)</f>
        <v>8.5817062212243727</v>
      </c>
      <c r="N577" s="29">
        <f t="shared" si="165"/>
        <v>70.361893932458656</v>
      </c>
      <c r="O577" s="30">
        <f t="shared" si="166"/>
        <v>17.558432547808447</v>
      </c>
      <c r="P577" s="30">
        <f t="shared" si="167"/>
        <v>12.079673519732879</v>
      </c>
      <c r="Q577" t="s">
        <v>416</v>
      </c>
      <c r="R577" t="s">
        <v>417</v>
      </c>
      <c r="S577" s="43">
        <v>44094</v>
      </c>
      <c r="T577" s="4">
        <v>100</v>
      </c>
      <c r="U577" s="4">
        <f t="shared" si="168"/>
        <v>27.007299270072991</v>
      </c>
      <c r="V577" s="4">
        <f t="shared" si="169"/>
        <v>81.785063752276869</v>
      </c>
      <c r="W577" s="4">
        <f t="shared" si="170"/>
        <v>87.468671679197996</v>
      </c>
      <c r="X577" s="4">
        <f t="shared" si="171"/>
        <v>30.746264568525138</v>
      </c>
      <c r="Y577" s="4">
        <f t="shared" si="172"/>
        <v>85.524029050729013</v>
      </c>
      <c r="Z577" s="4">
        <f t="shared" si="173"/>
        <v>91.207636977650139</v>
      </c>
      <c r="AA577" s="4">
        <f t="shared" si="174"/>
        <v>-3.7389652984521469</v>
      </c>
      <c r="AB577" s="4">
        <f t="shared" si="175"/>
        <v>-3.7389652984521433</v>
      </c>
      <c r="AC577" s="4">
        <f t="shared" si="176"/>
        <v>-3.7389652984521433</v>
      </c>
    </row>
    <row r="578" spans="1:30" ht="15" x14ac:dyDescent="0.25">
      <c r="A578">
        <v>2.96</v>
      </c>
      <c r="B578">
        <v>3.42</v>
      </c>
      <c r="C578">
        <v>2.48</v>
      </c>
      <c r="D578" s="20">
        <f t="shared" si="164"/>
        <v>3.3461305108164252E-2</v>
      </c>
      <c r="E578" s="17">
        <f>IF(OR($A578="",$B578="",$C578=""),"",A578*'MPTO_working_3-way'!$I577)</f>
        <v>3.059045463120166</v>
      </c>
      <c r="F578" s="21">
        <f>IF(OR($A578="",$B578="",$C578=""),"",B578*'MPTO_working_3-way'!$I577)</f>
        <v>3.5344376634699217</v>
      </c>
      <c r="G578" s="22">
        <f>IF(OR($A578="",$B578="",$C578=""),"",C578*'MPTO_working_3-way'!$I577)</f>
        <v>2.5629840366682473</v>
      </c>
      <c r="H578" s="17">
        <f>IF(OR($A578="",$B578="",$C578=""),"",'MPTO_working_3-way'!E577)</f>
        <v>3.0610614151682016</v>
      </c>
      <c r="I578" s="21">
        <f>IF(OR($A578="",$B578="",$C578=""),"",'MPTO_working_3-way'!F577)</f>
        <v>3.5556327687371216</v>
      </c>
      <c r="J578" s="22">
        <f>IF(OR($A578="",$B578="",$C578=""),"",'MPTO_working_3-way'!G577)</f>
        <v>2.5505516917028426</v>
      </c>
      <c r="K578" s="17">
        <f>IF(OR($A578="",$B578="",$C578=""),"",'OddsRatio_working_3-way'!H577)</f>
        <v>3.0609916452734987</v>
      </c>
      <c r="L578" s="21">
        <f>IF(OR($A578="",$B578="",$C578=""),"",'OddsRatio_working_3-way'!I577)</f>
        <v>3.5446937661029931</v>
      </c>
      <c r="M578" s="22">
        <f>IF(OR($A578="",$B578="",$C578=""),"",'OddsRatio_working_3-way'!J577)</f>
        <v>2.5562589974514172</v>
      </c>
      <c r="N578" s="29">
        <f t="shared" si="165"/>
        <v>32.689935865811542</v>
      </c>
      <c r="O578" s="30">
        <f t="shared" si="166"/>
        <v>28.293043907252098</v>
      </c>
      <c r="P578" s="30">
        <f t="shared" si="167"/>
        <v>39.01702022693636</v>
      </c>
      <c r="Q578" t="s">
        <v>418</v>
      </c>
      <c r="R578" t="s">
        <v>419</v>
      </c>
      <c r="S578" s="43">
        <v>44094</v>
      </c>
      <c r="T578" s="4">
        <v>100</v>
      </c>
      <c r="U578" s="4">
        <f t="shared" si="168"/>
        <v>66.21621621621621</v>
      </c>
      <c r="V578" s="4">
        <f t="shared" si="169"/>
        <v>70.760233918128648</v>
      </c>
      <c r="W578" s="4">
        <f t="shared" si="170"/>
        <v>59.677419354838712</v>
      </c>
      <c r="X578" s="4">
        <f t="shared" si="171"/>
        <v>69.562346727032633</v>
      </c>
      <c r="Y578" s="4">
        <f t="shared" si="172"/>
        <v>74.106364428945071</v>
      </c>
      <c r="Z578" s="4">
        <f t="shared" si="173"/>
        <v>63.023549865655127</v>
      </c>
      <c r="AA578" s="4">
        <f t="shared" si="174"/>
        <v>-3.3461305108164225</v>
      </c>
      <c r="AB578" s="4">
        <f t="shared" si="175"/>
        <v>-3.3461305108164225</v>
      </c>
      <c r="AC578" s="4">
        <f t="shared" si="176"/>
        <v>-3.3461305108164154</v>
      </c>
    </row>
    <row r="579" spans="1:30" ht="15" x14ac:dyDescent="0.25">
      <c r="A579">
        <v>2.09</v>
      </c>
      <c r="B579">
        <v>3.45</v>
      </c>
      <c r="C579">
        <v>3.69</v>
      </c>
      <c r="D579" s="20">
        <f t="shared" si="164"/>
        <v>3.9326682012399417E-2</v>
      </c>
      <c r="E579" s="17">
        <f>IF(OR($A579="",$B579="",$C579=""),"",A579*'MPTO_working_3-way'!$I578)</f>
        <v>2.1721927654059145</v>
      </c>
      <c r="F579" s="21">
        <f>IF(OR($A579="",$B579="",$C579=""),"",B579*'MPTO_working_3-way'!$I578)</f>
        <v>3.5856770529427782</v>
      </c>
      <c r="G579" s="22">
        <f>IF(OR($A579="",$B579="",$C579=""),"",C579*'MPTO_working_3-way'!$I578)</f>
        <v>3.8351154566257537</v>
      </c>
      <c r="H579" s="17">
        <f>IF(OR($A579="",$B579="",$C579=""),"",'MPTO_working_3-way'!E578)</f>
        <v>2.1488739645517603</v>
      </c>
      <c r="I579" s="21">
        <f>IF(OR($A579="",$B579="",$C579=""),"",'MPTO_working_3-way'!F578)</f>
        <v>3.6134193634253053</v>
      </c>
      <c r="J579" s="22">
        <f>IF(OR($A579="",$B579="",$C579=""),"",'MPTO_working_3-way'!G578)</f>
        <v>3.8775648653434307</v>
      </c>
      <c r="K579" s="17">
        <f>IF(OR($A579="",$B579="",$C579=""),"",'OddsRatio_working_3-way'!H578)</f>
        <v>2.1582971713437948</v>
      </c>
      <c r="L579" s="21">
        <f>IF(OR($A579="",$B579="",$C579=""),"",'OddsRatio_working_3-way'!I578)</f>
        <v>3.6035119906351363</v>
      </c>
      <c r="M579" s="22">
        <f>IF(OR($A579="",$B579="",$C579=""),"",'OddsRatio_working_3-way'!J578)</f>
        <v>3.8585498999218428</v>
      </c>
      <c r="N579" s="29">
        <f t="shared" si="165"/>
        <v>46.036429912017105</v>
      </c>
      <c r="O579" s="30">
        <f t="shared" si="166"/>
        <v>27.888735801772679</v>
      </c>
      <c r="P579" s="30">
        <f t="shared" si="167"/>
        <v>26.07483428621023</v>
      </c>
      <c r="Q579" t="s">
        <v>420</v>
      </c>
      <c r="R579" t="s">
        <v>421</v>
      </c>
      <c r="S579" s="43">
        <v>44094</v>
      </c>
      <c r="T579" s="4">
        <v>100</v>
      </c>
      <c r="U579" s="4">
        <f t="shared" si="168"/>
        <v>52.153110047846894</v>
      </c>
      <c r="V579" s="4">
        <f t="shared" si="169"/>
        <v>71.014492753623188</v>
      </c>
      <c r="W579" s="4">
        <f t="shared" si="170"/>
        <v>72.899728997289984</v>
      </c>
      <c r="X579" s="4">
        <f t="shared" si="171"/>
        <v>56.08577824908685</v>
      </c>
      <c r="Y579" s="4">
        <f t="shared" si="172"/>
        <v>74.947160954863151</v>
      </c>
      <c r="Z579" s="4">
        <f t="shared" si="173"/>
        <v>76.832397198529918</v>
      </c>
      <c r="AA579" s="4">
        <f t="shared" si="174"/>
        <v>-3.9326682012399559</v>
      </c>
      <c r="AB579" s="4">
        <f t="shared" si="175"/>
        <v>-3.932668201239963</v>
      </c>
      <c r="AC579" s="4">
        <f t="shared" si="176"/>
        <v>-3.9326682012399345</v>
      </c>
    </row>
    <row r="580" spans="1:30" ht="15" x14ac:dyDescent="0.25">
      <c r="A580">
        <v>2.3199999999999998</v>
      </c>
      <c r="B580">
        <v>3.29</v>
      </c>
      <c r="C580">
        <v>3.28</v>
      </c>
      <c r="D580" s="20">
        <f t="shared" si="164"/>
        <v>3.9863899320263574E-2</v>
      </c>
      <c r="E580" s="17">
        <f>IF(OR($A580="",$B580="",$C580=""),"",A580*'MPTO_working_3-way'!$I579)</f>
        <v>2.4124842464230114</v>
      </c>
      <c r="F580" s="21">
        <f>IF(OR($A580="",$B580="",$C580=""),"",B580*'MPTO_working_3-way'!$I579)</f>
        <v>3.4211522287636673</v>
      </c>
      <c r="G580" s="22">
        <f>IF(OR($A580="",$B580="",$C580=""),"",C580*'MPTO_working_3-way'!$I579)</f>
        <v>3.4107535897704642</v>
      </c>
      <c r="H580" s="17">
        <f>IF(OR($A580="",$B580="",$C580=""),"",'MPTO_working_3-way'!E579)</f>
        <v>2.3937961441610138</v>
      </c>
      <c r="I580" s="21">
        <f>IF(OR($A580="",$B580="",$C580=""),"",'MPTO_working_3-way'!F579)</f>
        <v>3.4404056217128995</v>
      </c>
      <c r="J580" s="22">
        <f>IF(OR($A580="",$B580="",$C580=""),"",'MPTO_working_3-way'!G579)</f>
        <v>3.4294719215882243</v>
      </c>
      <c r="K580" s="17">
        <f>IF(OR($A580="",$B580="",$C580=""),"",'OddsRatio_working_3-way'!H579)</f>
        <v>2.4018525766477543</v>
      </c>
      <c r="L580" s="21">
        <f>IF(OR($A580="",$B580="",$C580=""),"",'OddsRatio_working_3-way'!I579)</f>
        <v>3.4320018185783017</v>
      </c>
      <c r="M580" s="22">
        <f>IF(OR($A580="",$B580="",$C580=""),"",'OddsRatio_working_3-way'!J579)</f>
        <v>3.4213817233006671</v>
      </c>
      <c r="N580" s="29">
        <f t="shared" si="165"/>
        <v>41.451047876590252</v>
      </c>
      <c r="O580" s="30">
        <f t="shared" si="166"/>
        <v>29.229918259480055</v>
      </c>
      <c r="P580" s="30">
        <f t="shared" si="167"/>
        <v>29.319033863929693</v>
      </c>
      <c r="Q580" t="s">
        <v>422</v>
      </c>
      <c r="R580" t="s">
        <v>423</v>
      </c>
      <c r="S580" s="43">
        <v>44094</v>
      </c>
      <c r="T580" s="4">
        <v>100</v>
      </c>
      <c r="U580" s="4">
        <f t="shared" si="168"/>
        <v>56.896551724137922</v>
      </c>
      <c r="V580" s="4">
        <f t="shared" si="169"/>
        <v>69.6048632218845</v>
      </c>
      <c r="W580" s="4">
        <f t="shared" si="170"/>
        <v>69.512195121951223</v>
      </c>
      <c r="X580" s="4">
        <f t="shared" si="171"/>
        <v>60.882941656164277</v>
      </c>
      <c r="Y580" s="4">
        <f t="shared" si="172"/>
        <v>73.591253153910856</v>
      </c>
      <c r="Z580" s="4">
        <f t="shared" si="173"/>
        <v>73.498585053977578</v>
      </c>
      <c r="AA580" s="4">
        <f t="shared" si="174"/>
        <v>-3.9863899320263556</v>
      </c>
      <c r="AB580" s="4">
        <f t="shared" si="175"/>
        <v>-3.9863899320263556</v>
      </c>
      <c r="AC580" s="4">
        <f t="shared" si="176"/>
        <v>-3.9863899320263556</v>
      </c>
    </row>
    <row r="581" spans="1:30" ht="15" x14ac:dyDescent="0.25">
      <c r="A581">
        <v>2.41</v>
      </c>
      <c r="B581">
        <v>3.57</v>
      </c>
      <c r="C581">
        <v>2.9</v>
      </c>
      <c r="D581" s="20">
        <f t="shared" ref="D581:D644" si="177">IF(OR($A581="",$B581="",$C581=""),"",(1/A581)+(1/B581)+(1/C581)-1)</f>
        <v>3.9877390360923304E-2</v>
      </c>
      <c r="E581" s="17">
        <f>IF(OR($A581="",$B581="",$C581=""),"",A581*'MPTO_working_3-way'!$I580)</f>
        <v>2.5061045107698252</v>
      </c>
      <c r="F581" s="21">
        <f>IF(OR($A581="",$B581="",$C581=""),"",B581*'MPTO_working_3-way'!$I580)</f>
        <v>3.712362283588496</v>
      </c>
      <c r="G581" s="22">
        <f>IF(OR($A581="",$B581="",$C581=""),"",C581*'MPTO_working_3-way'!$I580)</f>
        <v>3.0156444320466775</v>
      </c>
      <c r="H581" s="17">
        <f>IF(OR($A581="",$B581="",$C581=""),"",'MPTO_working_3-way'!E580)</f>
        <v>2.4897590243224212</v>
      </c>
      <c r="I581" s="21">
        <f>IF(OR($A581="",$B581="",$C581=""),"",'MPTO_working_3-way'!F580)</f>
        <v>3.7478508694409127</v>
      </c>
      <c r="J581" s="22">
        <f>IF(OR($A581="",$B581="",$C581=""),"",'MPTO_working_3-way'!G580)</f>
        <v>3.0162716749146621</v>
      </c>
      <c r="K581" s="17">
        <f>IF(OR($A581="",$B581="",$C581=""),"",'OddsRatio_working_3-way'!H580)</f>
        <v>2.4972479597444841</v>
      </c>
      <c r="L581" s="21">
        <f>IF(OR($A581="",$B581="",$C581=""),"",'OddsRatio_working_3-way'!I580)</f>
        <v>3.7290264230803722</v>
      </c>
      <c r="M581" s="22">
        <f>IF(OR($A581="",$B581="",$C581=""),"",'OddsRatio_working_3-way'!J580)</f>
        <v>3.0175681727053334</v>
      </c>
      <c r="N581" s="29">
        <f t="shared" si="165"/>
        <v>39.902565743071108</v>
      </c>
      <c r="O581" s="30">
        <f t="shared" si="166"/>
        <v>26.93702617389394</v>
      </c>
      <c r="P581" s="30">
        <f t="shared" si="167"/>
        <v>33.160408083034952</v>
      </c>
      <c r="Q581" t="s">
        <v>424</v>
      </c>
      <c r="R581" t="s">
        <v>425</v>
      </c>
      <c r="S581" s="43">
        <v>44094</v>
      </c>
      <c r="T581" s="4">
        <v>100</v>
      </c>
      <c r="U581" s="4">
        <f t="shared" si="168"/>
        <v>58.50622406639004</v>
      </c>
      <c r="V581" s="4">
        <f t="shared" si="169"/>
        <v>71.988795518207283</v>
      </c>
      <c r="W581" s="4">
        <f t="shared" si="170"/>
        <v>65.517241379310349</v>
      </c>
      <c r="X581" s="4">
        <f t="shared" si="171"/>
        <v>62.493963102482375</v>
      </c>
      <c r="Y581" s="4">
        <f t="shared" si="172"/>
        <v>75.976534554299619</v>
      </c>
      <c r="Z581" s="4">
        <f t="shared" si="173"/>
        <v>69.50498041540267</v>
      </c>
      <c r="AA581" s="4">
        <f t="shared" si="174"/>
        <v>-3.9877390360923357</v>
      </c>
      <c r="AB581" s="4">
        <f t="shared" si="175"/>
        <v>-3.9877390360923357</v>
      </c>
      <c r="AC581" s="4">
        <f t="shared" si="176"/>
        <v>-3.9877390360923215</v>
      </c>
    </row>
    <row r="582" spans="1:30" ht="15" x14ac:dyDescent="0.25">
      <c r="A582">
        <v>3.12</v>
      </c>
      <c r="B582">
        <v>3.39</v>
      </c>
      <c r="C582">
        <v>2.41</v>
      </c>
      <c r="D582" s="20">
        <f t="shared" si="177"/>
        <v>3.0435830586382995E-2</v>
      </c>
      <c r="E582" s="17">
        <f>IF(OR($A582="",$B582="",$C582=""),"",A582*'MPTO_working_3-way'!$I581)</f>
        <v>3.2149597914295152</v>
      </c>
      <c r="F582" s="21">
        <f>IF(OR($A582="",$B582="",$C582=""),"",B582*'MPTO_working_3-way'!$I581)</f>
        <v>3.4931774656878383</v>
      </c>
      <c r="G582" s="22">
        <f>IF(OR($A582="",$B582="",$C582=""),"",C582*'MPTO_working_3-way'!$I581)</f>
        <v>2.4833503517131832</v>
      </c>
      <c r="H582" s="17">
        <f>IF(OR($A582="",$B582="",$C582=""),"",'MPTO_working_3-way'!E581)</f>
        <v>3.2219863850372925</v>
      </c>
      <c r="I582" s="21">
        <f>IF(OR($A582="",$B582="",$C582=""),"",'MPTO_working_3-way'!F581)</f>
        <v>3.5107431951867301</v>
      </c>
      <c r="J582" s="22">
        <f>IF(OR($A582="",$B582="",$C582=""),"",'MPTO_working_3-way'!G581)</f>
        <v>2.4704016089634271</v>
      </c>
      <c r="K582" s="17">
        <f>IF(OR($A582="",$B582="",$C582=""),"",'OddsRatio_working_3-way'!H581)</f>
        <v>3.2194753526958935</v>
      </c>
      <c r="L582" s="21">
        <f>IF(OR($A582="",$B582="",$C582=""),"",'OddsRatio_working_3-way'!I581)</f>
        <v>3.5021443834637669</v>
      </c>
      <c r="M582" s="22">
        <f>IF(OR($A582="",$B582="",$C582=""),"",'OddsRatio_working_3-way'!J581)</f>
        <v>2.4761604940100046</v>
      </c>
      <c r="N582" s="29">
        <f t="shared" si="165"/>
        <v>31.104588078078425</v>
      </c>
      <c r="O582" s="30">
        <f t="shared" si="166"/>
        <v>28.627231505488108</v>
      </c>
      <c r="P582" s="30">
        <f t="shared" si="167"/>
        <v>40.268180416433481</v>
      </c>
      <c r="Q582" t="s">
        <v>135</v>
      </c>
      <c r="R582" t="s">
        <v>133</v>
      </c>
      <c r="S582" s="43">
        <v>44094</v>
      </c>
      <c r="T582" s="4">
        <v>100</v>
      </c>
      <c r="U582" s="4">
        <f t="shared" si="168"/>
        <v>67.948717948717942</v>
      </c>
      <c r="V582" s="4">
        <f t="shared" si="169"/>
        <v>70.501474926253692</v>
      </c>
      <c r="W582" s="4">
        <f t="shared" si="170"/>
        <v>58.50622406639004</v>
      </c>
      <c r="X582" s="4">
        <f t="shared" si="171"/>
        <v>70.992301007356275</v>
      </c>
      <c r="Y582" s="4">
        <f t="shared" si="172"/>
        <v>73.545057984891997</v>
      </c>
      <c r="Z582" s="4">
        <f t="shared" si="173"/>
        <v>61.549807125028352</v>
      </c>
      <c r="AA582" s="4">
        <f t="shared" si="174"/>
        <v>-3.0435830586383332</v>
      </c>
      <c r="AB582" s="4">
        <f t="shared" si="175"/>
        <v>-3.0435830586383048</v>
      </c>
      <c r="AC582" s="4">
        <f t="shared" si="176"/>
        <v>-3.0435830586383119</v>
      </c>
      <c r="AD582" s="5" t="s">
        <v>432</v>
      </c>
    </row>
    <row r="583" spans="1:30" ht="15" x14ac:dyDescent="0.25">
      <c r="A583">
        <v>2.66</v>
      </c>
      <c r="B583">
        <v>3.22</v>
      </c>
      <c r="C583">
        <v>2.91</v>
      </c>
      <c r="D583" s="20">
        <f t="shared" si="177"/>
        <v>3.0141467519089193E-2</v>
      </c>
      <c r="E583" s="17">
        <f>IF(OR($A583="",$B583="",$C583=""),"",A583*'MPTO_working_3-way'!$I582)</f>
        <v>2.7401763036007774</v>
      </c>
      <c r="F583" s="21">
        <f>IF(OR($A583="",$B583="",$C583=""),"",B583*'MPTO_working_3-way'!$I582)</f>
        <v>3.3170555254114675</v>
      </c>
      <c r="G583" s="22">
        <f>IF(OR($A583="",$B583="",$C583=""),"",C583*'MPTO_working_3-way'!$I582)</f>
        <v>2.9977116704805495</v>
      </c>
      <c r="H583" s="17">
        <f>IF(OR($A583="",$B583="",$C583=""),"",'MPTO_working_3-way'!E582)</f>
        <v>2.7330417277731787</v>
      </c>
      <c r="I583" s="21">
        <f>IF(OR($A583="",$B583="",$C583=""),"",'MPTO_working_3-way'!F582)</f>
        <v>3.3276557938192126</v>
      </c>
      <c r="J583" s="22">
        <f>IF(OR($A583="",$B583="",$C583=""),"",'MPTO_working_3-way'!G582)</f>
        <v>2.9976427510666555</v>
      </c>
      <c r="K583" s="17">
        <f>IF(OR($A583="",$B583="",$C583=""),"",'OddsRatio_working_3-way'!H582)</f>
        <v>2.7364459006816531</v>
      </c>
      <c r="L583" s="21">
        <f>IF(OR($A583="",$B583="",$C583=""),"",'OddsRatio_working_3-way'!I582)</f>
        <v>3.3222348792248604</v>
      </c>
      <c r="M583" s="22">
        <f>IF(OR($A583="",$B583="",$C583=""),"",'OddsRatio_working_3-way'!J582)</f>
        <v>2.9979588375312995</v>
      </c>
      <c r="N583" s="29">
        <f t="shared" si="165"/>
        <v>36.494002181025074</v>
      </c>
      <c r="O583" s="30">
        <f t="shared" si="166"/>
        <v>30.147219193020714</v>
      </c>
      <c r="P583" s="30">
        <f t="shared" si="167"/>
        <v>33.358778625954194</v>
      </c>
      <c r="Q583" t="s">
        <v>69</v>
      </c>
      <c r="R583" t="s">
        <v>74</v>
      </c>
      <c r="S583" s="43">
        <v>44094</v>
      </c>
      <c r="T583" s="4">
        <v>100</v>
      </c>
      <c r="U583" s="4">
        <f t="shared" si="168"/>
        <v>62.406015037593981</v>
      </c>
      <c r="V583" s="4">
        <f t="shared" si="169"/>
        <v>68.944099378881987</v>
      </c>
      <c r="W583" s="4">
        <f t="shared" si="170"/>
        <v>65.635738831615114</v>
      </c>
      <c r="X583" s="4">
        <f t="shared" si="171"/>
        <v>65.420161789502899</v>
      </c>
      <c r="Y583" s="4">
        <f t="shared" si="172"/>
        <v>71.958246130790897</v>
      </c>
      <c r="Z583" s="4">
        <f t="shared" si="173"/>
        <v>68.649885583524025</v>
      </c>
      <c r="AA583" s="4">
        <f t="shared" si="174"/>
        <v>-3.0141467519089176</v>
      </c>
      <c r="AB583" s="4">
        <f t="shared" si="175"/>
        <v>-3.0141467519089105</v>
      </c>
      <c r="AC583" s="4">
        <f t="shared" si="176"/>
        <v>-3.0141467519089105</v>
      </c>
    </row>
    <row r="584" spans="1:30" ht="15" x14ac:dyDescent="0.25">
      <c r="A584">
        <v>3.2</v>
      </c>
      <c r="B584">
        <v>3.85</v>
      </c>
      <c r="C584">
        <v>2.19</v>
      </c>
      <c r="D584" s="20">
        <f t="shared" si="177"/>
        <v>2.8861264306469847E-2</v>
      </c>
      <c r="E584" s="17">
        <f>IF(OR($A584="",$B584="",$C584=""),"",A584*'MPTO_working_3-way'!$I583)</f>
        <v>3.2923560457807035</v>
      </c>
      <c r="F584" s="21">
        <f>IF(OR($A584="",$B584="",$C584=""),"",B584*'MPTO_working_3-way'!$I583)</f>
        <v>3.9611158675799092</v>
      </c>
      <c r="G584" s="22">
        <f>IF(OR($A584="",$B584="",$C584=""),"",C584*'MPTO_working_3-way'!$I583)</f>
        <v>2.2532061688311691</v>
      </c>
      <c r="H584" s="17">
        <f>IF(OR($A584="",$B584="",$C584=""),"",'MPTO_working_3-way'!E583)</f>
        <v>3.3016422062506634</v>
      </c>
      <c r="I584" s="21">
        <f>IF(OR($A584="",$B584="",$C584=""),"",'MPTO_working_3-way'!F583)</f>
        <v>3.9980835058013473</v>
      </c>
      <c r="J584" s="22">
        <f>IF(OR($A584="",$B584="",$C584=""),"",'MPTO_working_3-way'!G583)</f>
        <v>2.2371335468874807</v>
      </c>
      <c r="K584" s="17">
        <f>IF(OR($A584="",$B584="",$C584=""),"",'OddsRatio_working_3-way'!H583)</f>
        <v>3.2997510431671966</v>
      </c>
      <c r="L584" s="21">
        <f>IF(OR($A584="",$B584="",$C584=""),"",'OddsRatio_working_3-way'!I583)</f>
        <v>3.9792229422847769</v>
      </c>
      <c r="M584" s="22">
        <f>IF(OR($A584="",$B584="",$C584=""),"",'OddsRatio_working_3-way'!J583)</f>
        <v>2.243956246076801</v>
      </c>
      <c r="N584" s="29">
        <f t="shared" si="165"/>
        <v>30.373385687782562</v>
      </c>
      <c r="O584" s="30">
        <f t="shared" si="166"/>
        <v>25.245411480754331</v>
      </c>
      <c r="P584" s="30">
        <f t="shared" si="167"/>
        <v>44.381202831463099</v>
      </c>
      <c r="Q584" t="s">
        <v>35</v>
      </c>
      <c r="R584" t="s">
        <v>75</v>
      </c>
      <c r="S584" s="43">
        <v>44094</v>
      </c>
      <c r="T584" s="4">
        <v>100</v>
      </c>
      <c r="U584" s="4">
        <f t="shared" si="168"/>
        <v>68.75</v>
      </c>
      <c r="V584" s="4">
        <f t="shared" si="169"/>
        <v>74.025974025974023</v>
      </c>
      <c r="W584" s="4">
        <f t="shared" si="170"/>
        <v>54.337899543379002</v>
      </c>
      <c r="X584" s="4">
        <f t="shared" si="171"/>
        <v>71.636126430646982</v>
      </c>
      <c r="Y584" s="4">
        <f t="shared" si="172"/>
        <v>76.912100456621005</v>
      </c>
      <c r="Z584" s="4">
        <f t="shared" si="173"/>
        <v>57.22402597402597</v>
      </c>
      <c r="AA584" s="4">
        <f t="shared" si="174"/>
        <v>-2.886126430646982</v>
      </c>
      <c r="AB584" s="4">
        <f t="shared" si="175"/>
        <v>-2.886126430646982</v>
      </c>
      <c r="AC584" s="4">
        <f t="shared" si="176"/>
        <v>-2.8861264306469678</v>
      </c>
    </row>
    <row r="585" spans="1:30" ht="15" x14ac:dyDescent="0.25">
      <c r="A585">
        <v>1.63</v>
      </c>
      <c r="B585">
        <v>4.13</v>
      </c>
      <c r="C585">
        <v>5.79</v>
      </c>
      <c r="D585" s="20">
        <f t="shared" si="177"/>
        <v>2.833925479596644E-2</v>
      </c>
      <c r="E585" s="17">
        <f>IF(OR($A585="",$B585="",$C585=""),"",A585*'MPTO_working_3-way'!$I584)</f>
        <v>1.6761929853174251</v>
      </c>
      <c r="F585" s="21">
        <f>IF(OR($A585="",$B585="",$C585=""),"",B585*'MPTO_working_3-way'!$I584)</f>
        <v>4.2470411223073414</v>
      </c>
      <c r="G585" s="22">
        <f>IF(OR($A585="",$B585="",$C585=""),"",C585*'MPTO_working_3-way'!$I584)</f>
        <v>5.954084285268646</v>
      </c>
      <c r="H585" s="17">
        <f>IF(OR($A585="",$B585="",$C585=""),"",'MPTO_working_3-way'!E584)</f>
        <v>1.6554906856450453</v>
      </c>
      <c r="I585" s="21">
        <f>IF(OR($A585="",$B585="",$C585=""),"",'MPTO_working_3-way'!F584)</f>
        <v>4.2976679604657377</v>
      </c>
      <c r="J585" s="22">
        <f>IF(OR($A585="",$B585="",$C585=""),"",'MPTO_working_3-way'!G584)</f>
        <v>6.1250057291090743</v>
      </c>
      <c r="K585" s="17">
        <f>IF(OR($A585="",$B585="",$C585=""),"",'OddsRatio_working_3-way'!H584)</f>
        <v>1.6626983242378999</v>
      </c>
      <c r="L585" s="21">
        <f>IF(OR($A585="",$B585="",$C585=""),"",'OddsRatio_working_3-way'!I584)</f>
        <v>4.2924535791502025</v>
      </c>
      <c r="M585" s="22">
        <f>IF(OR($A585="",$B585="",$C585=""),"",'OddsRatio_working_3-way'!J584)</f>
        <v>6.0386110684119716</v>
      </c>
      <c r="N585" s="29">
        <f t="shared" si="165"/>
        <v>59.659001604199368</v>
      </c>
      <c r="O585" s="30">
        <f t="shared" si="166"/>
        <v>23.545804507226382</v>
      </c>
      <c r="P585" s="30">
        <f t="shared" si="167"/>
        <v>16.795193888574257</v>
      </c>
      <c r="Q585" t="s">
        <v>39</v>
      </c>
      <c r="R585" t="s">
        <v>73</v>
      </c>
      <c r="S585" s="43">
        <v>44094</v>
      </c>
      <c r="T585" s="4">
        <v>100</v>
      </c>
      <c r="U585" s="4">
        <f t="shared" si="168"/>
        <v>38.650306748466257</v>
      </c>
      <c r="V585" s="4">
        <f t="shared" si="169"/>
        <v>75.786924939467312</v>
      </c>
      <c r="W585" s="4">
        <f t="shared" si="170"/>
        <v>82.728842832469766</v>
      </c>
      <c r="X585" s="4">
        <f t="shared" si="171"/>
        <v>41.484232228062915</v>
      </c>
      <c r="Y585" s="4">
        <f t="shared" si="172"/>
        <v>78.62085041906397</v>
      </c>
      <c r="Z585" s="4">
        <f t="shared" si="173"/>
        <v>85.562768312066424</v>
      </c>
      <c r="AA585" s="4">
        <f t="shared" si="174"/>
        <v>-2.8339254795966582</v>
      </c>
      <c r="AB585" s="4">
        <f t="shared" si="175"/>
        <v>-2.8339254795966582</v>
      </c>
      <c r="AC585" s="4">
        <f t="shared" si="176"/>
        <v>-2.8339254795966582</v>
      </c>
    </row>
    <row r="586" spans="1:30" ht="15" x14ac:dyDescent="0.25">
      <c r="A586">
        <v>1.97</v>
      </c>
      <c r="B586">
        <v>3.41</v>
      </c>
      <c r="C586">
        <v>4.22</v>
      </c>
      <c r="D586" s="20">
        <f t="shared" si="177"/>
        <v>3.7836169807328623E-2</v>
      </c>
      <c r="E586" s="17">
        <f>IF(OR($A586="",$B586="",$C586=""),"",A586*'MPTO_working_3-way'!$I585)</f>
        <v>2.0445372545204372</v>
      </c>
      <c r="F586" s="21">
        <f>IF(OR($A586="",$B586="",$C586=""),"",B586*'MPTO_working_3-way'!$I585)</f>
        <v>3.5390213390429905</v>
      </c>
      <c r="G586" s="22">
        <f>IF(OR($A586="",$B586="",$C586=""),"",C586*'MPTO_working_3-way'!$I585)</f>
        <v>4.3796686365869268</v>
      </c>
      <c r="H586" s="17">
        <f>IF(OR($A586="",$B586="",$C586=""),"",'MPTO_working_3-way'!E585)</f>
        <v>2.0201932187077607</v>
      </c>
      <c r="I586" s="21">
        <f>IF(OR($A586="",$B586="",$C586=""),"",'MPTO_working_3-way'!F585)</f>
        <v>3.5632448750385146</v>
      </c>
      <c r="J586" s="22">
        <f>IF(OR($A586="",$B586="",$C586=""),"",'MPTO_working_3-way'!G585)</f>
        <v>4.4572264219154905</v>
      </c>
      <c r="K586" s="17">
        <f>IF(OR($A586="",$B586="",$C586=""),"",'OddsRatio_working_3-way'!H585)</f>
        <v>2.0297856863019721</v>
      </c>
      <c r="L586" s="21">
        <f>IF(OR($A586="",$B586="",$C586=""),"",'OddsRatio_working_3-way'!I585)</f>
        <v>3.5585396948327341</v>
      </c>
      <c r="M586" s="22">
        <f>IF(OR($A586="",$B586="",$C586=""),"",'OddsRatio_working_3-way'!J585)</f>
        <v>4.4184638246312868</v>
      </c>
      <c r="N586" s="29">
        <f t="shared" si="165"/>
        <v>48.910823111147373</v>
      </c>
      <c r="O586" s="30">
        <f t="shared" si="166"/>
        <v>28.256399275354934</v>
      </c>
      <c r="P586" s="30">
        <f t="shared" si="167"/>
        <v>22.832777613497704</v>
      </c>
      <c r="Q586" t="s">
        <v>139</v>
      </c>
      <c r="R586" t="s">
        <v>82</v>
      </c>
      <c r="S586" s="43">
        <v>44094</v>
      </c>
      <c r="T586" s="4">
        <v>100</v>
      </c>
      <c r="U586" s="4">
        <f t="shared" si="168"/>
        <v>49.238578680203041</v>
      </c>
      <c r="V586" s="4">
        <f t="shared" si="169"/>
        <v>70.674486803519059</v>
      </c>
      <c r="W586" s="4">
        <f t="shared" si="170"/>
        <v>76.30331753554502</v>
      </c>
      <c r="X586" s="4">
        <f t="shared" si="171"/>
        <v>53.022195660935914</v>
      </c>
      <c r="Y586" s="4">
        <f t="shared" si="172"/>
        <v>74.458103784251932</v>
      </c>
      <c r="Z586" s="4">
        <f t="shared" si="173"/>
        <v>80.086934516277893</v>
      </c>
      <c r="AA586" s="4">
        <f t="shared" si="174"/>
        <v>-3.783616980732873</v>
      </c>
      <c r="AB586" s="4">
        <f t="shared" si="175"/>
        <v>-3.783616980732873</v>
      </c>
      <c r="AC586" s="4">
        <f t="shared" si="176"/>
        <v>-3.783616980732873</v>
      </c>
    </row>
    <row r="587" spans="1:30" ht="15" x14ac:dyDescent="0.25">
      <c r="A587">
        <v>5.19</v>
      </c>
      <c r="B587">
        <v>3.85</v>
      </c>
      <c r="C587">
        <v>1.73</v>
      </c>
      <c r="D587" s="20">
        <f t="shared" si="177"/>
        <v>3.0453169181492878E-2</v>
      </c>
      <c r="E587" s="17">
        <f>IF(OR($A587="",$B587="",$C587=""),"",A587*'MPTO_working_3-way'!$I586)</f>
        <v>5.3480519480519488</v>
      </c>
      <c r="F587" s="21">
        <f>IF(OR($A587="",$B587="",$C587=""),"",B587*'MPTO_working_3-way'!$I586)</f>
        <v>3.9672447013487475</v>
      </c>
      <c r="G587" s="22">
        <f>IF(OR($A587="",$B587="",$C587=""),"",C587*'MPTO_working_3-way'!$I586)</f>
        <v>1.7826839826839826</v>
      </c>
      <c r="H587" s="17">
        <f>IF(OR($A587="",$B587="",$C587=""),"",'MPTO_working_3-way'!E586)</f>
        <v>5.4786363844079879</v>
      </c>
      <c r="I587" s="21">
        <f>IF(OR($A587="",$B587="",$C587=""),"",'MPTO_working_3-way'!F586)</f>
        <v>4.0065835644821712</v>
      </c>
      <c r="J587" s="22">
        <f>IF(OR($A587="",$B587="",$C587=""),"",'MPTO_working_3-way'!G586)</f>
        <v>1.7609241660913884</v>
      </c>
      <c r="K587" s="17">
        <f>IF(OR($A587="",$B587="",$C587=""),"",'OddsRatio_working_3-way'!H586)</f>
        <v>5.4128014741257227</v>
      </c>
      <c r="L587" s="21">
        <f>IF(OR($A587="",$B587="",$C587=""),"",'OddsRatio_working_3-way'!I586)</f>
        <v>4.0015475420664224</v>
      </c>
      <c r="M587" s="22">
        <f>IF(OR($A587="",$B587="",$C587=""),"",'OddsRatio_working_3-way'!J586)</f>
        <v>1.7688174405994692</v>
      </c>
      <c r="N587" s="29">
        <f t="shared" si="165"/>
        <v>18.69839728023312</v>
      </c>
      <c r="O587" s="30">
        <f t="shared" si="166"/>
        <v>25.206410879067509</v>
      </c>
      <c r="P587" s="30">
        <f t="shared" si="167"/>
        <v>56.095191840699364</v>
      </c>
      <c r="Q587" t="s">
        <v>336</v>
      </c>
      <c r="R587" t="s">
        <v>331</v>
      </c>
      <c r="S587" s="43">
        <v>44094</v>
      </c>
      <c r="T587" s="4">
        <v>100</v>
      </c>
      <c r="U587" s="4">
        <f t="shared" si="168"/>
        <v>80.732177263969163</v>
      </c>
      <c r="V587" s="4">
        <f t="shared" si="169"/>
        <v>74.025974025974023</v>
      </c>
      <c r="W587" s="4">
        <f t="shared" si="170"/>
        <v>42.196531791907518</v>
      </c>
      <c r="X587" s="4">
        <f t="shared" si="171"/>
        <v>83.77749418211846</v>
      </c>
      <c r="Y587" s="4">
        <f t="shared" si="172"/>
        <v>77.071290944123319</v>
      </c>
      <c r="Z587" s="4">
        <f t="shared" si="173"/>
        <v>45.2418487100568</v>
      </c>
      <c r="AA587" s="4">
        <f t="shared" si="174"/>
        <v>-3.0453169181492967</v>
      </c>
      <c r="AB587" s="4">
        <f t="shared" si="175"/>
        <v>-3.0453169181492967</v>
      </c>
      <c r="AC587" s="4">
        <f t="shared" si="176"/>
        <v>-3.0453169181492825</v>
      </c>
    </row>
    <row r="588" spans="1:30" ht="15" x14ac:dyDescent="0.25">
      <c r="A588">
        <v>7.66</v>
      </c>
      <c r="B588">
        <v>4.8499999999999996</v>
      </c>
      <c r="C588">
        <v>1.43</v>
      </c>
      <c r="D588" s="20">
        <f t="shared" si="177"/>
        <v>3.6034569183071241E-2</v>
      </c>
      <c r="E588" s="17">
        <f>IF(OR($A588="",$B588="",$C588=""),"",A588*'MPTO_working_3-way'!$I587)</f>
        <v>7.9360247999423255</v>
      </c>
      <c r="F588" s="21">
        <f>IF(OR($A588="",$B588="",$C588=""),"",B588*'MPTO_working_3-way'!$I587)</f>
        <v>5.0247676605378953</v>
      </c>
      <c r="G588" s="22">
        <f>IF(OR($A588="",$B588="",$C588=""),"",C588*'MPTO_working_3-way'!$I587)</f>
        <v>1.4815294339317917</v>
      </c>
      <c r="H588" s="17">
        <f>IF(OR($A588="",$B588="",$C588=""),"",'MPTO_working_3-way'!E587)</f>
        <v>8.4362001531854798</v>
      </c>
      <c r="I588" s="21">
        <f>IF(OR($A588="",$B588="",$C588=""),"",'MPTO_working_3-way'!F587)</f>
        <v>5.1500189194245776</v>
      </c>
      <c r="J588" s="22">
        <f>IF(OR($A588="",$B588="",$C588=""),"",'MPTO_working_3-way'!G587)</f>
        <v>1.4549916317193303</v>
      </c>
      <c r="K588" s="17">
        <f>IF(OR($A588="",$B588="",$C588=""),"",'OddsRatio_working_3-way'!H587)</f>
        <v>8.1749276134705031</v>
      </c>
      <c r="L588" s="21">
        <f>IF(OR($A588="",$B588="",$C588=""),"",'OddsRatio_working_3-way'!I587)</f>
        <v>5.1476683651443578</v>
      </c>
      <c r="M588" s="22">
        <f>IF(OR($A588="",$B588="",$C588=""),"",'OddsRatio_working_3-way'!J587)</f>
        <v>1.4632460771459932</v>
      </c>
      <c r="N588" s="29">
        <f t="shared" si="165"/>
        <v>12.60076707430737</v>
      </c>
      <c r="O588" s="30">
        <f t="shared" si="166"/>
        <v>19.901417688493705</v>
      </c>
      <c r="P588" s="30">
        <f t="shared" si="167"/>
        <v>67.497815237198935</v>
      </c>
      <c r="Q588" t="s">
        <v>298</v>
      </c>
      <c r="R588" t="s">
        <v>311</v>
      </c>
      <c r="S588" s="43">
        <v>44094</v>
      </c>
      <c r="T588" s="4">
        <v>100</v>
      </c>
      <c r="U588" s="4">
        <f t="shared" si="168"/>
        <v>86.945169712793728</v>
      </c>
      <c r="V588" s="4">
        <f t="shared" si="169"/>
        <v>79.38144329896906</v>
      </c>
      <c r="W588" s="4">
        <f t="shared" si="170"/>
        <v>30.069930069930074</v>
      </c>
      <c r="X588" s="4">
        <f t="shared" si="171"/>
        <v>90.548626631100873</v>
      </c>
      <c r="Y588" s="4">
        <f t="shared" si="172"/>
        <v>82.984900217276206</v>
      </c>
      <c r="Z588" s="4">
        <f t="shared" si="173"/>
        <v>33.673386988237198</v>
      </c>
      <c r="AA588" s="4">
        <f t="shared" si="174"/>
        <v>-3.6034569183071454</v>
      </c>
      <c r="AB588" s="4">
        <f t="shared" si="175"/>
        <v>-3.6034569183071454</v>
      </c>
      <c r="AC588" s="4">
        <f t="shared" si="176"/>
        <v>-3.6034569183071241</v>
      </c>
    </row>
    <row r="589" spans="1:30" ht="15" x14ac:dyDescent="0.25">
      <c r="A589">
        <v>2.4</v>
      </c>
      <c r="B589">
        <v>3.26</v>
      </c>
      <c r="C589">
        <v>3.22</v>
      </c>
      <c r="D589" s="20">
        <f t="shared" si="177"/>
        <v>3.3974139135515502E-2</v>
      </c>
      <c r="E589" s="17">
        <f>IF(OR($A589="",$B589="",$C589=""),"",A589*'MPTO_working_3-way'!$I588)</f>
        <v>2.481537933925237</v>
      </c>
      <c r="F589" s="21">
        <f>IF(OR($A589="",$B589="",$C589=""),"",B589*'MPTO_working_3-way'!$I588)</f>
        <v>3.3707556935817804</v>
      </c>
      <c r="G589" s="22">
        <f>IF(OR($A589="",$B589="",$C589=""),"",C589*'MPTO_working_3-way'!$I588)</f>
        <v>3.3293967280163601</v>
      </c>
      <c r="H589" s="17">
        <f>IF(OR($A589="",$B589="",$C589=""),"",'MPTO_working_3-way'!E588)</f>
        <v>2.4670527959555653</v>
      </c>
      <c r="I589" s="21">
        <f>IF(OR($A589="",$B589="",$C589=""),"",'MPTO_working_3-way'!F588)</f>
        <v>3.3849681656461281</v>
      </c>
      <c r="J589" s="22">
        <f>IF(OR($A589="",$B589="",$C589=""),"",'MPTO_working_3-way'!G588)</f>
        <v>3.341862957683206</v>
      </c>
      <c r="K589" s="17">
        <f>IF(OR($A589="",$B589="",$C589=""),"",'OddsRatio_working_3-way'!H588)</f>
        <v>2.4734383163799336</v>
      </c>
      <c r="L589" s="21">
        <f>IF(OR($A589="",$B589="",$C589=""),"",'OddsRatio_working_3-way'!I588)</f>
        <v>3.3785504250133207</v>
      </c>
      <c r="M589" s="22">
        <f>IF(OR($A589="",$B589="",$C589=""),"",'OddsRatio_working_3-way'!J588)</f>
        <v>3.3364521874024655</v>
      </c>
      <c r="N589" s="29">
        <f t="shared" si="165"/>
        <v>40.297590712958559</v>
      </c>
      <c r="O589" s="30">
        <f t="shared" si="166"/>
        <v>29.666937948190348</v>
      </c>
      <c r="P589" s="30">
        <f t="shared" si="167"/>
        <v>30.035471338851096</v>
      </c>
      <c r="Q589" t="s">
        <v>297</v>
      </c>
      <c r="R589" t="s">
        <v>294</v>
      </c>
      <c r="S589" s="43">
        <v>44094</v>
      </c>
      <c r="T589" s="4">
        <v>100</v>
      </c>
      <c r="U589" s="4">
        <f t="shared" si="168"/>
        <v>58.333333333333336</v>
      </c>
      <c r="V589" s="4">
        <f t="shared" si="169"/>
        <v>69.325153374233125</v>
      </c>
      <c r="W589" s="4">
        <f t="shared" si="170"/>
        <v>68.944099378881987</v>
      </c>
      <c r="X589" s="4">
        <f t="shared" si="171"/>
        <v>61.730747246884874</v>
      </c>
      <c r="Y589" s="4">
        <f t="shared" si="172"/>
        <v>72.722567287784685</v>
      </c>
      <c r="Z589" s="4">
        <f t="shared" si="173"/>
        <v>72.341513292433547</v>
      </c>
      <c r="AA589" s="4">
        <f t="shared" si="174"/>
        <v>-3.3974139135515387</v>
      </c>
      <c r="AB589" s="4">
        <f t="shared" si="175"/>
        <v>-3.39741391355156</v>
      </c>
      <c r="AC589" s="4">
        <f t="shared" si="176"/>
        <v>-3.39741391355156</v>
      </c>
    </row>
    <row r="590" spans="1:30" ht="15" x14ac:dyDescent="0.25">
      <c r="A590">
        <v>2.69</v>
      </c>
      <c r="B590">
        <v>2.88</v>
      </c>
      <c r="C590">
        <v>3.17</v>
      </c>
      <c r="D590" s="20">
        <f t="shared" si="177"/>
        <v>3.442684736734436E-2</v>
      </c>
      <c r="E590" s="17">
        <f>IF(OR($A590="",$B590="",$C590=""),"",A590*'MPTO_working_3-way'!$I589)</f>
        <v>2.7826082194181563</v>
      </c>
      <c r="F590" s="21">
        <f>IF(OR($A590="",$B590="",$C590=""),"",B590*'MPTO_working_3-way'!$I589)</f>
        <v>2.9791493204179518</v>
      </c>
      <c r="G590" s="22">
        <f>IF(OR($A590="",$B590="",$C590=""),"",C590*'MPTO_working_3-way'!$I589)</f>
        <v>3.2791331061544815</v>
      </c>
      <c r="H590" s="17">
        <f>IF(OR($A590="",$B590="",$C590=""),"",'MPTO_working_3-way'!E589)</f>
        <v>2.7756837086417665</v>
      </c>
      <c r="I590" s="21">
        <f>IF(OR($A590="",$B590="",$C590=""),"",'MPTO_working_3-way'!F589)</f>
        <v>2.9784366568102167</v>
      </c>
      <c r="J590" s="22">
        <f>IF(OR($A590="",$B590="",$C590=""),"",'MPTO_working_3-way'!G589)</f>
        <v>3.2896706590836877</v>
      </c>
      <c r="K590" s="17">
        <f>IF(OR($A590="",$B590="",$C590=""),"",'OddsRatio_working_3-way'!H589)</f>
        <v>2.7790134593857103</v>
      </c>
      <c r="L590" s="21">
        <f>IF(OR($A590="",$B590="",$C590=""),"",'OddsRatio_working_3-way'!I589)</f>
        <v>2.9790208897308497</v>
      </c>
      <c r="M590" s="22">
        <f>IF(OR($A590="",$B590="",$C590=""),"",'OddsRatio_working_3-way'!J589)</f>
        <v>3.2842953886786943</v>
      </c>
      <c r="N590" s="29">
        <f t="shared" si="165"/>
        <v>35.937506150581996</v>
      </c>
      <c r="O590" s="30">
        <f t="shared" si="166"/>
        <v>33.566629008703316</v>
      </c>
      <c r="P590" s="30">
        <f t="shared" si="167"/>
        <v>30.495864840714688</v>
      </c>
      <c r="Q590" t="s">
        <v>308</v>
      </c>
      <c r="R590" t="s">
        <v>293</v>
      </c>
      <c r="S590" s="43">
        <v>44094</v>
      </c>
      <c r="T590" s="4">
        <v>100</v>
      </c>
      <c r="U590" s="4">
        <f t="shared" si="168"/>
        <v>62.825278810408925</v>
      </c>
      <c r="V590" s="4">
        <f t="shared" si="169"/>
        <v>65.277777777777771</v>
      </c>
      <c r="W590" s="4">
        <f t="shared" si="170"/>
        <v>68.454258675078862</v>
      </c>
      <c r="X590" s="4">
        <f t="shared" si="171"/>
        <v>66.267963547143353</v>
      </c>
      <c r="Y590" s="4">
        <f t="shared" si="172"/>
        <v>68.720462514512221</v>
      </c>
      <c r="Z590" s="4">
        <f t="shared" si="173"/>
        <v>71.896943411813297</v>
      </c>
      <c r="AA590" s="4">
        <f t="shared" si="174"/>
        <v>-3.442684736734428</v>
      </c>
      <c r="AB590" s="4">
        <f t="shared" si="175"/>
        <v>-3.4426847367344493</v>
      </c>
      <c r="AC590" s="4">
        <f t="shared" si="176"/>
        <v>-3.4426847367344351</v>
      </c>
    </row>
    <row r="591" spans="1:30" ht="15" x14ac:dyDescent="0.25">
      <c r="A591">
        <v>2.14</v>
      </c>
      <c r="B591">
        <v>3.38</v>
      </c>
      <c r="C591">
        <v>3.69</v>
      </c>
      <c r="D591" s="20">
        <f t="shared" si="177"/>
        <v>3.4150417818949119E-2</v>
      </c>
      <c r="E591" s="17">
        <f>IF(OR($A591="",$B591="",$C591=""),"",A591*'MPTO_working_3-way'!$I590)</f>
        <v>2.2130818941325514</v>
      </c>
      <c r="F591" s="21">
        <f>IF(OR($A591="",$B591="",$C591=""),"",B591*'MPTO_working_3-way'!$I590)</f>
        <v>3.4954284122280481</v>
      </c>
      <c r="G591" s="22">
        <f>IF(OR($A591="",$B591="",$C591=""),"",C591*'MPTO_working_3-way'!$I590)</f>
        <v>3.8160150417519221</v>
      </c>
      <c r="H591" s="17">
        <f>IF(OR($A591="",$B591="",$C591=""),"",'MPTO_working_3-way'!E590)</f>
        <v>2.1934334230705472</v>
      </c>
      <c r="I591" s="21">
        <f>IF(OR($A591="",$B591="",$C591=""),"",'MPTO_working_3-way'!F590)</f>
        <v>3.5152533717605374</v>
      </c>
      <c r="J591" s="22">
        <f>IF(OR($A591="",$B591="",$C591=""),"",'MPTO_working_3-way'!G590)</f>
        <v>3.8517946895407706</v>
      </c>
      <c r="K591" s="17">
        <f>IF(OR($A591="",$B591="",$C591=""),"",'OddsRatio_working_3-way'!H590)</f>
        <v>2.2015270906065645</v>
      </c>
      <c r="L591" s="21">
        <f>IF(OR($A591="",$B591="",$C591=""),"",'OddsRatio_working_3-way'!I590)</f>
        <v>3.5084512944242308</v>
      </c>
      <c r="M591" s="22">
        <f>IF(OR($A591="",$B591="",$C591=""),"",'OddsRatio_working_3-way'!J590)</f>
        <v>3.835182345378648</v>
      </c>
      <c r="N591" s="29">
        <f t="shared" si="165"/>
        <v>45.185856097384239</v>
      </c>
      <c r="O591" s="30">
        <f t="shared" si="166"/>
        <v>28.608796464024337</v>
      </c>
      <c r="P591" s="30">
        <f t="shared" si="167"/>
        <v>26.205347438591403</v>
      </c>
      <c r="Q591" t="s">
        <v>307</v>
      </c>
      <c r="R591" t="s">
        <v>271</v>
      </c>
      <c r="S591" s="43">
        <v>44094</v>
      </c>
      <c r="T591" s="4">
        <v>100</v>
      </c>
      <c r="U591" s="4">
        <f t="shared" si="168"/>
        <v>53.271028037383175</v>
      </c>
      <c r="V591" s="4">
        <f t="shared" si="169"/>
        <v>70.414201183431956</v>
      </c>
      <c r="W591" s="4">
        <f t="shared" si="170"/>
        <v>72.899728997289984</v>
      </c>
      <c r="X591" s="4">
        <f t="shared" si="171"/>
        <v>56.686069819278082</v>
      </c>
      <c r="Y591" s="4">
        <f t="shared" si="172"/>
        <v>73.829242965326841</v>
      </c>
      <c r="Z591" s="4">
        <f t="shared" si="173"/>
        <v>76.314770779184869</v>
      </c>
      <c r="AA591" s="4">
        <f t="shared" si="174"/>
        <v>-3.4150417818949066</v>
      </c>
      <c r="AB591" s="4">
        <f t="shared" si="175"/>
        <v>-3.4150417818948853</v>
      </c>
      <c r="AC591" s="4">
        <f t="shared" si="176"/>
        <v>-3.4150417818948853</v>
      </c>
    </row>
    <row r="592" spans="1:30" ht="15" x14ac:dyDescent="0.25">
      <c r="A592">
        <v>1.7</v>
      </c>
      <c r="B592">
        <v>3.87</v>
      </c>
      <c r="C592">
        <v>5.34</v>
      </c>
      <c r="D592" s="20">
        <f t="shared" si="177"/>
        <v>3.3899144537180792E-2</v>
      </c>
      <c r="E592" s="17">
        <f>IF(OR($A592="",$B592="",$C592=""),"",A592*'MPTO_working_3-way'!$I591)</f>
        <v>1.7576285457132073</v>
      </c>
      <c r="F592" s="21">
        <f>IF(OR($A592="",$B592="",$C592=""),"",B592*'MPTO_working_3-way'!$I591)</f>
        <v>4.0011896893588901</v>
      </c>
      <c r="G592" s="22">
        <f>IF(OR($A592="",$B592="",$C592=""),"",C592*'MPTO_working_3-way'!$I591)</f>
        <v>5.5210214318285455</v>
      </c>
      <c r="H592" s="17">
        <f>IF(OR($A592="",$B592="",$C592=""),"",'MPTO_working_3-way'!E591)</f>
        <v>1.7332957715348005</v>
      </c>
      <c r="I592" s="21">
        <f>IF(OR($A592="",$B592="",$C592=""),"",'MPTO_working_3-way'!F591)</f>
        <v>4.0469737427168697</v>
      </c>
      <c r="J592" s="22">
        <f>IF(OR($A592="",$B592="",$C592=""),"",'MPTO_working_3-way'!G591)</f>
        <v>5.6829094697202525</v>
      </c>
      <c r="K592" s="17">
        <f>IF(OR($A592="",$B592="",$C592=""),"",'OddsRatio_working_3-way'!H591)</f>
        <v>1.742001956423209</v>
      </c>
      <c r="L592" s="21">
        <f>IF(OR($A592="",$B592="",$C592=""),"",'OddsRatio_working_3-way'!I591)</f>
        <v>4.042208021335159</v>
      </c>
      <c r="M592" s="22">
        <f>IF(OR($A592="",$B592="",$C592=""),"",'OddsRatio_working_3-way'!J591)</f>
        <v>5.6004121298238969</v>
      </c>
      <c r="N592" s="29">
        <f t="shared" si="165"/>
        <v>56.894842908586341</v>
      </c>
      <c r="O592" s="30">
        <f t="shared" si="166"/>
        <v>24.992566652350586</v>
      </c>
      <c r="P592" s="30">
        <f t="shared" si="167"/>
        <v>18.112590439063066</v>
      </c>
      <c r="Q592" t="s">
        <v>295</v>
      </c>
      <c r="R592" t="s">
        <v>270</v>
      </c>
      <c r="S592" s="43">
        <v>44094</v>
      </c>
      <c r="T592" s="4">
        <v>100</v>
      </c>
      <c r="U592" s="4">
        <f t="shared" si="168"/>
        <v>41.176470588235297</v>
      </c>
      <c r="V592" s="4">
        <f t="shared" si="169"/>
        <v>74.160206718346245</v>
      </c>
      <c r="W592" s="4">
        <f t="shared" si="170"/>
        <v>81.273408239700387</v>
      </c>
      <c r="X592" s="4">
        <f t="shared" si="171"/>
        <v>44.566385041953374</v>
      </c>
      <c r="Y592" s="4">
        <f t="shared" si="172"/>
        <v>77.550121172064337</v>
      </c>
      <c r="Z592" s="4">
        <f t="shared" si="173"/>
        <v>84.663322693418451</v>
      </c>
      <c r="AA592" s="4">
        <f t="shared" si="174"/>
        <v>-3.3899144537180774</v>
      </c>
      <c r="AB592" s="4">
        <f t="shared" si="175"/>
        <v>-3.3899144537180916</v>
      </c>
      <c r="AC592" s="4">
        <f t="shared" si="176"/>
        <v>-3.3899144537180632</v>
      </c>
    </row>
    <row r="593" spans="1:29" ht="15" x14ac:dyDescent="0.25">
      <c r="A593">
        <v>2.34</v>
      </c>
      <c r="B593">
        <v>3.29</v>
      </c>
      <c r="C593">
        <v>3.3</v>
      </c>
      <c r="D593" s="20">
        <f t="shared" si="177"/>
        <v>3.4332098161885316E-2</v>
      </c>
      <c r="E593" s="17">
        <f>IF(OR($A593="",$B593="",$C593=""),"",A593*'MPTO_working_3-way'!$I592)</f>
        <v>2.4203371096988113</v>
      </c>
      <c r="F593" s="21">
        <f>IF(OR($A593="",$B593="",$C593=""),"",B593*'MPTO_working_3-way'!$I592)</f>
        <v>3.4029526029526029</v>
      </c>
      <c r="G593" s="22">
        <f>IF(OR($A593="",$B593="",$C593=""),"",C593*'MPTO_working_3-way'!$I592)</f>
        <v>3.4132959239342213</v>
      </c>
      <c r="H593" s="17">
        <f>IF(OR($A593="",$B593="",$C593=""),"",'MPTO_working_3-way'!E592)</f>
        <v>2.4043871719984171</v>
      </c>
      <c r="I593" s="21">
        <f>IF(OR($A593="",$B593="",$C593=""),"",'MPTO_working_3-way'!F592)</f>
        <v>3.4187176871755263</v>
      </c>
      <c r="J593" s="22">
        <f>IF(OR($A593="",$B593="",$C593=""),"",'MPTO_working_3-way'!G592)</f>
        <v>3.4295167565261755</v>
      </c>
      <c r="K593" s="17">
        <f>IF(OR($A593="",$B593="",$C593=""),"",'OddsRatio_working_3-way'!H592)</f>
        <v>2.4113098287546024</v>
      </c>
      <c r="L593" s="21">
        <f>IF(OR($A593="",$B593="",$C593=""),"",'OddsRatio_working_3-way'!I592)</f>
        <v>3.4118653043642095</v>
      </c>
      <c r="M593" s="22">
        <f>IF(OR($A593="",$B593="",$C593=""),"",'OddsRatio_working_3-way'!J592)</f>
        <v>3.422397467265363</v>
      </c>
      <c r="N593" s="29">
        <f t="shared" si="165"/>
        <v>41.316558589825561</v>
      </c>
      <c r="O593" s="30">
        <f t="shared" si="166"/>
        <v>29.386245319207234</v>
      </c>
      <c r="P593" s="30">
        <f t="shared" si="167"/>
        <v>29.297196090967216</v>
      </c>
      <c r="Q593" t="s">
        <v>269</v>
      </c>
      <c r="R593" t="s">
        <v>309</v>
      </c>
      <c r="S593" s="43">
        <v>44094</v>
      </c>
      <c r="T593" s="4">
        <v>100</v>
      </c>
      <c r="U593" s="4">
        <f t="shared" si="168"/>
        <v>57.264957264957268</v>
      </c>
      <c r="V593" s="4">
        <f t="shared" si="169"/>
        <v>69.6048632218845</v>
      </c>
      <c r="W593" s="4">
        <f t="shared" si="170"/>
        <v>69.696969696969703</v>
      </c>
      <c r="X593" s="4">
        <f t="shared" si="171"/>
        <v>60.698167081145805</v>
      </c>
      <c r="Y593" s="4">
        <f t="shared" si="172"/>
        <v>73.038073038073037</v>
      </c>
      <c r="Z593" s="4">
        <f t="shared" si="173"/>
        <v>73.13017951315824</v>
      </c>
      <c r="AA593" s="4">
        <f t="shared" si="174"/>
        <v>-3.4332098161885369</v>
      </c>
      <c r="AB593" s="4">
        <f t="shared" si="175"/>
        <v>-3.4332098161885369</v>
      </c>
      <c r="AC593" s="4">
        <f t="shared" si="176"/>
        <v>-3.4332098161885369</v>
      </c>
    </row>
    <row r="594" spans="1:29" ht="15" x14ac:dyDescent="0.25">
      <c r="A594">
        <v>2.39</v>
      </c>
      <c r="B594">
        <v>3.27</v>
      </c>
      <c r="C594">
        <v>3.25</v>
      </c>
      <c r="D594" s="20">
        <f t="shared" si="177"/>
        <v>3.1912747086828563E-2</v>
      </c>
      <c r="E594" s="17">
        <f>IF(OR($A594="",$B594="",$C594=""),"",A594*'MPTO_working_3-way'!$I593)</f>
        <v>2.4662714655375204</v>
      </c>
      <c r="F594" s="21">
        <f>IF(OR($A594="",$B594="",$C594=""),"",B594*'MPTO_working_3-way'!$I593)</f>
        <v>3.3743546829739293</v>
      </c>
      <c r="G594" s="22">
        <f>IF(OR($A594="",$B594="",$C594=""),"",C594*'MPTO_working_3-way'!$I593)</f>
        <v>3.3537164280321927</v>
      </c>
      <c r="H594" s="17">
        <f>IF(OR($A594="",$B594="",$C594=""),"",'MPTO_working_3-way'!E593)</f>
        <v>2.4523480601861647</v>
      </c>
      <c r="I594" s="21">
        <f>IF(OR($A594="",$B594="",$C594=""),"",'MPTO_working_3-way'!F593)</f>
        <v>3.3878458602365065</v>
      </c>
      <c r="J594" s="22">
        <f>IF(OR($A594="",$B594="",$C594=""),"",'MPTO_working_3-way'!G593)</f>
        <v>3.3663830760106155</v>
      </c>
      <c r="K594" s="17">
        <f>IF(OR($A594="",$B594="",$C594=""),"",'OddsRatio_working_3-way'!H593)</f>
        <v>2.4584728811864354</v>
      </c>
      <c r="L594" s="21">
        <f>IF(OR($A594="",$B594="",$C594=""),"",'OddsRatio_working_3-way'!I593)</f>
        <v>3.3818226189159777</v>
      </c>
      <c r="M594" s="22">
        <f>IF(OR($A594="",$B594="",$C594=""),"",'OddsRatio_working_3-way'!J593)</f>
        <v>3.3608373976039423</v>
      </c>
      <c r="N594" s="29">
        <f t="shared" si="165"/>
        <v>40.547036851924631</v>
      </c>
      <c r="O594" s="30">
        <f t="shared" si="166"/>
        <v>29.635296047736965</v>
      </c>
      <c r="P594" s="30">
        <f t="shared" si="167"/>
        <v>29.817667100338426</v>
      </c>
      <c r="Q594" t="s">
        <v>310</v>
      </c>
      <c r="R594" t="s">
        <v>272</v>
      </c>
      <c r="S594" s="43">
        <v>44094</v>
      </c>
      <c r="T594" s="4">
        <v>100</v>
      </c>
      <c r="U594" s="4">
        <f t="shared" si="168"/>
        <v>58.15899581589958</v>
      </c>
      <c r="V594" s="4">
        <f t="shared" si="169"/>
        <v>69.418960244648318</v>
      </c>
      <c r="W594" s="4">
        <f t="shared" si="170"/>
        <v>69.230769230769241</v>
      </c>
      <c r="X594" s="4">
        <f t="shared" si="171"/>
        <v>61.350270524582449</v>
      </c>
      <c r="Y594" s="4">
        <f t="shared" si="172"/>
        <v>72.610234953331187</v>
      </c>
      <c r="Z594" s="4">
        <f t="shared" si="173"/>
        <v>72.422043939452095</v>
      </c>
      <c r="AA594" s="4">
        <f t="shared" si="174"/>
        <v>-3.1912747086828688</v>
      </c>
      <c r="AB594" s="4">
        <f t="shared" si="175"/>
        <v>-3.1912747086828688</v>
      </c>
      <c r="AC594" s="4">
        <f t="shared" si="176"/>
        <v>-3.1912747086828546</v>
      </c>
    </row>
    <row r="595" spans="1:29" ht="15" x14ac:dyDescent="0.25">
      <c r="A595">
        <v>2.95</v>
      </c>
      <c r="B595">
        <v>2.97</v>
      </c>
      <c r="C595">
        <v>2.72</v>
      </c>
      <c r="D595" s="20">
        <f t="shared" si="177"/>
        <v>4.3330446371323772E-2</v>
      </c>
      <c r="E595" s="17">
        <f>IF(OR($A595="",$B595="",$C595=""),"",A595*'MPTO_working_3-way'!$I594)</f>
        <v>3.0778248167954052</v>
      </c>
      <c r="F595" s="21">
        <f>IF(OR($A595="",$B595="",$C595=""),"",B595*'MPTO_working_3-way'!$I594)</f>
        <v>3.0986914257228317</v>
      </c>
      <c r="G595" s="22">
        <f>IF(OR($A595="",$B595="",$C595=""),"",C595*'MPTO_working_3-way'!$I594)</f>
        <v>2.837858814130001</v>
      </c>
      <c r="H595" s="17">
        <f>IF(OR($A595="",$B595="",$C595=""),"",'MPTO_working_3-way'!E594)</f>
        <v>3.0812883739653096</v>
      </c>
      <c r="I595" s="21">
        <f>IF(OR($A595="",$B595="",$C595=""),"",'MPTO_working_3-way'!F594)</f>
        <v>3.1031147539560529</v>
      </c>
      <c r="J595" s="22">
        <f>IF(OR($A595="",$B595="",$C595=""),"",'MPTO_working_3-way'!G594)</f>
        <v>2.8312284075482701</v>
      </c>
      <c r="K595" s="17">
        <f>IF(OR($A595="",$B595="",$C595=""),"",'OddsRatio_working_3-way'!H594)</f>
        <v>3.0796641733470613</v>
      </c>
      <c r="L595" s="21">
        <f>IF(OR($A595="",$B595="",$C595=""),"",'OddsRatio_working_3-way'!I594)</f>
        <v>3.1009940623044674</v>
      </c>
      <c r="M595" s="22">
        <f>IF(OR($A595="",$B595="",$C595=""),"",'OddsRatio_working_3-way'!J594)</f>
        <v>2.8343704503368952</v>
      </c>
      <c r="N595" s="29">
        <f t="shared" si="165"/>
        <v>32.490478163120024</v>
      </c>
      <c r="O595" s="30">
        <f t="shared" si="166"/>
        <v>32.271687064378476</v>
      </c>
      <c r="P595" s="30">
        <f t="shared" si="167"/>
        <v>35.237834772501493</v>
      </c>
      <c r="Q595" t="s">
        <v>312</v>
      </c>
      <c r="R595" t="s">
        <v>93</v>
      </c>
      <c r="S595" s="43">
        <v>44094</v>
      </c>
      <c r="T595" s="4">
        <v>100</v>
      </c>
      <c r="U595" s="4">
        <f t="shared" si="168"/>
        <v>66.101694915254228</v>
      </c>
      <c r="V595" s="4">
        <f t="shared" si="169"/>
        <v>66.329966329966325</v>
      </c>
      <c r="W595" s="4">
        <f t="shared" si="170"/>
        <v>63.235294117647051</v>
      </c>
      <c r="X595" s="4">
        <f t="shared" si="171"/>
        <v>70.434739552386603</v>
      </c>
      <c r="Y595" s="4">
        <f t="shared" si="172"/>
        <v>70.6630109670987</v>
      </c>
      <c r="Z595" s="4">
        <f t="shared" si="173"/>
        <v>67.568338754779433</v>
      </c>
      <c r="AA595" s="4">
        <f t="shared" si="174"/>
        <v>-4.3330446371323745</v>
      </c>
      <c r="AB595" s="4">
        <f t="shared" si="175"/>
        <v>-4.3330446371323745</v>
      </c>
      <c r="AC595" s="4">
        <f t="shared" si="176"/>
        <v>-4.3330446371323816</v>
      </c>
    </row>
    <row r="596" spans="1:29" ht="15" x14ac:dyDescent="0.25">
      <c r="A596">
        <v>3.74</v>
      </c>
      <c r="B596">
        <v>3</v>
      </c>
      <c r="C596">
        <v>2.25</v>
      </c>
      <c r="D596" s="20">
        <f t="shared" si="177"/>
        <v>4.5157456922162664E-2</v>
      </c>
      <c r="E596" s="17">
        <f>IF(OR($A596="",$B596="",$C596=""),"",A596*'MPTO_working_3-way'!$I595)</f>
        <v>3.9088888888888884</v>
      </c>
      <c r="F596" s="21">
        <f>IF(OR($A596="",$B596="",$C596=""),"",B596*'MPTO_working_3-way'!$I595)</f>
        <v>3.1354723707664878</v>
      </c>
      <c r="G596" s="22">
        <f>IF(OR($A596="",$B596="",$C596=""),"",C596*'MPTO_working_3-way'!$I595)</f>
        <v>2.3516042780748658</v>
      </c>
      <c r="H596" s="17">
        <f>IF(OR($A596="",$B596="",$C596=""),"",'MPTO_working_3-way'!E595)</f>
        <v>3.9631083202511768</v>
      </c>
      <c r="I596" s="21">
        <f>IF(OR($A596="",$B596="",$C596=""),"",'MPTO_working_3-way'!F595)</f>
        <v>3.1418792781580578</v>
      </c>
      <c r="J596" s="22">
        <f>IF(OR($A596="",$B596="",$C596=""),"",'MPTO_working_3-way'!G595)</f>
        <v>2.3288745387453869</v>
      </c>
      <c r="K596" s="17">
        <f>IF(OR($A596="",$B596="",$C596=""),"",'OddsRatio_working_3-way'!H595)</f>
        <v>3.9345705075272779</v>
      </c>
      <c r="L596" s="21">
        <f>IF(OR($A596="",$B596="",$C596=""),"",'OddsRatio_working_3-way'!I595)</f>
        <v>3.1420222682680854</v>
      </c>
      <c r="M596" s="22">
        <f>IF(OR($A596="",$B596="",$C596=""),"",'OddsRatio_working_3-way'!J595)</f>
        <v>2.3387639176675532</v>
      </c>
      <c r="N596" s="29">
        <f t="shared" si="165"/>
        <v>25.582717453098354</v>
      </c>
      <c r="O596" s="30">
        <f t="shared" si="166"/>
        <v>31.893121091529288</v>
      </c>
      <c r="P596" s="30">
        <f t="shared" si="167"/>
        <v>42.524161455372379</v>
      </c>
      <c r="Q596" t="s">
        <v>373</v>
      </c>
      <c r="R596" t="s">
        <v>88</v>
      </c>
      <c r="S596" s="43">
        <v>44094</v>
      </c>
      <c r="T596" s="4">
        <v>100</v>
      </c>
      <c r="U596" s="4">
        <f t="shared" si="168"/>
        <v>73.262032085561486</v>
      </c>
      <c r="V596" s="4">
        <f t="shared" si="169"/>
        <v>66.666666666666657</v>
      </c>
      <c r="W596" s="4">
        <f t="shared" si="170"/>
        <v>55.55555555555555</v>
      </c>
      <c r="X596" s="4">
        <f t="shared" si="171"/>
        <v>77.777777777777771</v>
      </c>
      <c r="Y596" s="4">
        <f t="shared" si="172"/>
        <v>71.182412358882942</v>
      </c>
      <c r="Z596" s="4">
        <f t="shared" si="173"/>
        <v>60.071301247771828</v>
      </c>
      <c r="AA596" s="4">
        <f t="shared" si="174"/>
        <v>-4.5157456922162851</v>
      </c>
      <c r="AB596" s="4">
        <f t="shared" si="175"/>
        <v>-4.5157456922162851</v>
      </c>
      <c r="AC596" s="4">
        <f t="shared" si="176"/>
        <v>-4.515745692216278</v>
      </c>
    </row>
    <row r="597" spans="1:29" ht="15" x14ac:dyDescent="0.25">
      <c r="A597">
        <v>5.22</v>
      </c>
      <c r="B597">
        <v>4.29</v>
      </c>
      <c r="C597">
        <v>1.64</v>
      </c>
      <c r="D597" s="20">
        <f t="shared" si="177"/>
        <v>3.4427211887262388E-2</v>
      </c>
      <c r="E597" s="17">
        <f>IF(OR($A597="",$B597="",$C597=""),"",A597*'MPTO_working_3-way'!$I596)</f>
        <v>5.3997100460515091</v>
      </c>
      <c r="F597" s="21">
        <f>IF(OR($A597="",$B597="",$C597=""),"",B597*'MPTO_working_3-way'!$I596)</f>
        <v>4.4376927389963559</v>
      </c>
      <c r="G597" s="22">
        <f>IF(OR($A597="",$B597="",$C597=""),"",C597*'MPTO_working_3-way'!$I596)</f>
        <v>1.6964606274951102</v>
      </c>
      <c r="H597" s="17">
        <f>IF(OR($A597="",$B597="",$C597=""),"",'MPTO_working_3-way'!E596)</f>
        <v>5.5526205658661203</v>
      </c>
      <c r="I597" s="21">
        <f>IF(OR($A597="",$B597="",$C597=""),"",'MPTO_working_3-way'!F596)</f>
        <v>4.512136604620717</v>
      </c>
      <c r="J597" s="22">
        <f>IF(OR($A597="",$B597="",$C597=""),"",'MPTO_working_3-way'!G596)</f>
        <v>1.67145717361789</v>
      </c>
      <c r="K597" s="17">
        <f>IF(OR($A597="",$B597="",$C597=""),"",'OddsRatio_working_3-way'!H596)</f>
        <v>5.4840171341182886</v>
      </c>
      <c r="L597" s="21">
        <f>IF(OR($A597="",$B597="",$C597=""),"",'OddsRatio_working_3-way'!I596)</f>
        <v>4.495833263329188</v>
      </c>
      <c r="M597" s="22">
        <f>IF(OR($A597="",$B597="",$C597=""),"",'OddsRatio_working_3-way'!J596)</f>
        <v>1.68004051323121</v>
      </c>
      <c r="N597" s="29">
        <f t="shared" si="165"/>
        <v>18.519512927018024</v>
      </c>
      <c r="O597" s="30">
        <f t="shared" si="166"/>
        <v>22.534232512595352</v>
      </c>
      <c r="P597" s="30">
        <f t="shared" si="167"/>
        <v>58.94625456038662</v>
      </c>
      <c r="Q597" t="s">
        <v>103</v>
      </c>
      <c r="R597" t="s">
        <v>97</v>
      </c>
      <c r="S597" s="43">
        <v>44094</v>
      </c>
      <c r="T597" s="4">
        <v>100</v>
      </c>
      <c r="U597" s="4">
        <f t="shared" si="168"/>
        <v>80.842911877394641</v>
      </c>
      <c r="V597" s="4">
        <f t="shared" si="169"/>
        <v>76.689976689976689</v>
      </c>
      <c r="W597" s="4">
        <f t="shared" si="170"/>
        <v>39.024390243902438</v>
      </c>
      <c r="X597" s="4">
        <f t="shared" si="171"/>
        <v>84.285633066120866</v>
      </c>
      <c r="Y597" s="4">
        <f t="shared" si="172"/>
        <v>80.132697878702913</v>
      </c>
      <c r="Z597" s="4">
        <f t="shared" si="173"/>
        <v>42.467111432628677</v>
      </c>
      <c r="AA597" s="4">
        <f t="shared" si="174"/>
        <v>-3.4427211887262246</v>
      </c>
      <c r="AB597" s="4">
        <f t="shared" si="175"/>
        <v>-3.4427211887262246</v>
      </c>
      <c r="AC597" s="4">
        <f t="shared" si="176"/>
        <v>-3.4427211887262388</v>
      </c>
    </row>
    <row r="598" spans="1:29" ht="15" x14ac:dyDescent="0.25">
      <c r="A598">
        <v>1.93</v>
      </c>
      <c r="B598">
        <v>3.69</v>
      </c>
      <c r="C598">
        <v>4.1500000000000004</v>
      </c>
      <c r="D598" s="20">
        <f t="shared" si="177"/>
        <v>3.0101280474693848E-2</v>
      </c>
      <c r="E598" s="17">
        <f>IF(OR($A598="",$B598="",$C598=""),"",A598*'MPTO_working_3-way'!$I597)</f>
        <v>1.9880954713161592</v>
      </c>
      <c r="F598" s="21">
        <f>IF(OR($A598="",$B598="",$C598=""),"",B598*'MPTO_working_3-way'!$I597)</f>
        <v>3.8010737249516202</v>
      </c>
      <c r="G598" s="22">
        <f>IF(OR($A598="",$B598="",$C598=""),"",C598*'MPTO_working_3-way'!$I597)</f>
        <v>4.2749203139699796</v>
      </c>
      <c r="H598" s="17">
        <f>IF(OR($A598="",$B598="",$C598=""),"",'MPTO_working_3-way'!E597)</f>
        <v>1.9681128138411581</v>
      </c>
      <c r="I598" s="21">
        <f>IF(OR($A598="",$B598="",$C598=""),"",'MPTO_working_3-way'!F597)</f>
        <v>3.8318734872576887</v>
      </c>
      <c r="J598" s="22">
        <f>IF(OR($A598="",$B598="",$C598=""),"",'MPTO_working_3-way'!G597)</f>
        <v>4.3303147597941054</v>
      </c>
      <c r="K598" s="17">
        <f>IF(OR($A598="",$B598="",$C598=""),"",'OddsRatio_working_3-way'!H597)</f>
        <v>1.9758247526587891</v>
      </c>
      <c r="L598" s="21">
        <f>IF(OR($A598="",$B598="",$C598=""),"",'OddsRatio_working_3-way'!I597)</f>
        <v>3.8225468652173586</v>
      </c>
      <c r="M598" s="22">
        <f>IF(OR($A598="",$B598="",$C598=""),"",'OddsRatio_working_3-way'!J597)</f>
        <v>4.305212871908803</v>
      </c>
      <c r="N598" s="29">
        <f t="shared" si="165"/>
        <v>50.299395297046765</v>
      </c>
      <c r="O598" s="30">
        <f t="shared" si="166"/>
        <v>26.308355805772432</v>
      </c>
      <c r="P598" s="30">
        <f t="shared" si="167"/>
        <v>23.392248897180785</v>
      </c>
      <c r="Q598" t="s">
        <v>96</v>
      </c>
      <c r="R598" t="s">
        <v>214</v>
      </c>
      <c r="S598" s="43">
        <v>44094</v>
      </c>
      <c r="T598" s="4">
        <v>100</v>
      </c>
      <c r="U598" s="4">
        <f t="shared" si="168"/>
        <v>48.186528497409334</v>
      </c>
      <c r="V598" s="4">
        <f t="shared" si="169"/>
        <v>72.899728997289984</v>
      </c>
      <c r="W598" s="4">
        <f t="shared" si="170"/>
        <v>75.903614457831324</v>
      </c>
      <c r="X598" s="4">
        <f t="shared" si="171"/>
        <v>51.196656544878707</v>
      </c>
      <c r="Y598" s="4">
        <f t="shared" si="172"/>
        <v>75.909857044759349</v>
      </c>
      <c r="Z598" s="4">
        <f t="shared" si="173"/>
        <v>78.913742505300704</v>
      </c>
      <c r="AA598" s="4">
        <f t="shared" si="174"/>
        <v>-3.0101280474693723</v>
      </c>
      <c r="AB598" s="4">
        <f t="shared" si="175"/>
        <v>-3.0101280474693652</v>
      </c>
      <c r="AC598" s="4">
        <f t="shared" si="176"/>
        <v>-3.0101280474693795</v>
      </c>
    </row>
    <row r="599" spans="1:29" ht="15" x14ac:dyDescent="0.25">
      <c r="A599">
        <v>1.95</v>
      </c>
      <c r="B599">
        <v>3.92</v>
      </c>
      <c r="C599">
        <v>3.81</v>
      </c>
      <c r="D599" s="20">
        <f t="shared" si="177"/>
        <v>3.0389745237889398E-2</v>
      </c>
      <c r="E599" s="17">
        <f>IF(OR($A599="",$B599="",$C599=""),"",A599*'MPTO_working_3-way'!$I598)</f>
        <v>2.0092600032138841</v>
      </c>
      <c r="F599" s="21">
        <f>IF(OR($A599="",$B599="",$C599=""),"",B599*'MPTO_working_3-way'!$I598)</f>
        <v>4.0391278013325262</v>
      </c>
      <c r="G599" s="22">
        <f>IF(OR($A599="",$B599="",$C599=""),"",C599*'MPTO_working_3-way'!$I598)</f>
        <v>3.9257849293563587</v>
      </c>
      <c r="H599" s="17">
        <f>IF(OR($A599="",$B599="",$C599=""),"",'MPTO_working_3-way'!E598)</f>
        <v>1.9892952135834396</v>
      </c>
      <c r="I599" s="21">
        <f>IF(OR($A599="",$B599="",$C599=""),"",'MPTO_working_3-way'!F598)</f>
        <v>4.0820970834594821</v>
      </c>
      <c r="J599" s="22">
        <f>IF(OR($A599="",$B599="",$C599=""),"",'MPTO_working_3-way'!G598)</f>
        <v>3.962949960402669</v>
      </c>
      <c r="K599" s="17">
        <f>IF(OR($A599="",$B599="",$C599=""),"",'OddsRatio_working_3-way'!H598)</f>
        <v>1.9970213810388253</v>
      </c>
      <c r="L599" s="21">
        <f>IF(OR($A599="",$B599="",$C599=""),"",'OddsRatio_working_3-way'!I598)</f>
        <v>4.0645288764561789</v>
      </c>
      <c r="M599" s="22">
        <f>IF(OR($A599="",$B599="",$C599=""),"",'OddsRatio_working_3-way'!J598)</f>
        <v>3.9490842954937895</v>
      </c>
      <c r="N599" s="29">
        <f t="shared" si="165"/>
        <v>49.769566825620565</v>
      </c>
      <c r="O599" s="30">
        <f t="shared" si="166"/>
        <v>24.75782023213268</v>
      </c>
      <c r="P599" s="30">
        <f t="shared" si="167"/>
        <v>25.472612942246741</v>
      </c>
      <c r="Q599" t="s">
        <v>101</v>
      </c>
      <c r="R599" t="s">
        <v>95</v>
      </c>
      <c r="S599" s="43">
        <v>44094</v>
      </c>
      <c r="T599" s="4">
        <v>100</v>
      </c>
      <c r="U599" s="4">
        <f t="shared" si="168"/>
        <v>48.717948717948723</v>
      </c>
      <c r="V599" s="4">
        <f t="shared" si="169"/>
        <v>74.489795918367349</v>
      </c>
      <c r="W599" s="4">
        <f t="shared" si="170"/>
        <v>73.753280839895012</v>
      </c>
      <c r="X599" s="4">
        <f t="shared" si="171"/>
        <v>51.756923241737638</v>
      </c>
      <c r="Y599" s="4">
        <f t="shared" si="172"/>
        <v>77.528770442156272</v>
      </c>
      <c r="Z599" s="4">
        <f t="shared" si="173"/>
        <v>76.79225536368395</v>
      </c>
      <c r="AA599" s="4">
        <f t="shared" si="174"/>
        <v>-3.0389745237889159</v>
      </c>
      <c r="AB599" s="4">
        <f t="shared" si="175"/>
        <v>-3.038974523788923</v>
      </c>
      <c r="AC599" s="4">
        <f t="shared" si="176"/>
        <v>-3.0389745237889372</v>
      </c>
    </row>
    <row r="600" spans="1:29" ht="15" x14ac:dyDescent="0.25">
      <c r="A600">
        <v>1.28</v>
      </c>
      <c r="B600">
        <v>6.09</v>
      </c>
      <c r="C600">
        <v>11.4</v>
      </c>
      <c r="D600" s="20">
        <f t="shared" si="177"/>
        <v>3.3172910725088656E-2</v>
      </c>
      <c r="E600" s="17">
        <f>IF(OR($A600="",$B600="",$C600=""),"",A600*'MPTO_working_3-way'!$I599)</f>
        <v>1.3224613257281135</v>
      </c>
      <c r="F600" s="21">
        <f>IF(OR($A600="",$B600="",$C600=""),"",B600*'MPTO_working_3-way'!$I599)</f>
        <v>6.2920230263157899</v>
      </c>
      <c r="G600" s="22">
        <f>IF(OR($A600="",$B600="",$C600=""),"",C600*'MPTO_working_3-way'!$I599)</f>
        <v>11.778171182266011</v>
      </c>
      <c r="H600" s="17">
        <f>IF(OR($A600="",$B600="",$C600=""),"",'MPTO_working_3-way'!E599)</f>
        <v>1.2983769353228714</v>
      </c>
      <c r="I600" s="21">
        <f>IF(OR($A600="",$B600="",$C600=""),"",'MPTO_working_3-way'!F599)</f>
        <v>6.5297177824673618</v>
      </c>
      <c r="J600" s="22">
        <f>IF(OR($A600="",$B600="",$C600=""),"",'MPTO_working_3-way'!G599)</f>
        <v>13.044329884801019</v>
      </c>
      <c r="K600" s="17">
        <f>IF(OR($A600="",$B600="",$C600=""),"",'OddsRatio_working_3-way'!H599)</f>
        <v>1.3051567492610119</v>
      </c>
      <c r="L600" s="21">
        <f>IF(OR($A600="",$B600="",$C600=""),"",'OddsRatio_working_3-way'!I599)</f>
        <v>6.5473137633519656</v>
      </c>
      <c r="M600" s="22">
        <f>IF(OR($A600="",$B600="",$C600=""),"",'OddsRatio_working_3-way'!J599)</f>
        <v>12.334393543980442</v>
      </c>
      <c r="N600" s="29">
        <f t="shared" si="165"/>
        <v>75.616578008390945</v>
      </c>
      <c r="O600" s="30">
        <f t="shared" si="166"/>
        <v>15.893139548561644</v>
      </c>
      <c r="P600" s="30">
        <f t="shared" si="167"/>
        <v>8.4902824430474055</v>
      </c>
      <c r="Q600" t="s">
        <v>53</v>
      </c>
      <c r="R600" t="s">
        <v>99</v>
      </c>
      <c r="S600" s="43">
        <v>44094</v>
      </c>
      <c r="T600" s="4">
        <v>100</v>
      </c>
      <c r="U600" s="4">
        <f t="shared" si="168"/>
        <v>21.875</v>
      </c>
      <c r="V600" s="4">
        <f t="shared" si="169"/>
        <v>83.579638752052546</v>
      </c>
      <c r="W600" s="4">
        <f t="shared" si="170"/>
        <v>91.228070175438589</v>
      </c>
      <c r="X600" s="4">
        <f t="shared" si="171"/>
        <v>25.192291072508855</v>
      </c>
      <c r="Y600" s="4">
        <f t="shared" si="172"/>
        <v>86.896929824561411</v>
      </c>
      <c r="Z600" s="4">
        <f t="shared" si="173"/>
        <v>94.545361247947454</v>
      </c>
      <c r="AA600" s="4">
        <f t="shared" si="174"/>
        <v>-3.3172910725088549</v>
      </c>
      <c r="AB600" s="4">
        <f t="shared" si="175"/>
        <v>-3.3172910725088656</v>
      </c>
      <c r="AC600" s="4">
        <f t="shared" si="176"/>
        <v>-3.3172910725088656</v>
      </c>
    </row>
    <row r="601" spans="1:29" ht="15" x14ac:dyDescent="0.25">
      <c r="A601">
        <v>3.56</v>
      </c>
      <c r="B601">
        <v>3.5</v>
      </c>
      <c r="C601">
        <v>2.11</v>
      </c>
      <c r="D601" s="20">
        <f t="shared" si="177"/>
        <v>4.0546811407879524E-2</v>
      </c>
      <c r="E601" s="17">
        <f>IF(OR($A601="",$B601="",$C601=""),"",A601*'MPTO_working_3-way'!$I600)</f>
        <v>3.7043466486120513</v>
      </c>
      <c r="F601" s="21">
        <f>IF(OR($A601="",$B601="",$C601=""),"",B601*'MPTO_working_3-way'!$I600)</f>
        <v>3.6419138399275783</v>
      </c>
      <c r="G601" s="22">
        <f>IF(OR($A601="",$B601="",$C601=""),"",C601*'MPTO_working_3-way'!$I600)</f>
        <v>2.1955537720706255</v>
      </c>
      <c r="H601" s="17">
        <f>IF(OR($A601="",$B601="",$C601=""),"",'MPTO_working_3-way'!E600)</f>
        <v>3.7399497368296264</v>
      </c>
      <c r="I601" s="21">
        <f>IF(OR($A601="",$B601="",$C601=""),"",'MPTO_working_3-way'!F600)</f>
        <v>3.6737870770606644</v>
      </c>
      <c r="J601" s="22">
        <f>IF(OR($A601="",$B601="",$C601=""),"",'MPTO_working_3-way'!G600)</f>
        <v>2.1719391970039101</v>
      </c>
      <c r="K601" s="17">
        <f>IF(OR($A601="",$B601="",$C601=""),"",'OddsRatio_working_3-way'!H600)</f>
        <v>3.724945068589848</v>
      </c>
      <c r="L601" s="21">
        <f>IF(OR($A601="",$B601="",$C601=""),"",'OddsRatio_working_3-way'!I600)</f>
        <v>3.6610791685447728</v>
      </c>
      <c r="M601" s="22">
        <f>IF(OR($A601="",$B601="",$C601=""),"",'OddsRatio_working_3-way'!J600)</f>
        <v>2.1815191508338794</v>
      </c>
      <c r="N601" s="29">
        <f t="shared" si="165"/>
        <v>26.995313745129145</v>
      </c>
      <c r="O601" s="30">
        <f t="shared" si="166"/>
        <v>27.458090552188509</v>
      </c>
      <c r="P601" s="30">
        <f t="shared" si="167"/>
        <v>45.54659570268236</v>
      </c>
      <c r="Q601" t="s">
        <v>378</v>
      </c>
      <c r="R601" t="s">
        <v>381</v>
      </c>
      <c r="S601" s="43">
        <v>44094</v>
      </c>
      <c r="T601" s="4">
        <v>100</v>
      </c>
      <c r="U601" s="4">
        <f t="shared" si="168"/>
        <v>71.910112359550567</v>
      </c>
      <c r="V601" s="4">
        <f t="shared" si="169"/>
        <v>71.428571428571431</v>
      </c>
      <c r="W601" s="4">
        <f t="shared" si="170"/>
        <v>52.606635071090047</v>
      </c>
      <c r="X601" s="4">
        <f t="shared" si="171"/>
        <v>75.96479350033853</v>
      </c>
      <c r="Y601" s="4">
        <f t="shared" si="172"/>
        <v>75.483252569359394</v>
      </c>
      <c r="Z601" s="4">
        <f t="shared" si="173"/>
        <v>56.66131621187801</v>
      </c>
      <c r="AA601" s="4">
        <f t="shared" si="174"/>
        <v>-4.054681140787963</v>
      </c>
      <c r="AB601" s="4">
        <f t="shared" si="175"/>
        <v>-4.054681140787963</v>
      </c>
      <c r="AC601" s="4">
        <f t="shared" si="176"/>
        <v>-4.054681140787963</v>
      </c>
    </row>
    <row r="602" spans="1:29" ht="15" x14ac:dyDescent="0.25">
      <c r="A602">
        <v>1.43</v>
      </c>
      <c r="B602">
        <v>4.93</v>
      </c>
      <c r="C602">
        <v>7.17</v>
      </c>
      <c r="D602" s="20">
        <f t="shared" si="177"/>
        <v>4.1610469839992836E-2</v>
      </c>
      <c r="E602" s="17">
        <f>IF(OR($A602="",$B602="",$C602=""),"",A602*'MPTO_working_3-way'!$I601)</f>
        <v>1.4895029718711896</v>
      </c>
      <c r="F602" s="21">
        <f>IF(OR($A602="",$B602="",$C602=""),"",B602*'MPTO_working_3-way'!$I601)</f>
        <v>5.1351396163111644</v>
      </c>
      <c r="G602" s="22">
        <f>IF(OR($A602="",$B602="",$C602=""),"",C602*'MPTO_working_3-way'!$I601)</f>
        <v>7.4683470687527489</v>
      </c>
      <c r="H602" s="17">
        <f>IF(OR($A602="",$B602="",$C602=""),"",'MPTO_working_3-way'!E601)</f>
        <v>1.4589370296796214</v>
      </c>
      <c r="I602" s="21">
        <f>IF(OR($A602="",$B602="",$C602=""),"",'MPTO_working_3-way'!F601)</f>
        <v>5.2918564685078158</v>
      </c>
      <c r="J602" s="22">
        <f>IF(OR($A602="",$B602="",$C602=""),"",'MPTO_working_3-way'!G601)</f>
        <v>7.9617924831187112</v>
      </c>
      <c r="K602" s="17">
        <f>IF(OR($A602="",$B602="",$C602=""),"",'OddsRatio_working_3-way'!H601)</f>
        <v>1.4682933533118625</v>
      </c>
      <c r="L602" s="21">
        <f>IF(OR($A602="",$B602="",$C602=""),"",'OddsRatio_working_3-way'!I601)</f>
        <v>5.2799834384084194</v>
      </c>
      <c r="M602" s="22">
        <f>IF(OR($A602="",$B602="",$C602=""),"",'OddsRatio_working_3-way'!J601)</f>
        <v>7.719465092870216</v>
      </c>
      <c r="N602" s="29">
        <f t="shared" si="165"/>
        <v>67.136489076201642</v>
      </c>
      <c r="O602" s="30">
        <f t="shared" si="166"/>
        <v>19.473667216829277</v>
      </c>
      <c r="P602" s="30">
        <f t="shared" si="167"/>
        <v>13.389843706969085</v>
      </c>
      <c r="Q602" t="s">
        <v>365</v>
      </c>
      <c r="R602" t="s">
        <v>366</v>
      </c>
      <c r="S602" s="43">
        <v>44094</v>
      </c>
      <c r="T602" s="4">
        <v>100</v>
      </c>
      <c r="U602" s="4">
        <f t="shared" si="168"/>
        <v>30.069930069930074</v>
      </c>
      <c r="V602" s="4">
        <f t="shared" si="169"/>
        <v>79.716024340770801</v>
      </c>
      <c r="W602" s="4">
        <f t="shared" si="170"/>
        <v>86.052998605299862</v>
      </c>
      <c r="X602" s="4">
        <f t="shared" si="171"/>
        <v>34.230977053929351</v>
      </c>
      <c r="Y602" s="4">
        <f t="shared" si="172"/>
        <v>83.877071324770085</v>
      </c>
      <c r="Z602" s="4">
        <f t="shared" si="173"/>
        <v>90.214045589299147</v>
      </c>
      <c r="AA602" s="4">
        <f t="shared" si="174"/>
        <v>-4.1610469839992774</v>
      </c>
      <c r="AB602" s="4">
        <f t="shared" si="175"/>
        <v>-4.1610469839992845</v>
      </c>
      <c r="AC602" s="4">
        <f t="shared" si="176"/>
        <v>-4.1610469839992845</v>
      </c>
    </row>
    <row r="603" spans="1:29" ht="15" x14ac:dyDescent="0.25">
      <c r="A603">
        <v>2.2000000000000002</v>
      </c>
      <c r="B603">
        <v>3.53</v>
      </c>
      <c r="C603">
        <v>3.3</v>
      </c>
      <c r="D603" s="20">
        <f t="shared" si="177"/>
        <v>4.0861876555927434E-2</v>
      </c>
      <c r="E603" s="17">
        <f>IF(OR($A603="",$B603="",$C603=""),"",A603*'MPTO_working_3-way'!$I602)</f>
        <v>2.2898961284230404</v>
      </c>
      <c r="F603" s="21">
        <f>IF(OR($A603="",$B603="",$C603=""),"",B603*'MPTO_working_3-way'!$I602)</f>
        <v>3.6742424242424234</v>
      </c>
      <c r="G603" s="22">
        <f>IF(OR($A603="",$B603="",$C603=""),"",C603*'MPTO_working_3-way'!$I602)</f>
        <v>3.4348441926345603</v>
      </c>
      <c r="H603" s="17">
        <f>IF(OR($A603="",$B603="",$C603=""),"",'MPTO_working_3-way'!E602)</f>
        <v>2.2679602829515217</v>
      </c>
      <c r="I603" s="21">
        <f>IF(OR($A603="",$B603="",$C603=""),"",'MPTO_working_3-way'!F602)</f>
        <v>3.7082979626485559</v>
      </c>
      <c r="J603" s="22">
        <f>IF(OR($A603="",$B603="",$C603=""),"",'MPTO_working_3-way'!G602)</f>
        <v>3.4553094720189828</v>
      </c>
      <c r="K603" s="17">
        <f>IF(OR($A603="",$B603="",$C603=""),"",'OddsRatio_working_3-way'!H602)</f>
        <v>2.2771247131458816</v>
      </c>
      <c r="L603" s="21">
        <f>IF(OR($A603="",$B603="",$C603=""),"",'OddsRatio_working_3-way'!I602)</f>
        <v>3.6926046035492321</v>
      </c>
      <c r="M603" s="22">
        <f>IF(OR($A603="",$B603="",$C603=""),"",'OddsRatio_working_3-way'!J602)</f>
        <v>3.4478223668629386</v>
      </c>
      <c r="N603" s="29">
        <f t="shared" si="165"/>
        <v>43.670103092783506</v>
      </c>
      <c r="O603" s="30">
        <f t="shared" si="166"/>
        <v>27.216494845360835</v>
      </c>
      <c r="P603" s="30">
        <f t="shared" si="167"/>
        <v>29.113402061855677</v>
      </c>
      <c r="Q603" t="s">
        <v>363</v>
      </c>
      <c r="R603" t="s">
        <v>377</v>
      </c>
      <c r="S603" s="43">
        <v>44094</v>
      </c>
      <c r="T603" s="4">
        <v>100</v>
      </c>
      <c r="U603" s="4">
        <f t="shared" si="168"/>
        <v>54.545454545454554</v>
      </c>
      <c r="V603" s="4">
        <f t="shared" si="169"/>
        <v>71.671388101982998</v>
      </c>
      <c r="W603" s="4">
        <f t="shared" si="170"/>
        <v>69.696969696969703</v>
      </c>
      <c r="X603" s="4">
        <f t="shared" si="171"/>
        <v>58.631642201047306</v>
      </c>
      <c r="Y603" s="4">
        <f t="shared" si="172"/>
        <v>75.757575757575751</v>
      </c>
      <c r="Z603" s="4">
        <f t="shared" si="173"/>
        <v>73.783157352562441</v>
      </c>
      <c r="AA603" s="4">
        <f t="shared" si="174"/>
        <v>-4.0861876555927523</v>
      </c>
      <c r="AB603" s="4">
        <f t="shared" si="175"/>
        <v>-4.0861876555927523</v>
      </c>
      <c r="AC603" s="4">
        <f t="shared" si="176"/>
        <v>-4.0861876555927381</v>
      </c>
    </row>
    <row r="604" spans="1:29" ht="15" x14ac:dyDescent="0.25">
      <c r="A604">
        <v>1.06</v>
      </c>
      <c r="B604">
        <v>14.98</v>
      </c>
      <c r="C604">
        <v>42.06</v>
      </c>
      <c r="D604" s="20">
        <f t="shared" si="177"/>
        <v>3.3927459373034097E-2</v>
      </c>
      <c r="E604" s="17">
        <f>IF(OR($A604="",$B604="",$C604=""),"",A604*'MPTO_working_3-way'!$I603)</f>
        <v>1.0959631069354161</v>
      </c>
      <c r="F604" s="21">
        <f>IF(OR($A604="",$B604="",$C604=""),"",B604*'MPTO_working_3-way'!$I603)</f>
        <v>15.488233341408051</v>
      </c>
      <c r="G604" s="22">
        <f>IF(OR($A604="",$B604="",$C604=""),"",C604*'MPTO_working_3-way'!$I603)</f>
        <v>43.486988941229818</v>
      </c>
      <c r="H604" s="17">
        <f>IF(OR($A604="",$B604="",$C604=""),"",'MPTO_working_3-way'!E603)</f>
        <v>1.0728611399678387</v>
      </c>
      <c r="I604" s="21">
        <f>IF(OR($A604="",$B604="",$C604=""),"",'MPTO_working_3-way'!F603)</f>
        <v>18.035396631157571</v>
      </c>
      <c r="J604" s="22">
        <f>IF(OR($A604="",$B604="",$C604=""),"",'MPTO_working_3-way'!G603)</f>
        <v>80.215583543735718</v>
      </c>
      <c r="K604" s="17">
        <f>IF(OR($A604="",$B604="",$C604=""),"",'OddsRatio_working_3-way'!H603)</f>
        <v>1.076957015257346</v>
      </c>
      <c r="L604" s="21">
        <f>IF(OR($A604="",$B604="",$C604=""),"",'OddsRatio_working_3-way'!I603)</f>
        <v>18.930984554961586</v>
      </c>
      <c r="M604" s="22">
        <f>IF(OR($A604="",$B604="",$C604=""),"",'OddsRatio_working_3-way'!J603)</f>
        <v>53.664250774443694</v>
      </c>
      <c r="N604" s="29">
        <f t="shared" si="165"/>
        <v>91.243947325585367</v>
      </c>
      <c r="O604" s="30">
        <f t="shared" si="166"/>
        <v>6.4565142967370148</v>
      </c>
      <c r="P604" s="30">
        <f t="shared" si="167"/>
        <v>2.299538377677615</v>
      </c>
      <c r="Q604" t="s">
        <v>380</v>
      </c>
      <c r="R604" t="s">
        <v>383</v>
      </c>
      <c r="S604" s="43">
        <v>44094</v>
      </c>
      <c r="T604" s="4">
        <v>100</v>
      </c>
      <c r="U604" s="4">
        <f t="shared" si="168"/>
        <v>5.6603773584905657</v>
      </c>
      <c r="V604" s="4">
        <f t="shared" si="169"/>
        <v>93.324432576769013</v>
      </c>
      <c r="W604" s="4">
        <f t="shared" si="170"/>
        <v>97.622444127436992</v>
      </c>
      <c r="X604" s="4">
        <f t="shared" si="171"/>
        <v>9.0531232957939807</v>
      </c>
      <c r="Y604" s="4">
        <f t="shared" si="172"/>
        <v>96.71717851407243</v>
      </c>
      <c r="Z604" s="4">
        <f t="shared" si="173"/>
        <v>101.01519006474039</v>
      </c>
      <c r="AA604" s="4">
        <f t="shared" si="174"/>
        <v>-3.392745937303415</v>
      </c>
      <c r="AB604" s="4">
        <f t="shared" si="175"/>
        <v>-3.3927459373034168</v>
      </c>
      <c r="AC604" s="4">
        <f t="shared" si="176"/>
        <v>-3.3927459373034026</v>
      </c>
    </row>
    <row r="605" spans="1:29" ht="15" x14ac:dyDescent="0.25">
      <c r="A605">
        <v>2.29</v>
      </c>
      <c r="B605">
        <v>3.01</v>
      </c>
      <c r="C605">
        <v>3.71</v>
      </c>
      <c r="D605" s="20">
        <f t="shared" si="177"/>
        <v>3.84489153044274E-2</v>
      </c>
      <c r="E605" s="17">
        <f>IF(OR($A605="",$B605="",$C605=""),"",A605*'MPTO_working_3-way'!$I604)</f>
        <v>2.3780480160471389</v>
      </c>
      <c r="F605" s="21">
        <f>IF(OR($A605="",$B605="",$C605=""),"",B605*'MPTO_working_3-way'!$I604)</f>
        <v>3.1257312350663264</v>
      </c>
      <c r="G605" s="22">
        <f>IF(OR($A605="",$B605="",$C605=""),"",C605*'MPTO_working_3-way'!$I604)</f>
        <v>3.8526454757794255</v>
      </c>
      <c r="H605" s="17">
        <f>IF(OR($A605="",$B605="",$C605=""),"",'MPTO_working_3-way'!E604)</f>
        <v>2.3592421983120215</v>
      </c>
      <c r="I605" s="21">
        <f>IF(OR($A605="",$B605="",$C605=""),"",'MPTO_working_3-way'!F604)</f>
        <v>3.130776198731831</v>
      </c>
      <c r="J605" s="22">
        <f>IF(OR($A605="",$B605="",$C605=""),"",'MPTO_working_3-way'!G604)</f>
        <v>3.8952114291928917</v>
      </c>
      <c r="K605" s="17">
        <f>IF(OR($A605="",$B605="",$C605=""),"",'OddsRatio_working_3-way'!H604)</f>
        <v>2.3675180408474805</v>
      </c>
      <c r="L605" s="21">
        <f>IF(OR($A605="",$B605="",$C605=""),"",'OddsRatio_working_3-way'!I604)</f>
        <v>3.1307839241111894</v>
      </c>
      <c r="M605" s="22">
        <f>IF(OR($A605="",$B605="",$C605=""),"",'OddsRatio_working_3-way'!J604)</f>
        <v>3.8728479772842421</v>
      </c>
      <c r="N605" s="29">
        <f t="shared" ref="N605:N630" si="178">(1/E605)* 100</f>
        <v>42.0512955689696</v>
      </c>
      <c r="O605" s="30">
        <f t="shared" ref="O605:O630" si="179">(1/F605)* 100</f>
        <v>31.992513904631359</v>
      </c>
      <c r="P605" s="30">
        <f t="shared" ref="P605:P630" si="180">(1/G605)* 100</f>
        <v>25.956190526399027</v>
      </c>
      <c r="Q605" t="s">
        <v>173</v>
      </c>
      <c r="R605" t="s">
        <v>107</v>
      </c>
      <c r="S605" s="43">
        <v>44094</v>
      </c>
      <c r="T605" s="4">
        <v>100</v>
      </c>
      <c r="U605" s="4">
        <f t="shared" si="168"/>
        <v>56.331877729257641</v>
      </c>
      <c r="V605" s="4">
        <f t="shared" si="169"/>
        <v>66.777408637873762</v>
      </c>
      <c r="W605" s="4">
        <f t="shared" si="170"/>
        <v>73.045822102425873</v>
      </c>
      <c r="X605" s="4">
        <f t="shared" si="171"/>
        <v>60.176769259700372</v>
      </c>
      <c r="Y605" s="4">
        <f t="shared" si="172"/>
        <v>70.622300168316471</v>
      </c>
      <c r="Z605" s="4">
        <f t="shared" si="173"/>
        <v>76.890713632868611</v>
      </c>
      <c r="AA605" s="4">
        <f t="shared" si="174"/>
        <v>-3.8448915304427302</v>
      </c>
      <c r="AB605" s="4">
        <f t="shared" si="175"/>
        <v>-3.8448915304427089</v>
      </c>
      <c r="AC605" s="4">
        <f t="shared" si="176"/>
        <v>-3.8448915304427373</v>
      </c>
    </row>
    <row r="606" spans="1:29" ht="15" x14ac:dyDescent="0.25">
      <c r="A606">
        <v>2.31</v>
      </c>
      <c r="B606">
        <v>3.14</v>
      </c>
      <c r="C606">
        <v>3.48</v>
      </c>
      <c r="D606" s="20">
        <f t="shared" si="177"/>
        <v>3.8728092319131102E-2</v>
      </c>
      <c r="E606" s="17">
        <f>IF(OR($A606="",$B606="",$C606=""),"",A606*'MPTO_working_3-way'!$I605)</f>
        <v>2.3994618932571927</v>
      </c>
      <c r="F606" s="21">
        <f>IF(OR($A606="",$B606="",$C606=""),"",B606*'MPTO_working_3-way'!$I605)</f>
        <v>3.2616062098820717</v>
      </c>
      <c r="G606" s="22">
        <f>IF(OR($A606="",$B606="",$C606=""),"",C606*'MPTO_working_3-way'!$I605)</f>
        <v>3.6147737612705764</v>
      </c>
      <c r="H606" s="17">
        <f>IF(OR($A606="",$B606="",$C606=""),"",'MPTO_working_3-way'!E605)</f>
        <v>2.3810030124482324</v>
      </c>
      <c r="I606" s="21">
        <f>IF(OR($A606="",$B606="",$C606=""),"",'MPTO_working_3-way'!F605)</f>
        <v>3.272658533499011</v>
      </c>
      <c r="J606" s="22">
        <f>IF(OR($A606="",$B606="",$C606=""),"",'MPTO_working_3-way'!G605)</f>
        <v>3.6436913284130705</v>
      </c>
      <c r="K606" s="17">
        <f>IF(OR($A606="",$B606="",$C606=""),"",'OddsRatio_working_3-way'!H605)</f>
        <v>2.3889996314023687</v>
      </c>
      <c r="L606" s="21">
        <f>IF(OR($A606="",$B606="",$C606=""),"",'OddsRatio_working_3-way'!I605)</f>
        <v>3.2690528329779149</v>
      </c>
      <c r="M606" s="22">
        <f>IF(OR($A606="",$B606="",$C606=""),"",'OddsRatio_working_3-way'!J605)</f>
        <v>3.6295565541052479</v>
      </c>
      <c r="N606" s="29">
        <f t="shared" si="178"/>
        <v>41.676010892697782</v>
      </c>
      <c r="O606" s="30">
        <f t="shared" si="179"/>
        <v>30.659740497494226</v>
      </c>
      <c r="P606" s="30">
        <f t="shared" si="180"/>
        <v>27.664248609808006</v>
      </c>
      <c r="Q606" t="s">
        <v>182</v>
      </c>
      <c r="R606" t="s">
        <v>426</v>
      </c>
      <c r="S606" s="43">
        <v>44094</v>
      </c>
      <c r="T606" s="4">
        <v>100</v>
      </c>
      <c r="U606" s="4">
        <f t="shared" si="168"/>
        <v>56.709956709956707</v>
      </c>
      <c r="V606" s="4">
        <f t="shared" si="169"/>
        <v>68.152866242038215</v>
      </c>
      <c r="W606" s="4">
        <f t="shared" si="170"/>
        <v>71.264367816091948</v>
      </c>
      <c r="X606" s="4">
        <f t="shared" si="171"/>
        <v>60.582765941869823</v>
      </c>
      <c r="Y606" s="4">
        <f t="shared" si="172"/>
        <v>72.025675473951338</v>
      </c>
      <c r="Z606" s="4">
        <f t="shared" si="173"/>
        <v>75.137177048005071</v>
      </c>
      <c r="AA606" s="4">
        <f t="shared" si="174"/>
        <v>-3.8728092319131164</v>
      </c>
      <c r="AB606" s="4">
        <f t="shared" si="175"/>
        <v>-3.8728092319131235</v>
      </c>
      <c r="AC606" s="4">
        <f t="shared" si="176"/>
        <v>-3.8728092319131235</v>
      </c>
    </row>
    <row r="607" spans="1:29" ht="15" x14ac:dyDescent="0.25">
      <c r="A607">
        <v>3.94</v>
      </c>
      <c r="B607">
        <v>3.25</v>
      </c>
      <c r="C607">
        <v>2.09</v>
      </c>
      <c r="D607" s="20">
        <f t="shared" si="177"/>
        <v>3.996831381282373E-2</v>
      </c>
      <c r="E607" s="17">
        <f>IF(OR($A607="",$B607="",$C607=""),"",A607*'MPTO_working_3-way'!$I606)</f>
        <v>4.0974751564225258</v>
      </c>
      <c r="F607" s="21">
        <f>IF(OR($A607="",$B607="",$C607=""),"",B607*'MPTO_working_3-way'!$I606)</f>
        <v>3.3798970198916773</v>
      </c>
      <c r="G607" s="22">
        <f>IF(OR($A607="",$B607="",$C607=""),"",C607*'MPTO_working_3-way'!$I606)</f>
        <v>2.1735337758688016</v>
      </c>
      <c r="H607" s="17">
        <f>IF(OR($A607="",$B607="",$C607=""),"",'MPTO_working_3-way'!E606)</f>
        <v>4.1582750021364374</v>
      </c>
      <c r="I607" s="21">
        <f>IF(OR($A607="",$B607="",$C607=""),"",'MPTO_working_3-way'!F606)</f>
        <v>3.3970906506051635</v>
      </c>
      <c r="J607" s="22">
        <f>IF(OR($A607="",$B607="",$C607=""),"",'MPTO_working_3-way'!G606)</f>
        <v>2.14986203101591</v>
      </c>
      <c r="K607" s="17">
        <f>IF(OR($A607="",$B607="",$C607=""),"",'OddsRatio_working_3-way'!H606)</f>
        <v>4.1276257341954423</v>
      </c>
      <c r="L607" s="21">
        <f>IF(OR($A607="",$B607="",$C607=""),"",'OddsRatio_working_3-way'!I606)</f>
        <v>3.3935911231087572</v>
      </c>
      <c r="M607" s="22">
        <f>IF(OR($A607="",$B607="",$C607=""),"",'OddsRatio_working_3-way'!J606)</f>
        <v>2.1595619218615751</v>
      </c>
      <c r="N607" s="29">
        <f t="shared" si="178"/>
        <v>24.405273048027272</v>
      </c>
      <c r="O607" s="30">
        <f t="shared" si="179"/>
        <v>29.586700248993065</v>
      </c>
      <c r="P607" s="30">
        <f t="shared" si="180"/>
        <v>46.008026702979649</v>
      </c>
      <c r="Q607" t="s">
        <v>146</v>
      </c>
      <c r="R607" t="s">
        <v>144</v>
      </c>
      <c r="S607" s="43">
        <v>44094</v>
      </c>
      <c r="T607" s="4">
        <v>100</v>
      </c>
      <c r="U607" s="4">
        <f t="shared" si="168"/>
        <v>74.619289340101517</v>
      </c>
      <c r="V607" s="4">
        <f t="shared" si="169"/>
        <v>69.230769230769241</v>
      </c>
      <c r="W607" s="4">
        <f t="shared" si="170"/>
        <v>52.153110047846894</v>
      </c>
      <c r="X607" s="4">
        <f t="shared" si="171"/>
        <v>78.616120721383879</v>
      </c>
      <c r="Y607" s="4">
        <f t="shared" si="172"/>
        <v>73.227600612051589</v>
      </c>
      <c r="Z607" s="4">
        <f t="shared" si="173"/>
        <v>56.14994142912925</v>
      </c>
      <c r="AA607" s="4">
        <f t="shared" si="174"/>
        <v>-3.9968313812823624</v>
      </c>
      <c r="AB607" s="4">
        <f t="shared" si="175"/>
        <v>-3.9968313812823482</v>
      </c>
      <c r="AC607" s="4">
        <f t="shared" si="176"/>
        <v>-3.9968313812823553</v>
      </c>
    </row>
    <row r="608" spans="1:29" ht="15" x14ac:dyDescent="0.25">
      <c r="A608">
        <v>7.06</v>
      </c>
      <c r="B608">
        <v>4.2699999999999996</v>
      </c>
      <c r="C608">
        <v>1.5</v>
      </c>
      <c r="D608" s="20">
        <f t="shared" si="177"/>
        <v>4.2501763627477596E-2</v>
      </c>
      <c r="E608" s="17">
        <f>IF(OR($A608="",$B608="",$C608=""),"",A608*'MPTO_working_3-way'!$I607)</f>
        <v>7.3600624512099913</v>
      </c>
      <c r="F608" s="21">
        <f>IF(OR($A608="",$B608="",$C608=""),"",B608*'MPTO_working_3-way'!$I607)</f>
        <v>4.4514825306893293</v>
      </c>
      <c r="G608" s="22">
        <f>IF(OR($A608="",$B608="",$C608=""),"",C608*'MPTO_working_3-way'!$I607)</f>
        <v>1.5637526454412165</v>
      </c>
      <c r="H608" s="17">
        <f>IF(OR($A608="",$B608="",$C608=""),"",'MPTO_working_3-way'!E607)</f>
        <v>7.8446258912514226</v>
      </c>
      <c r="I608" s="21">
        <f>IF(OR($A608="",$B608="",$C608=""),"",'MPTO_working_3-way'!F607)</f>
        <v>4.5449425591578683</v>
      </c>
      <c r="J608" s="22">
        <f>IF(OR($A608="",$B608="",$C608=""),"",'MPTO_working_3-way'!G607)</f>
        <v>1.5325684305899339</v>
      </c>
      <c r="K608" s="17">
        <f>IF(OR($A608="",$B608="",$C608=""),"",'OddsRatio_working_3-way'!H607)</f>
        <v>7.5775171634068732</v>
      </c>
      <c r="L608" s="21">
        <f>IF(OR($A608="",$B608="",$C608=""),"",'OddsRatio_working_3-way'!I607)</f>
        <v>4.5492543109472727</v>
      </c>
      <c r="M608" s="22">
        <f>IF(OR($A608="",$B608="",$C608=""),"",'OddsRatio_working_3-way'!J607)</f>
        <v>1.5426994359246595</v>
      </c>
      <c r="N608" s="29">
        <f t="shared" si="178"/>
        <v>13.58684123441915</v>
      </c>
      <c r="O608" s="30">
        <f t="shared" si="179"/>
        <v>22.464426022248059</v>
      </c>
      <c r="P608" s="30">
        <f t="shared" si="180"/>
        <v>63.948732743332791</v>
      </c>
      <c r="Q608" t="s">
        <v>230</v>
      </c>
      <c r="R608" t="s">
        <v>227</v>
      </c>
      <c r="S608" s="43">
        <v>44094</v>
      </c>
      <c r="T608" s="4">
        <v>100</v>
      </c>
      <c r="U608" s="4">
        <f t="shared" si="168"/>
        <v>85.835694050991506</v>
      </c>
      <c r="V608" s="4">
        <f t="shared" si="169"/>
        <v>76.580796252927385</v>
      </c>
      <c r="W608" s="4">
        <f t="shared" si="170"/>
        <v>33.333333333333329</v>
      </c>
      <c r="X608" s="4">
        <f t="shared" si="171"/>
        <v>90.085870413739272</v>
      </c>
      <c r="Y608" s="4">
        <f t="shared" si="172"/>
        <v>80.830972615675151</v>
      </c>
      <c r="Z608" s="4">
        <f t="shared" si="173"/>
        <v>37.583509696081094</v>
      </c>
      <c r="AA608" s="4">
        <f t="shared" si="174"/>
        <v>-4.2501763627477658</v>
      </c>
      <c r="AB608" s="4">
        <f t="shared" si="175"/>
        <v>-4.2501763627477658</v>
      </c>
      <c r="AC608" s="4">
        <f t="shared" si="176"/>
        <v>-4.2501763627477658</v>
      </c>
    </row>
    <row r="609" spans="1:29" ht="15" x14ac:dyDescent="0.25">
      <c r="A609">
        <v>1.85</v>
      </c>
      <c r="B609">
        <v>3.64</v>
      </c>
      <c r="C609">
        <v>4.47</v>
      </c>
      <c r="D609" s="20">
        <f t="shared" si="177"/>
        <v>3.8979461798253734E-2</v>
      </c>
      <c r="E609" s="17">
        <f>IF(OR($A609="",$B609="",$C609=""),"",A609*'MPTO_working_3-way'!$I608)</f>
        <v>1.9221120043267694</v>
      </c>
      <c r="F609" s="21">
        <f>IF(OR($A609="",$B609="",$C609=""),"",B609*'MPTO_working_3-way'!$I608)</f>
        <v>3.7818852409456438</v>
      </c>
      <c r="G609" s="22">
        <f>IF(OR($A609="",$B609="",$C609=""),"",C609*'MPTO_working_3-way'!$I608)</f>
        <v>4.6442381942381941</v>
      </c>
      <c r="H609" s="17">
        <f>IF(OR($A609="",$B609="",$C609=""),"",'MPTO_working_3-way'!E608)</f>
        <v>1.8955643140043847</v>
      </c>
      <c r="I609" s="21">
        <f>IF(OR($A609="",$B609="",$C609=""),"",'MPTO_working_3-way'!F608)</f>
        <v>3.8207003289164714</v>
      </c>
      <c r="J609" s="22">
        <f>IF(OR($A609="",$B609="",$C609=""),"",'MPTO_working_3-way'!G608)</f>
        <v>4.7456229228722124</v>
      </c>
      <c r="K609" s="17">
        <f>IF(OR($A609="",$B609="",$C609=""),"",'OddsRatio_working_3-way'!H608)</f>
        <v>1.9055319509733222</v>
      </c>
      <c r="L609" s="21">
        <f>IF(OR($A609="",$B609="",$C609=""),"",'OddsRatio_working_3-way'!I608)</f>
        <v>3.8124757065524366</v>
      </c>
      <c r="M609" s="22">
        <f>IF(OR($A609="",$B609="",$C609=""),"",'OddsRatio_working_3-way'!J608)</f>
        <v>4.6967010233852093</v>
      </c>
      <c r="N609" s="29">
        <f t="shared" si="178"/>
        <v>52.026104501139912</v>
      </c>
      <c r="O609" s="30">
        <f t="shared" si="179"/>
        <v>26.441838826128798</v>
      </c>
      <c r="P609" s="30">
        <f t="shared" si="180"/>
        <v>21.532056672731283</v>
      </c>
      <c r="Q609" t="s">
        <v>226</v>
      </c>
      <c r="R609" t="s">
        <v>237</v>
      </c>
      <c r="S609" s="43">
        <v>44094</v>
      </c>
      <c r="T609" s="4">
        <v>100</v>
      </c>
      <c r="U609" s="4">
        <f t="shared" si="168"/>
        <v>45.945945945945937</v>
      </c>
      <c r="V609" s="4">
        <f t="shared" si="169"/>
        <v>72.527472527472526</v>
      </c>
      <c r="W609" s="4">
        <f t="shared" si="170"/>
        <v>77.628635346756155</v>
      </c>
      <c r="X609" s="4">
        <f t="shared" si="171"/>
        <v>49.843892125771319</v>
      </c>
      <c r="Y609" s="4">
        <f t="shared" si="172"/>
        <v>76.425418707297894</v>
      </c>
      <c r="Z609" s="4">
        <f t="shared" si="173"/>
        <v>81.526581526581523</v>
      </c>
      <c r="AA609" s="4">
        <f t="shared" si="174"/>
        <v>-3.8979461798253823</v>
      </c>
      <c r="AB609" s="4">
        <f t="shared" si="175"/>
        <v>-3.8979461798253681</v>
      </c>
      <c r="AC609" s="4">
        <f t="shared" si="176"/>
        <v>-3.8979461798253681</v>
      </c>
    </row>
    <row r="610" spans="1:29" ht="15" x14ac:dyDescent="0.25">
      <c r="A610">
        <v>2.21</v>
      </c>
      <c r="B610">
        <v>2.99</v>
      </c>
      <c r="C610">
        <v>4.07</v>
      </c>
      <c r="D610" s="20">
        <f t="shared" si="177"/>
        <v>3.2637094018168167E-2</v>
      </c>
      <c r="E610" s="17">
        <f>IF(OR($A610="",$B610="",$C610=""),"",A610*'MPTO_working_3-way'!$I609)</f>
        <v>2.2821279777801515</v>
      </c>
      <c r="F610" s="21">
        <f>IF(OR($A610="",$B610="",$C610=""),"",B610*'MPTO_working_3-way'!$I609)</f>
        <v>3.0875849111143232</v>
      </c>
      <c r="G610" s="22">
        <f>IF(OR($A610="",$B610="",$C610=""),"",C610*'MPTO_working_3-way'!$I609)</f>
        <v>4.2028329726539448</v>
      </c>
      <c r="H610" s="17">
        <f>IF(OR($A610="",$B610="",$C610=""),"",'MPTO_working_3-way'!E609)</f>
        <v>2.2644432371648811</v>
      </c>
      <c r="I610" s="21">
        <f>IF(OR($A610="",$B610="",$C610=""),"",'MPTO_working_3-way'!F609)</f>
        <v>3.0905296883099682</v>
      </c>
      <c r="J610" s="22">
        <f>IF(OR($A610="",$B610="",$C610=""),"",'MPTO_working_3-way'!G609)</f>
        <v>4.2585590178546315</v>
      </c>
      <c r="K610" s="17">
        <f>IF(OR($A610="",$B610="",$C610=""),"",'OddsRatio_working_3-way'!H609)</f>
        <v>2.27223018452877</v>
      </c>
      <c r="L610" s="21">
        <f>IF(OR($A610="",$B610="",$C610=""),"",'OddsRatio_working_3-way'!I609)</f>
        <v>3.092345510092771</v>
      </c>
      <c r="M610" s="22">
        <f>IF(OR($A610="",$B610="",$C610=""),"",'OddsRatio_working_3-way'!J609)</f>
        <v>4.2278898070275419</v>
      </c>
      <c r="N610" s="29">
        <f t="shared" si="178"/>
        <v>43.818752047933344</v>
      </c>
      <c r="O610" s="30">
        <f t="shared" si="179"/>
        <v>32.387773252820296</v>
      </c>
      <c r="P610" s="30">
        <f t="shared" si="180"/>
        <v>23.79347469924636</v>
      </c>
      <c r="Q610" t="s">
        <v>120</v>
      </c>
      <c r="R610" t="s">
        <v>63</v>
      </c>
      <c r="S610" s="43">
        <v>44094</v>
      </c>
      <c r="T610" s="4">
        <v>100</v>
      </c>
      <c r="U610" s="4">
        <f t="shared" ref="U610:U630" si="181">(1/A610)*((T610*A610)-T610)</f>
        <v>54.751131221719454</v>
      </c>
      <c r="V610" s="4">
        <f t="shared" ref="V610:V630" si="182">(1/B610)*((T610*B610)-T610)</f>
        <v>66.555183946488299</v>
      </c>
      <c r="W610" s="4">
        <f t="shared" ref="W610:W630" si="183">(1/C610)*((T610*C610)-T610)</f>
        <v>75.429975429975428</v>
      </c>
      <c r="X610" s="4">
        <f t="shared" ref="X610:X630" si="184">((1/B610)+(1/C610))*T610</f>
        <v>58.01484062353628</v>
      </c>
      <c r="Y610" s="4">
        <f t="shared" ref="Y610:Y630" si="185">((1/A610)+(1/C610))*T610</f>
        <v>69.81889334830511</v>
      </c>
      <c r="Z610" s="4">
        <f t="shared" ref="Z610:Z630" si="186">((1/A610)+(1/B610))*T610</f>
        <v>78.69368483179224</v>
      </c>
      <c r="AA610" s="4">
        <f t="shared" ref="AA610:AA630" si="187">U610-X610</f>
        <v>-3.2637094018168256</v>
      </c>
      <c r="AB610" s="4">
        <f t="shared" ref="AB610:AB630" si="188">V610-Y610</f>
        <v>-3.2637094018168114</v>
      </c>
      <c r="AC610" s="4">
        <f t="shared" ref="AC610:AC630" si="189">W610-Z610</f>
        <v>-3.2637094018168114</v>
      </c>
    </row>
    <row r="611" spans="1:29" ht="15" x14ac:dyDescent="0.25">
      <c r="A611">
        <v>1.87</v>
      </c>
      <c r="B611">
        <v>3.63</v>
      </c>
      <c r="C611">
        <v>4.5199999999999996</v>
      </c>
      <c r="D611" s="20">
        <f t="shared" si="177"/>
        <v>3.148039000577918E-2</v>
      </c>
      <c r="E611" s="17">
        <f>IF(OR($A611="",$B611="",$C611=""),"",A611*'MPTO_working_3-way'!$I610)</f>
        <v>1.9288683293108071</v>
      </c>
      <c r="F611" s="21">
        <f>IF(OR($A611="",$B611="",$C611=""),"",B611*'MPTO_working_3-way'!$I610)</f>
        <v>3.7442738157209785</v>
      </c>
      <c r="G611" s="22">
        <f>IF(OR($A611="",$B611="",$C611=""),"",C611*'MPTO_working_3-way'!$I610)</f>
        <v>4.6622913628261218</v>
      </c>
      <c r="H611" s="17">
        <f>IF(OR($A611="",$B611="",$C611=""),"",'MPTO_working_3-way'!E610)</f>
        <v>1.9074290538938754</v>
      </c>
      <c r="I611" s="21">
        <f>IF(OR($A611="",$B611="",$C611=""),"",'MPTO_working_3-way'!F610)</f>
        <v>3.7737468160794303</v>
      </c>
      <c r="J611" s="22">
        <f>IF(OR($A611="",$B611="",$C611=""),"",'MPTO_working_3-way'!G610)</f>
        <v>4.7450603688590585</v>
      </c>
      <c r="K611" s="17">
        <f>IF(OR($A611="",$B611="",$C611=""),"",'OddsRatio_working_3-way'!H610)</f>
        <v>1.9155935885825779</v>
      </c>
      <c r="L611" s="21">
        <f>IF(OR($A611="",$B611="",$C611=""),"",'OddsRatio_working_3-way'!I610)</f>
        <v>3.7678288942208962</v>
      </c>
      <c r="M611" s="22">
        <f>IF(OR($A611="",$B611="",$C611=""),"",'OddsRatio_working_3-way'!J610)</f>
        <v>4.7044706112766352</v>
      </c>
      <c r="N611" s="29">
        <f t="shared" si="178"/>
        <v>51.843870564109693</v>
      </c>
      <c r="O611" s="30">
        <f t="shared" si="179"/>
        <v>26.707448472420147</v>
      </c>
      <c r="P611" s="30">
        <f t="shared" si="180"/>
        <v>21.448680963470164</v>
      </c>
      <c r="Q611" t="s">
        <v>110</v>
      </c>
      <c r="R611" t="s">
        <v>55</v>
      </c>
      <c r="S611" s="43">
        <v>44094</v>
      </c>
      <c r="T611" s="4">
        <v>100</v>
      </c>
      <c r="U611" s="4">
        <f t="shared" si="181"/>
        <v>46.524064171122987</v>
      </c>
      <c r="V611" s="4">
        <f t="shared" si="182"/>
        <v>72.451790633608823</v>
      </c>
      <c r="W611" s="4">
        <f t="shared" si="183"/>
        <v>77.876106194690252</v>
      </c>
      <c r="X611" s="4">
        <f t="shared" si="184"/>
        <v>49.672103171700918</v>
      </c>
      <c r="Y611" s="4">
        <f t="shared" si="185"/>
        <v>75.599829634186733</v>
      </c>
      <c r="Z611" s="4">
        <f t="shared" si="186"/>
        <v>81.024145195268176</v>
      </c>
      <c r="AA611" s="4">
        <f t="shared" si="187"/>
        <v>-3.1480390005779313</v>
      </c>
      <c r="AB611" s="4">
        <f t="shared" si="188"/>
        <v>-3.14803900057791</v>
      </c>
      <c r="AC611" s="4">
        <f t="shared" si="189"/>
        <v>-3.1480390005779242</v>
      </c>
    </row>
    <row r="612" spans="1:29" ht="15" x14ac:dyDescent="0.25">
      <c r="A612">
        <v>2.1</v>
      </c>
      <c r="B612">
        <v>3.08</v>
      </c>
      <c r="C612">
        <v>4.3</v>
      </c>
      <c r="D612" s="20">
        <f t="shared" si="177"/>
        <v>3.3423940400684637E-2</v>
      </c>
      <c r="E612" s="17">
        <f>IF(OR($A612="",$B612="",$C612=""),"",A612*'MPTO_working_3-way'!$I611)</f>
        <v>2.1701902748414379</v>
      </c>
      <c r="F612" s="21">
        <f>IF(OR($A612="",$B612="",$C612=""),"",B612*'MPTO_working_3-way'!$I611)</f>
        <v>3.1829457364341089</v>
      </c>
      <c r="G612" s="22">
        <f>IF(OR($A612="",$B612="",$C612=""),"",C612*'MPTO_working_3-way'!$I611)</f>
        <v>4.4437229437229435</v>
      </c>
      <c r="H612" s="17">
        <f>IF(OR($A612="",$B612="",$C612=""),"",'MPTO_working_3-way'!E611)</f>
        <v>2.1503102900851498</v>
      </c>
      <c r="I612" s="21">
        <f>IF(OR($A612="",$B612="",$C612=""),"",'MPTO_working_3-way'!F611)</f>
        <v>3.1894466445467198</v>
      </c>
      <c r="J612" s="22">
        <f>IF(OR($A612="",$B612="",$C612=""),"",'MPTO_working_3-way'!G611)</f>
        <v>4.5163685965444076</v>
      </c>
      <c r="K612" s="17">
        <f>IF(OR($A612="",$B612="",$C612=""),"",'OddsRatio_working_3-way'!H611)</f>
        <v>2.1587586881429788</v>
      </c>
      <c r="L612" s="21">
        <f>IF(OR($A612="",$B612="",$C612=""),"",'OddsRatio_working_3-way'!I611)</f>
        <v>3.1911073375794503</v>
      </c>
      <c r="M612" s="22">
        <f>IF(OR($A612="",$B612="",$C612=""),"",'OddsRatio_working_3-way'!J611)</f>
        <v>4.4762760644289363</v>
      </c>
      <c r="N612" s="29">
        <f t="shared" si="178"/>
        <v>46.078908913784701</v>
      </c>
      <c r="O612" s="30">
        <f t="shared" si="179"/>
        <v>31.417437895762294</v>
      </c>
      <c r="P612" s="30">
        <f t="shared" si="180"/>
        <v>22.503653190452997</v>
      </c>
      <c r="Q612" t="s">
        <v>177</v>
      </c>
      <c r="R612" t="s">
        <v>179</v>
      </c>
      <c r="S612" s="43">
        <v>44094</v>
      </c>
      <c r="T612" s="4">
        <v>100</v>
      </c>
      <c r="U612" s="4">
        <f t="shared" si="181"/>
        <v>52.38095238095238</v>
      </c>
      <c r="V612" s="4">
        <f t="shared" si="182"/>
        <v>67.532467532467535</v>
      </c>
      <c r="W612" s="4">
        <f t="shared" si="183"/>
        <v>76.744186046511629</v>
      </c>
      <c r="X612" s="4">
        <f t="shared" si="184"/>
        <v>55.723346421020835</v>
      </c>
      <c r="Y612" s="4">
        <f t="shared" si="185"/>
        <v>70.874861572535991</v>
      </c>
      <c r="Z612" s="4">
        <f t="shared" si="186"/>
        <v>80.086580086580085</v>
      </c>
      <c r="AA612" s="4">
        <f t="shared" si="187"/>
        <v>-3.3423940400684558</v>
      </c>
      <c r="AB612" s="4">
        <f t="shared" si="188"/>
        <v>-3.3423940400684558</v>
      </c>
      <c r="AC612" s="4">
        <f t="shared" si="189"/>
        <v>-3.3423940400684558</v>
      </c>
    </row>
    <row r="613" spans="1:29" ht="15" x14ac:dyDescent="0.25">
      <c r="A613">
        <v>4.83</v>
      </c>
      <c r="B613">
        <v>3.85</v>
      </c>
      <c r="C613">
        <v>1.76</v>
      </c>
      <c r="D613" s="20">
        <f t="shared" si="177"/>
        <v>3.4961415396197904E-2</v>
      </c>
      <c r="E613" s="17">
        <f>IF(OR($A613="",$B613="",$C613=""),"",A613*'MPTO_working_3-way'!$I612)</f>
        <v>4.9988636363636356</v>
      </c>
      <c r="F613" s="21">
        <f>IF(OR($A613="",$B613="",$C613=""),"",B613*'MPTO_working_3-way'!$I612)</f>
        <v>3.9846014492753619</v>
      </c>
      <c r="G613" s="22">
        <f>IF(OR($A613="",$B613="",$C613=""),"",C613*'MPTO_working_3-way'!$I612)</f>
        <v>1.8215320910973083</v>
      </c>
      <c r="H613" s="17">
        <f>IF(OR($A613="",$B613="",$C613=""),"",'MPTO_working_3-way'!E612)</f>
        <v>5.118086216585052</v>
      </c>
      <c r="I613" s="21">
        <f>IF(OR($A613="",$B613="",$C613=""),"",'MPTO_working_3-way'!F612)</f>
        <v>4.0308528798128593</v>
      </c>
      <c r="J613" s="22">
        <f>IF(OR($A613="",$B613="",$C613=""),"",'MPTO_working_3-way'!G612)</f>
        <v>1.7968547432500988</v>
      </c>
      <c r="K613" s="17">
        <f>IF(OR($A613="",$B613="",$C613=""),"",'OddsRatio_working_3-way'!H612)</f>
        <v>5.0609180244836063</v>
      </c>
      <c r="L613" s="21">
        <f>IF(OR($A613="",$B613="",$C613=""),"",'OddsRatio_working_3-way'!I612)</f>
        <v>4.0218319503337545</v>
      </c>
      <c r="M613" s="22">
        <f>IF(OR($A613="",$B613="",$C613=""),"",'OddsRatio_working_3-way'!J612)</f>
        <v>1.805821853422334</v>
      </c>
      <c r="N613" s="29">
        <f t="shared" si="178"/>
        <v>20.004546487838148</v>
      </c>
      <c r="O613" s="30">
        <f t="shared" si="179"/>
        <v>25.096612866560587</v>
      </c>
      <c r="P613" s="30">
        <f t="shared" si="180"/>
        <v>54.898840645601275</v>
      </c>
      <c r="Q613" t="s">
        <v>176</v>
      </c>
      <c r="R613" t="s">
        <v>178</v>
      </c>
      <c r="S613" s="43">
        <v>44094</v>
      </c>
      <c r="T613" s="4">
        <v>100</v>
      </c>
      <c r="U613" s="4">
        <f t="shared" si="181"/>
        <v>79.296066252587991</v>
      </c>
      <c r="V613" s="4">
        <f t="shared" si="182"/>
        <v>74.025974025974023</v>
      </c>
      <c r="W613" s="4">
        <f t="shared" si="183"/>
        <v>43.181818181818187</v>
      </c>
      <c r="X613" s="4">
        <f t="shared" si="184"/>
        <v>82.79220779220779</v>
      </c>
      <c r="Y613" s="4">
        <f t="shared" si="185"/>
        <v>77.522115565593836</v>
      </c>
      <c r="Z613" s="4">
        <f t="shared" si="186"/>
        <v>46.677959721437979</v>
      </c>
      <c r="AA613" s="4">
        <f t="shared" si="187"/>
        <v>-3.4961415396197992</v>
      </c>
      <c r="AB613" s="4">
        <f t="shared" si="188"/>
        <v>-3.4961415396198134</v>
      </c>
      <c r="AC613" s="4">
        <f t="shared" si="189"/>
        <v>-3.4961415396197921</v>
      </c>
    </row>
    <row r="614" spans="1:29" ht="15" x14ac:dyDescent="0.25">
      <c r="A614">
        <v>4.25</v>
      </c>
      <c r="B614">
        <v>3</v>
      </c>
      <c r="C614">
        <v>2.12</v>
      </c>
      <c r="D614" s="20">
        <f t="shared" si="177"/>
        <v>4.03255641879392E-2</v>
      </c>
      <c r="E614" s="17">
        <f>IF(OR($A614="",$B614="",$C614=""),"",A614*'MPTO_working_3-way'!$I613)</f>
        <v>4.4213836477987414</v>
      </c>
      <c r="F614" s="21">
        <f>IF(OR($A614="",$B614="",$C614=""),"",B614*'MPTO_working_3-way'!$I613)</f>
        <v>3.1209766925638176</v>
      </c>
      <c r="G614" s="22">
        <f>IF(OR($A614="",$B614="",$C614=""),"",C614*'MPTO_working_3-way'!$I613)</f>
        <v>2.205490196078431</v>
      </c>
      <c r="H614" s="17">
        <f>IF(OR($A614="",$B614="",$C614=""),"",'MPTO_working_3-way'!E613)</f>
        <v>4.5075041689827673</v>
      </c>
      <c r="I614" s="21">
        <f>IF(OR($A614="",$B614="",$C614=""),"",'MPTO_working_3-way'!F613)</f>
        <v>3.1260601387818037</v>
      </c>
      <c r="J614" s="22">
        <f>IF(OR($A614="",$B614="",$C614=""),"",'MPTO_working_3-way'!G613)</f>
        <v>2.1821851453175456</v>
      </c>
      <c r="K614" s="17">
        <f>IF(OR($A614="",$B614="",$C614=""),"",'OddsRatio_working_3-way'!H613)</f>
        <v>4.4595138784625084</v>
      </c>
      <c r="L614" s="21">
        <f>IF(OR($A614="",$B614="",$C614=""),"",'OddsRatio_working_3-way'!I613)</f>
        <v>3.1289316175153896</v>
      </c>
      <c r="M614" s="22">
        <f>IF(OR($A614="",$B614="",$C614=""),"",'OddsRatio_working_3-way'!J613)</f>
        <v>2.1922017058086185</v>
      </c>
      <c r="N614" s="29">
        <f t="shared" si="178"/>
        <v>22.617354196301566</v>
      </c>
      <c r="O614" s="30">
        <f t="shared" si="179"/>
        <v>32.041251778093887</v>
      </c>
      <c r="P614" s="30">
        <f t="shared" si="180"/>
        <v>45.341394025604558</v>
      </c>
      <c r="Q614" t="s">
        <v>123</v>
      </c>
      <c r="R614" t="s">
        <v>151</v>
      </c>
      <c r="S614" s="43">
        <v>44094</v>
      </c>
      <c r="T614" s="4">
        <v>100</v>
      </c>
      <c r="U614" s="4">
        <f t="shared" si="181"/>
        <v>76.470588235294116</v>
      </c>
      <c r="V614" s="4">
        <f t="shared" si="182"/>
        <v>66.666666666666657</v>
      </c>
      <c r="W614" s="4">
        <f t="shared" si="183"/>
        <v>52.830188679245275</v>
      </c>
      <c r="X614" s="4">
        <f t="shared" si="184"/>
        <v>80.503144654088047</v>
      </c>
      <c r="Y614" s="4">
        <f t="shared" si="185"/>
        <v>70.699223085460588</v>
      </c>
      <c r="Z614" s="4">
        <f t="shared" si="186"/>
        <v>56.862745098039213</v>
      </c>
      <c r="AA614" s="4">
        <f t="shared" si="187"/>
        <v>-4.0325564187939307</v>
      </c>
      <c r="AB614" s="4">
        <f t="shared" si="188"/>
        <v>-4.0325564187939307</v>
      </c>
      <c r="AC614" s="4">
        <f t="shared" si="189"/>
        <v>-4.0325564187939378</v>
      </c>
    </row>
    <row r="615" spans="1:29" ht="15" x14ac:dyDescent="0.25">
      <c r="A615">
        <v>1.75</v>
      </c>
      <c r="B615">
        <v>3.34</v>
      </c>
      <c r="C615">
        <v>5.88</v>
      </c>
      <c r="D615" s="20">
        <f t="shared" si="177"/>
        <v>4.0897796244246276E-2</v>
      </c>
      <c r="E615" s="17">
        <f>IF(OR($A615="",$B615="",$C615=""),"",A615*'MPTO_working_3-way'!$I614)</f>
        <v>1.8215711434274309</v>
      </c>
      <c r="F615" s="21">
        <f>IF(OR($A615="",$B615="",$C615=""),"",B615*'MPTO_working_3-way'!$I614)</f>
        <v>3.4765986394557826</v>
      </c>
      <c r="G615" s="22">
        <f>IF(OR($A615="",$B615="",$C615=""),"",C615*'MPTO_working_3-way'!$I614)</f>
        <v>6.1204790419161679</v>
      </c>
      <c r="H615" s="17">
        <f>IF(OR($A615="",$B615="",$C615=""),"",'MPTO_working_3-way'!E614)</f>
        <v>1.7927702044790652</v>
      </c>
      <c r="I615" s="21">
        <f>IF(OR($A615="",$B615="",$C615=""),"",'MPTO_working_3-way'!F614)</f>
        <v>3.4993347904589949</v>
      </c>
      <c r="J615" s="22">
        <f>IF(OR($A615="",$B615="",$C615=""),"",'MPTO_working_3-way'!G614)</f>
        <v>6.392413852964153</v>
      </c>
      <c r="K615" s="17">
        <f>IF(OR($A615="",$B615="",$C615=""),"",'OddsRatio_working_3-way'!H614)</f>
        <v>1.8037612039233972</v>
      </c>
      <c r="L615" s="21">
        <f>IF(OR($A615="",$B615="",$C615=""),"",'OddsRatio_working_3-way'!I614)</f>
        <v>3.5077349562409985</v>
      </c>
      <c r="M615" s="22">
        <f>IF(OR($A615="",$B615="",$C615=""),"",'OddsRatio_working_3-way'!J614)</f>
        <v>6.2298062335282376</v>
      </c>
      <c r="N615" s="29">
        <f t="shared" si="178"/>
        <v>54.897663679411423</v>
      </c>
      <c r="O615" s="30">
        <f t="shared" si="179"/>
        <v>28.763745939811368</v>
      </c>
      <c r="P615" s="30">
        <f t="shared" si="180"/>
        <v>16.338590380777205</v>
      </c>
      <c r="Q615" t="s">
        <v>115</v>
      </c>
      <c r="R615" t="s">
        <v>152</v>
      </c>
      <c r="S615" s="43">
        <v>44094</v>
      </c>
      <c r="T615" s="4">
        <v>100</v>
      </c>
      <c r="U615" s="4">
        <f t="shared" si="181"/>
        <v>42.857142857142854</v>
      </c>
      <c r="V615" s="4">
        <f t="shared" si="182"/>
        <v>70.059880239520965</v>
      </c>
      <c r="W615" s="4">
        <f t="shared" si="183"/>
        <v>82.993197278911566</v>
      </c>
      <c r="X615" s="4">
        <f t="shared" si="184"/>
        <v>46.946922481567476</v>
      </c>
      <c r="Y615" s="4">
        <f t="shared" si="185"/>
        <v>74.149659863945573</v>
      </c>
      <c r="Z615" s="4">
        <f t="shared" si="186"/>
        <v>87.082976903336188</v>
      </c>
      <c r="AA615" s="4">
        <f t="shared" si="187"/>
        <v>-4.0897796244246223</v>
      </c>
      <c r="AB615" s="4">
        <f t="shared" si="188"/>
        <v>-4.0897796244246081</v>
      </c>
      <c r="AC615" s="4">
        <f t="shared" si="189"/>
        <v>-4.0897796244246223</v>
      </c>
    </row>
    <row r="616" spans="1:29" ht="15" x14ac:dyDescent="0.25">
      <c r="A616">
        <v>2.37</v>
      </c>
      <c r="B616">
        <v>2.97</v>
      </c>
      <c r="C616">
        <v>3.57</v>
      </c>
      <c r="D616" s="20">
        <f t="shared" si="177"/>
        <v>3.8753309788305934E-2</v>
      </c>
      <c r="E616" s="17">
        <f>IF(OR($A616="",$B616="",$C616=""),"",A616*'MPTO_working_3-way'!$I615)</f>
        <v>2.4618453441982853</v>
      </c>
      <c r="F616" s="21">
        <f>IF(OR($A616="",$B616="",$C616=""),"",B616*'MPTO_working_3-way'!$I615)</f>
        <v>3.0850973300712687</v>
      </c>
      <c r="G616" s="22">
        <f>IF(OR($A616="",$B616="",$C616=""),"",C616*'MPTO_working_3-way'!$I615)</f>
        <v>3.7083493159442522</v>
      </c>
      <c r="H616" s="17">
        <f>IF(OR($A616="",$B616="",$C616=""),"",'MPTO_working_3-way'!E615)</f>
        <v>2.4448493431446918</v>
      </c>
      <c r="I616" s="21">
        <f>IF(OR($A616="",$B616="",$C616=""),"",'MPTO_working_3-way'!F615)</f>
        <v>3.0884924101165994</v>
      </c>
      <c r="J616" s="22">
        <f>IF(OR($A616="",$B616="",$C616=""),"",'MPTO_working_3-way'!G615)</f>
        <v>3.7425951600846603</v>
      </c>
      <c r="K616" s="17">
        <f>IF(OR($A616="",$B616="",$C616=""),"",'OddsRatio_working_3-way'!H615)</f>
        <v>2.4524749409731172</v>
      </c>
      <c r="L616" s="21">
        <f>IF(OR($A616="",$B616="",$C616=""),"",'OddsRatio_working_3-way'!I615)</f>
        <v>3.0885953530781318</v>
      </c>
      <c r="M616" s="22">
        <f>IF(OR($A616="",$B616="",$C616=""),"",'OddsRatio_working_3-way'!J615)</f>
        <v>3.7247157651831455</v>
      </c>
      <c r="N616" s="29">
        <f t="shared" si="178"/>
        <v>40.619935868703237</v>
      </c>
      <c r="O616" s="30">
        <f t="shared" si="179"/>
        <v>32.413888218460166</v>
      </c>
      <c r="P616" s="30">
        <f t="shared" si="180"/>
        <v>26.966175912836604</v>
      </c>
      <c r="Q616" t="s">
        <v>156</v>
      </c>
      <c r="R616" t="s">
        <v>122</v>
      </c>
      <c r="S616" s="43">
        <v>44094</v>
      </c>
      <c r="T616" s="4">
        <v>100</v>
      </c>
      <c r="U616" s="4">
        <f t="shared" si="181"/>
        <v>57.805907172995774</v>
      </c>
      <c r="V616" s="4">
        <f t="shared" si="182"/>
        <v>66.329966329966325</v>
      </c>
      <c r="W616" s="4">
        <f t="shared" si="183"/>
        <v>71.988795518207283</v>
      </c>
      <c r="X616" s="4">
        <f t="shared" si="184"/>
        <v>61.681238151826378</v>
      </c>
      <c r="Y616" s="4">
        <f t="shared" si="185"/>
        <v>70.205297308796929</v>
      </c>
      <c r="Z616" s="4">
        <f t="shared" si="186"/>
        <v>75.864126497037887</v>
      </c>
      <c r="AA616" s="4">
        <f t="shared" si="187"/>
        <v>-3.8753309788306041</v>
      </c>
      <c r="AB616" s="4">
        <f t="shared" si="188"/>
        <v>-3.8753309788306041</v>
      </c>
      <c r="AC616" s="4">
        <f t="shared" si="189"/>
        <v>-3.8753309788306041</v>
      </c>
    </row>
    <row r="617" spans="1:29" ht="15" x14ac:dyDescent="0.25">
      <c r="A617">
        <v>3.19</v>
      </c>
      <c r="B617">
        <v>2.65</v>
      </c>
      <c r="C617">
        <v>2.86</v>
      </c>
      <c r="D617" s="20">
        <f t="shared" si="177"/>
        <v>4.0488464040838945E-2</v>
      </c>
      <c r="E617" s="17">
        <f>IF(OR($A617="",$B617="",$C617=""),"",A617*'MPTO_working_3-way'!$I616)</f>
        <v>3.3191582002902762</v>
      </c>
      <c r="F617" s="21">
        <f>IF(OR($A617="",$B617="",$C617=""),"",B617*'MPTO_working_3-way'!$I616)</f>
        <v>2.7572944297082231</v>
      </c>
      <c r="G617" s="22">
        <f>IF(OR($A617="",$B617="",$C617=""),"",C617*'MPTO_working_3-way'!$I616)</f>
        <v>2.9757970071567992</v>
      </c>
      <c r="H617" s="17">
        <f>IF(OR($A617="",$B617="",$C617=""),"",'MPTO_working_3-way'!E616)</f>
        <v>3.3335170196308419</v>
      </c>
      <c r="I617" s="21">
        <f>IF(OR($A617="",$B617="",$C617=""),"",'MPTO_working_3-way'!F616)</f>
        <v>2.7482921461647796</v>
      </c>
      <c r="J617" s="22">
        <f>IF(OR($A617="",$B617="",$C617=""),"",'MPTO_working_3-way'!G616)</f>
        <v>2.9748252884038426</v>
      </c>
      <c r="K617" s="17">
        <f>IF(OR($A617="",$B617="",$C617=""),"",'OddsRatio_working_3-way'!H616)</f>
        <v>3.3261723734485868</v>
      </c>
      <c r="L617" s="21">
        <f>IF(OR($A617="",$B617="",$C617=""),"",'OddsRatio_working_3-way'!I616)</f>
        <v>2.7525956238311262</v>
      </c>
      <c r="M617" s="22">
        <f>IF(OR($A617="",$B617="",$C617=""),"",'OddsRatio_working_3-way'!J616)</f>
        <v>2.9756532486823604</v>
      </c>
      <c r="N617" s="29">
        <f t="shared" si="178"/>
        <v>30.12812103721194</v>
      </c>
      <c r="O617" s="30">
        <f t="shared" si="179"/>
        <v>36.267436267436267</v>
      </c>
      <c r="P617" s="30">
        <f t="shared" si="180"/>
        <v>33.604442695351786</v>
      </c>
      <c r="Q617" t="s">
        <v>385</v>
      </c>
      <c r="R617" t="s">
        <v>157</v>
      </c>
      <c r="S617" s="43">
        <v>44094</v>
      </c>
      <c r="T617" s="4">
        <v>100</v>
      </c>
      <c r="U617" s="4">
        <f t="shared" si="181"/>
        <v>68.652037617554868</v>
      </c>
      <c r="V617" s="4">
        <f t="shared" si="182"/>
        <v>62.264150943396231</v>
      </c>
      <c r="W617" s="4">
        <f t="shared" si="183"/>
        <v>65.03496503496504</v>
      </c>
      <c r="X617" s="4">
        <f t="shared" si="184"/>
        <v>72.700884021638743</v>
      </c>
      <c r="Y617" s="4">
        <f t="shared" si="185"/>
        <v>66.312997347480106</v>
      </c>
      <c r="Z617" s="4">
        <f t="shared" si="186"/>
        <v>69.083811439048915</v>
      </c>
      <c r="AA617" s="4">
        <f t="shared" si="187"/>
        <v>-4.048846404083875</v>
      </c>
      <c r="AB617" s="4">
        <f t="shared" si="188"/>
        <v>-4.048846404083875</v>
      </c>
      <c r="AC617" s="4">
        <f t="shared" si="189"/>
        <v>-4.048846404083875</v>
      </c>
    </row>
    <row r="618" spans="1:29" ht="15" x14ac:dyDescent="0.25">
      <c r="A618">
        <v>2.57</v>
      </c>
      <c r="B618">
        <v>2.96</v>
      </c>
      <c r="C618">
        <v>3.2</v>
      </c>
      <c r="D618" s="20">
        <f t="shared" si="177"/>
        <v>3.9442896203596645E-2</v>
      </c>
      <c r="E618" s="17">
        <f>IF(OR($A618="",$B618="",$C618=""),"",A618*'MPTO_working_3-way'!$I617)</f>
        <v>2.6713682432432431</v>
      </c>
      <c r="F618" s="21">
        <f>IF(OR($A618="",$B618="",$C618=""),"",B618*'MPTO_working_3-way'!$I617)</f>
        <v>3.0767509727626461</v>
      </c>
      <c r="G618" s="22">
        <f>IF(OR($A618="",$B618="",$C618=""),"",C618*'MPTO_working_3-way'!$I617)</f>
        <v>3.3262172678515096</v>
      </c>
      <c r="H618" s="17">
        <f>IF(OR($A618="",$B618="",$C618=""),"",'MPTO_working_3-way'!E617)</f>
        <v>2.659875640300934</v>
      </c>
      <c r="I618" s="21">
        <f>IF(OR($A618="",$B618="",$C618=""),"",'MPTO_working_3-way'!F617)</f>
        <v>3.0798588384537005</v>
      </c>
      <c r="J618" s="22">
        <f>IF(OR($A618="",$B618="",$C618=""),"",'MPTO_working_3-way'!G617)</f>
        <v>3.3405448131504611</v>
      </c>
      <c r="K618" s="17">
        <f>IF(OR($A618="",$B618="",$C618=""),"",'OddsRatio_working_3-way'!H617)</f>
        <v>2.6651925062825339</v>
      </c>
      <c r="L618" s="21">
        <f>IF(OR($A618="",$B618="",$C618=""),"",'OddsRatio_working_3-way'!I617)</f>
        <v>3.0788390524291525</v>
      </c>
      <c r="M618" s="22">
        <f>IF(OR($A618="",$B618="",$C618=""),"",'OddsRatio_working_3-way'!J617)</f>
        <v>3.3333907731347616</v>
      </c>
      <c r="N618" s="29">
        <f t="shared" si="178"/>
        <v>37.434000442631763</v>
      </c>
      <c r="O618" s="30">
        <f t="shared" si="179"/>
        <v>32.501817951879602</v>
      </c>
      <c r="P618" s="30">
        <f t="shared" si="180"/>
        <v>30.064181605488628</v>
      </c>
      <c r="Q618" t="s">
        <v>119</v>
      </c>
      <c r="R618" t="s">
        <v>60</v>
      </c>
      <c r="S618" s="43">
        <v>44094</v>
      </c>
      <c r="T618" s="4">
        <v>100</v>
      </c>
      <c r="U618" s="4">
        <f t="shared" si="181"/>
        <v>61.089494163424128</v>
      </c>
      <c r="V618" s="4">
        <f t="shared" si="182"/>
        <v>66.21621621621621</v>
      </c>
      <c r="W618" s="4">
        <f t="shared" si="183"/>
        <v>68.75</v>
      </c>
      <c r="X618" s="4">
        <f t="shared" si="184"/>
        <v>65.03378378378379</v>
      </c>
      <c r="Y618" s="4">
        <f t="shared" si="185"/>
        <v>70.160505836575865</v>
      </c>
      <c r="Z618" s="4">
        <f t="shared" si="186"/>
        <v>72.694289620359669</v>
      </c>
      <c r="AA618" s="4">
        <f t="shared" si="187"/>
        <v>-3.9442896203596618</v>
      </c>
      <c r="AB618" s="4">
        <f t="shared" si="188"/>
        <v>-3.9442896203596547</v>
      </c>
      <c r="AC618" s="4">
        <f t="shared" si="189"/>
        <v>-3.9442896203596689</v>
      </c>
    </row>
    <row r="619" spans="1:29" ht="15" x14ac:dyDescent="0.25">
      <c r="A619">
        <v>3.05</v>
      </c>
      <c r="B619">
        <v>3.19</v>
      </c>
      <c r="C619">
        <v>2.5099999999999998</v>
      </c>
      <c r="D619" s="20">
        <f t="shared" si="177"/>
        <v>3.9754850785459928E-2</v>
      </c>
      <c r="E619" s="17">
        <f>IF(OR($A619="",$B619="",$C619=""),"",A619*'MPTO_working_3-way'!$I618)</f>
        <v>3.1712522948956527</v>
      </c>
      <c r="F619" s="21">
        <f>IF(OR($A619="",$B619="",$C619=""),"",B619*'MPTO_working_3-way'!$I618)</f>
        <v>3.316817974005617</v>
      </c>
      <c r="G619" s="22">
        <f>IF(OR($A619="",$B619="",$C619=""),"",C619*'MPTO_working_3-way'!$I618)</f>
        <v>2.6097846754715044</v>
      </c>
      <c r="H619" s="17">
        <f>IF(OR($A619="",$B619="",$C619=""),"",'MPTO_working_3-way'!E618)</f>
        <v>3.1784654083357178</v>
      </c>
      <c r="I619" s="21">
        <f>IF(OR($A619="",$B619="",$C619=""),"",'MPTO_working_3-way'!F618)</f>
        <v>3.3308018473656946</v>
      </c>
      <c r="J619" s="22">
        <f>IF(OR($A619="",$B619="",$C619=""),"",'MPTO_working_3-way'!G618)</f>
        <v>2.5963589449084075</v>
      </c>
      <c r="K619" s="17">
        <f>IF(OR($A619="",$B619="",$C619=""),"",'OddsRatio_working_3-way'!H618)</f>
        <v>3.1755051046711258</v>
      </c>
      <c r="L619" s="21">
        <f>IF(OR($A619="",$B619="",$C619=""),"",'OddsRatio_working_3-way'!I618)</f>
        <v>3.3240761849901292</v>
      </c>
      <c r="M619" s="22">
        <f>IF(OR($A619="",$B619="",$C619=""),"",'OddsRatio_working_3-way'!J618)</f>
        <v>2.6024452234406827</v>
      </c>
      <c r="N619" s="29">
        <f t="shared" si="178"/>
        <v>31.533284236311577</v>
      </c>
      <c r="O619" s="30">
        <f t="shared" si="179"/>
        <v>30.149378345062793</v>
      </c>
      <c r="P619" s="30">
        <f t="shared" si="180"/>
        <v>38.317337418625627</v>
      </c>
      <c r="Q619" t="s">
        <v>386</v>
      </c>
      <c r="R619" t="s">
        <v>124</v>
      </c>
      <c r="S619" s="43">
        <v>44094</v>
      </c>
      <c r="T619" s="4">
        <v>100</v>
      </c>
      <c r="U619" s="4">
        <f t="shared" si="181"/>
        <v>67.21311475409837</v>
      </c>
      <c r="V619" s="4">
        <f t="shared" si="182"/>
        <v>68.652037617554868</v>
      </c>
      <c r="W619" s="4">
        <f t="shared" si="183"/>
        <v>60.15936254980079</v>
      </c>
      <c r="X619" s="4">
        <f t="shared" si="184"/>
        <v>71.188599832644357</v>
      </c>
      <c r="Y619" s="4">
        <f t="shared" si="185"/>
        <v>72.62752269610084</v>
      </c>
      <c r="Z619" s="4">
        <f t="shared" si="186"/>
        <v>64.134847628346776</v>
      </c>
      <c r="AA619" s="4">
        <f t="shared" si="187"/>
        <v>-3.9754850785459865</v>
      </c>
      <c r="AB619" s="4">
        <f t="shared" si="188"/>
        <v>-3.9754850785459723</v>
      </c>
      <c r="AC619" s="4">
        <f t="shared" si="189"/>
        <v>-3.9754850785459865</v>
      </c>
    </row>
    <row r="620" spans="1:29" ht="15" x14ac:dyDescent="0.25">
      <c r="A620">
        <v>1.94</v>
      </c>
      <c r="B620">
        <v>3.81</v>
      </c>
      <c r="C620">
        <v>3.84</v>
      </c>
      <c r="D620" s="20">
        <f t="shared" si="177"/>
        <v>3.8347775793489802E-2</v>
      </c>
      <c r="E620" s="17">
        <f>IF(OR($A620="",$B620="",$C620=""),"",A620*'MPTO_working_3-way'!$I619)</f>
        <v>2.0143946850393704</v>
      </c>
      <c r="F620" s="21">
        <f>IF(OR($A620="",$B620="",$C620=""),"",B620*'MPTO_working_3-way'!$I619)</f>
        <v>3.956105025773196</v>
      </c>
      <c r="G620" s="22">
        <f>IF(OR($A620="",$B620="",$C620=""),"",C620*'MPTO_working_3-way'!$I619)</f>
        <v>3.9872554590470006</v>
      </c>
      <c r="H620" s="17">
        <f>IF(OR($A620="",$B620="",$C620=""),"",'MPTO_working_3-way'!E619)</f>
        <v>1.9893319068837969</v>
      </c>
      <c r="I620" s="21">
        <f>IF(OR($A620="",$B620="",$C620=""),"",'MPTO_working_3-way'!F619)</f>
        <v>4.0050527798755766</v>
      </c>
      <c r="J620" s="22">
        <f>IF(OR($A620="",$B620="",$C620=""),"",'MPTO_working_3-way'!G619)</f>
        <v>4.0382164735127608</v>
      </c>
      <c r="K620" s="17">
        <f>IF(OR($A620="",$B620="",$C620=""),"",'OddsRatio_working_3-way'!H619)</f>
        <v>1.9989504263060469</v>
      </c>
      <c r="L620" s="21">
        <f>IF(OR($A620="",$B620="",$C620=""),"",'OddsRatio_working_3-way'!I619)</f>
        <v>3.9862241467233974</v>
      </c>
      <c r="M620" s="22">
        <f>IF(OR($A620="",$B620="",$C620=""),"",'OddsRatio_working_3-way'!J619)</f>
        <v>4.018105543307632</v>
      </c>
      <c r="N620" s="29">
        <f t="shared" si="178"/>
        <v>49.6427044524522</v>
      </c>
      <c r="O620" s="30">
        <f t="shared" si="179"/>
        <v>25.277387568965164</v>
      </c>
      <c r="P620" s="30">
        <f t="shared" si="180"/>
        <v>25.079907978582629</v>
      </c>
      <c r="Q620" t="s">
        <v>167</v>
      </c>
      <c r="R620" t="s">
        <v>164</v>
      </c>
      <c r="S620" s="43">
        <v>44094</v>
      </c>
      <c r="T620" s="4">
        <v>100</v>
      </c>
      <c r="U620" s="4">
        <f t="shared" si="181"/>
        <v>48.453608247422686</v>
      </c>
      <c r="V620" s="4">
        <f t="shared" si="182"/>
        <v>73.753280839895012</v>
      </c>
      <c r="W620" s="4">
        <f t="shared" si="183"/>
        <v>73.958333333333343</v>
      </c>
      <c r="X620" s="4">
        <f t="shared" si="184"/>
        <v>52.288385826771652</v>
      </c>
      <c r="Y620" s="4">
        <f t="shared" si="185"/>
        <v>77.588058419243993</v>
      </c>
      <c r="Z620" s="4">
        <f t="shared" si="186"/>
        <v>77.793110912682309</v>
      </c>
      <c r="AA620" s="4">
        <f t="shared" si="187"/>
        <v>-3.834777579348966</v>
      </c>
      <c r="AB620" s="4">
        <f t="shared" si="188"/>
        <v>-3.8347775793489802</v>
      </c>
      <c r="AC620" s="4">
        <f t="shared" si="189"/>
        <v>-3.834777579348966</v>
      </c>
    </row>
    <row r="621" spans="1:29" ht="15" x14ac:dyDescent="0.25">
      <c r="A621">
        <v>2.35</v>
      </c>
      <c r="B621">
        <v>3.52</v>
      </c>
      <c r="C621">
        <v>3.02</v>
      </c>
      <c r="D621" s="20">
        <f t="shared" si="177"/>
        <v>4.0748651799095814E-2</v>
      </c>
      <c r="E621" s="17">
        <f>IF(OR($A621="",$B621="",$C621=""),"",A621*'MPTO_working_3-way'!$I620)</f>
        <v>2.4457593317278752</v>
      </c>
      <c r="F621" s="21">
        <f>IF(OR($A621="",$B621="",$C621=""),"",B621*'MPTO_working_3-way'!$I620)</f>
        <v>3.6634352543328172</v>
      </c>
      <c r="G621" s="22">
        <f>IF(OR($A621="",$B621="",$C621=""),"",C621*'MPTO_working_3-way'!$I620)</f>
        <v>3.1430609284332696</v>
      </c>
      <c r="H621" s="17">
        <f>IF(OR($A621="",$B621="",$C621=""),"",'MPTO_working_3-way'!E620)</f>
        <v>2.4274847732210811</v>
      </c>
      <c r="I621" s="21">
        <f>IF(OR($A621="",$B621="",$C621=""),"",'MPTO_working_3-way'!F620)</f>
        <v>3.6967479963537793</v>
      </c>
      <c r="J621" s="22">
        <f>IF(OR($A621="",$B621="",$C621=""),"",'MPTO_working_3-way'!G620)</f>
        <v>3.1491803526676998</v>
      </c>
      <c r="K621" s="17">
        <f>IF(OR($A621="",$B621="",$C621=""),"",'OddsRatio_working_3-way'!H620)</f>
        <v>2.4355671411140443</v>
      </c>
      <c r="L621" s="21">
        <f>IF(OR($A621="",$B621="",$C621=""),"",'OddsRatio_working_3-way'!I620)</f>
        <v>3.6797253300795498</v>
      </c>
      <c r="M621" s="22">
        <f>IF(OR($A621="",$B621="",$C621=""),"",'OddsRatio_working_3-way'!J620)</f>
        <v>3.1480337963336069</v>
      </c>
      <c r="N621" s="29">
        <f t="shared" si="178"/>
        <v>40.887097394555248</v>
      </c>
      <c r="O621" s="30">
        <f t="shared" si="179"/>
        <v>27.296783771933192</v>
      </c>
      <c r="P621" s="30">
        <f t="shared" si="180"/>
        <v>31.816118833511535</v>
      </c>
      <c r="Q621" t="s">
        <v>66</v>
      </c>
      <c r="R621" t="s">
        <v>129</v>
      </c>
      <c r="S621" s="43">
        <v>44094</v>
      </c>
      <c r="T621" s="4">
        <v>100</v>
      </c>
      <c r="U621" s="4">
        <f t="shared" si="181"/>
        <v>57.446808510638299</v>
      </c>
      <c r="V621" s="4">
        <f t="shared" si="182"/>
        <v>71.590909090909093</v>
      </c>
      <c r="W621" s="4">
        <f t="shared" si="183"/>
        <v>66.88741721854305</v>
      </c>
      <c r="X621" s="4">
        <f t="shared" si="184"/>
        <v>61.521673690547864</v>
      </c>
      <c r="Y621" s="4">
        <f t="shared" si="185"/>
        <v>75.665774270818659</v>
      </c>
      <c r="Z621" s="4">
        <f t="shared" si="186"/>
        <v>70.962282398452615</v>
      </c>
      <c r="AA621" s="4">
        <f t="shared" si="187"/>
        <v>-4.0748651799095654</v>
      </c>
      <c r="AB621" s="4">
        <f t="shared" si="188"/>
        <v>-4.0748651799095654</v>
      </c>
      <c r="AC621" s="4">
        <f t="shared" si="189"/>
        <v>-4.0748651799095654</v>
      </c>
    </row>
    <row r="622" spans="1:29" ht="15" x14ac:dyDescent="0.25">
      <c r="A622">
        <v>2.13</v>
      </c>
      <c r="B622">
        <v>3.26</v>
      </c>
      <c r="C622">
        <v>3.78</v>
      </c>
      <c r="D622" s="20">
        <f t="shared" si="177"/>
        <v>4.0782298883050627E-2</v>
      </c>
      <c r="E622" s="17">
        <f>IF(OR($A622="",$B622="",$C622=""),"",A622*'MPTO_working_3-way'!$I621)</f>
        <v>2.2168662966208976</v>
      </c>
      <c r="F622" s="21">
        <f>IF(OR($A622="",$B622="",$C622=""),"",B622*'MPTO_working_3-way'!$I621)</f>
        <v>3.3929502943587448</v>
      </c>
      <c r="G622" s="22">
        <f>IF(OR($A622="",$B622="",$C622=""),"",C622*'MPTO_working_3-way'!$I621)</f>
        <v>3.9341570897779312</v>
      </c>
      <c r="H622" s="17">
        <f>IF(OR($A622="",$B622="",$C622=""),"",'MPTO_working_3-way'!E621)</f>
        <v>2.1935141502732578</v>
      </c>
      <c r="I622" s="21">
        <f>IF(OR($A622="",$B622="",$C622=""),"",'MPTO_working_3-way'!F621)</f>
        <v>3.4111721121390772</v>
      </c>
      <c r="J622" s="22">
        <f>IF(OR($A622="",$B622="",$C622=""),"",'MPTO_working_3-way'!G621)</f>
        <v>3.9847596503895253</v>
      </c>
      <c r="K622" s="17">
        <f>IF(OR($A622="",$B622="",$C622=""),"",'OddsRatio_working_3-way'!H621)</f>
        <v>2.2031442275093394</v>
      </c>
      <c r="L622" s="21">
        <f>IF(OR($A622="",$B622="",$C622=""),"",'OddsRatio_working_3-way'!I621)</f>
        <v>3.4062884550186796</v>
      </c>
      <c r="M622" s="22">
        <f>IF(OR($A622="",$B622="",$C622=""),"",'OddsRatio_working_3-way'!J621)</f>
        <v>3.9599477455539493</v>
      </c>
      <c r="N622" s="29">
        <f t="shared" si="178"/>
        <v>45.108719525587532</v>
      </c>
      <c r="O622" s="30">
        <f t="shared" si="179"/>
        <v>29.472875027454425</v>
      </c>
      <c r="P622" s="30">
        <f t="shared" si="180"/>
        <v>25.418405446958054</v>
      </c>
      <c r="Q622" t="s">
        <v>168</v>
      </c>
      <c r="R622" t="s">
        <v>370</v>
      </c>
      <c r="S622" s="43">
        <v>44094</v>
      </c>
      <c r="T622" s="4">
        <v>100</v>
      </c>
      <c r="U622" s="4">
        <f t="shared" si="181"/>
        <v>53.051643192488264</v>
      </c>
      <c r="V622" s="4">
        <f t="shared" si="182"/>
        <v>69.325153374233125</v>
      </c>
      <c r="W622" s="4">
        <f t="shared" si="183"/>
        <v>73.544973544973558</v>
      </c>
      <c r="X622" s="4">
        <f t="shared" si="184"/>
        <v>57.129873080793338</v>
      </c>
      <c r="Y622" s="4">
        <f t="shared" si="185"/>
        <v>73.403383262538185</v>
      </c>
      <c r="Z622" s="4">
        <f t="shared" si="186"/>
        <v>77.623203433278604</v>
      </c>
      <c r="AA622" s="4">
        <f t="shared" si="187"/>
        <v>-4.0782298883050743</v>
      </c>
      <c r="AB622" s="4">
        <f t="shared" si="188"/>
        <v>-4.0782298883050601</v>
      </c>
      <c r="AC622" s="4">
        <f t="shared" si="189"/>
        <v>-4.0782298883050458</v>
      </c>
    </row>
    <row r="623" spans="1:29" ht="15" x14ac:dyDescent="0.25">
      <c r="A623">
        <v>2.2000000000000002</v>
      </c>
      <c r="B623">
        <v>3.45</v>
      </c>
      <c r="C623">
        <v>3.39</v>
      </c>
      <c r="D623" s="20">
        <f t="shared" si="177"/>
        <v>3.9385777746685724E-2</v>
      </c>
      <c r="E623" s="17">
        <f>IF(OR($A623="",$B623="",$C623=""),"",A623*'MPTO_working_3-way'!$I622)</f>
        <v>2.2866487110427087</v>
      </c>
      <c r="F623" s="21">
        <f>IF(OR($A623="",$B623="",$C623=""),"",B623*'MPTO_working_3-way'!$I622)</f>
        <v>3.5858809332260657</v>
      </c>
      <c r="G623" s="22">
        <f>IF(OR($A623="",$B623="",$C623=""),"",C623*'MPTO_working_3-way'!$I622)</f>
        <v>3.5235177865612646</v>
      </c>
      <c r="H623" s="17">
        <f>IF(OR($A623="",$B623="",$C623=""),"",'MPTO_working_3-way'!E622)</f>
        <v>2.2654322618135714</v>
      </c>
      <c r="I623" s="21">
        <f>IF(OR($A623="",$B623="",$C623=""),"",'MPTO_working_3-way'!F622)</f>
        <v>3.61367658211848</v>
      </c>
      <c r="J623" s="22">
        <f>IF(OR($A623="",$B623="",$C623=""),"",'MPTO_working_3-way'!G622)</f>
        <v>3.5479027053859515</v>
      </c>
      <c r="K623" s="17">
        <f>IF(OR($A623="",$B623="",$C623=""),"",'OddsRatio_working_3-way'!H622)</f>
        <v>2.2742800177330755</v>
      </c>
      <c r="L623" s="21">
        <f>IF(OR($A623="",$B623="",$C623=""),"",'OddsRatio_working_3-way'!I622)</f>
        <v>3.6016550362050284</v>
      </c>
      <c r="M623" s="22">
        <f>IF(OR($A623="",$B623="",$C623=""),"",'OddsRatio_working_3-way'!J622)</f>
        <v>3.5379410353183753</v>
      </c>
      <c r="N623" s="29">
        <f t="shared" si="178"/>
        <v>43.732121823994611</v>
      </c>
      <c r="O623" s="30">
        <f t="shared" si="179"/>
        <v>27.887150148634248</v>
      </c>
      <c r="P623" s="30">
        <f t="shared" si="180"/>
        <v>28.380728027371138</v>
      </c>
      <c r="Q623" t="s">
        <v>254</v>
      </c>
      <c r="R623" t="s">
        <v>261</v>
      </c>
      <c r="S623" s="43">
        <v>44095</v>
      </c>
      <c r="T623" s="4">
        <v>100</v>
      </c>
      <c r="U623" s="4">
        <f t="shared" si="181"/>
        <v>54.545454545454554</v>
      </c>
      <c r="V623" s="4">
        <f t="shared" si="182"/>
        <v>71.014492753623188</v>
      </c>
      <c r="W623" s="4">
        <f t="shared" si="183"/>
        <v>70.501474926253692</v>
      </c>
      <c r="X623" s="4">
        <f t="shared" si="184"/>
        <v>58.484032320123127</v>
      </c>
      <c r="Y623" s="4">
        <f t="shared" si="185"/>
        <v>74.953070528291761</v>
      </c>
      <c r="Z623" s="4">
        <f t="shared" si="186"/>
        <v>74.440052700922266</v>
      </c>
      <c r="AA623" s="4">
        <f t="shared" si="187"/>
        <v>-3.9385777746685733</v>
      </c>
      <c r="AB623" s="4">
        <f t="shared" si="188"/>
        <v>-3.9385777746685733</v>
      </c>
      <c r="AC623" s="4">
        <f t="shared" si="189"/>
        <v>-3.9385777746685733</v>
      </c>
    </row>
    <row r="624" spans="1:29" ht="15" x14ac:dyDescent="0.25">
      <c r="A624">
        <v>1.91</v>
      </c>
      <c r="B624">
        <v>3.7</v>
      </c>
      <c r="C624">
        <v>4.09</v>
      </c>
      <c r="D624" s="20">
        <f t="shared" si="177"/>
        <v>3.8329257200466538E-2</v>
      </c>
      <c r="E624" s="17">
        <f>IF(OR($A624="",$B624="",$C624=""),"",A624*'MPTO_working_3-way'!$I623)</f>
        <v>1.983208881252891</v>
      </c>
      <c r="F624" s="21">
        <f>IF(OR($A624="",$B624="",$C624=""),"",B624*'MPTO_working_3-way'!$I623)</f>
        <v>3.8418182516417265</v>
      </c>
      <c r="G624" s="22">
        <f>IF(OR($A624="",$B624="",$C624=""),"",C624*'MPTO_working_3-way'!$I623)</f>
        <v>4.2467666619499083</v>
      </c>
      <c r="H624" s="17">
        <f>IF(OR($A624="",$B624="",$C624=""),"",'MPTO_working_3-way'!E623)</f>
        <v>1.957775518484175</v>
      </c>
      <c r="I624" s="21">
        <f>IF(OR($A624="",$B624="",$C624=""),"",'MPTO_working_3-way'!F623)</f>
        <v>3.8835878811330979</v>
      </c>
      <c r="J624" s="22">
        <f>IF(OR($A624="",$B624="",$C624=""),"",'MPTO_working_3-way'!G623)</f>
        <v>4.3155093308011248</v>
      </c>
      <c r="K624" s="17">
        <f>IF(OR($A624="",$B624="",$C624=""),"",'OddsRatio_working_3-way'!H623)</f>
        <v>1.9674618893404114</v>
      </c>
      <c r="L624" s="21">
        <f>IF(OR($A624="",$B624="",$C624=""),"",'OddsRatio_working_3-way'!I623)</f>
        <v>3.8704913200210029</v>
      </c>
      <c r="M624" s="22">
        <f>IF(OR($A624="",$B624="",$C624=""),"",'OddsRatio_working_3-way'!J623)</f>
        <v>4.2851178440240352</v>
      </c>
      <c r="N624" s="29">
        <f t="shared" si="178"/>
        <v>50.423332078275621</v>
      </c>
      <c r="O624" s="30">
        <f t="shared" si="179"/>
        <v>26.029341694461195</v>
      </c>
      <c r="P624" s="30">
        <f t="shared" si="180"/>
        <v>23.547326227263184</v>
      </c>
      <c r="Q624" t="s">
        <v>427</v>
      </c>
      <c r="R624" t="s">
        <v>428</v>
      </c>
      <c r="S624" s="43">
        <v>44095</v>
      </c>
      <c r="T624" s="4">
        <v>100</v>
      </c>
      <c r="U624" s="4">
        <f t="shared" si="181"/>
        <v>47.643979057591622</v>
      </c>
      <c r="V624" s="4">
        <f t="shared" si="182"/>
        <v>72.972972972972968</v>
      </c>
      <c r="W624" s="4">
        <f t="shared" si="183"/>
        <v>75.550122249388764</v>
      </c>
      <c r="X624" s="4">
        <f t="shared" si="184"/>
        <v>51.476904777638268</v>
      </c>
      <c r="Y624" s="4">
        <f t="shared" si="185"/>
        <v>76.805898693019628</v>
      </c>
      <c r="Z624" s="4">
        <f t="shared" si="186"/>
        <v>79.38304796943541</v>
      </c>
      <c r="AA624" s="4">
        <f t="shared" si="187"/>
        <v>-3.8329257200466458</v>
      </c>
      <c r="AB624" s="4">
        <f t="shared" si="188"/>
        <v>-3.83292572004666</v>
      </c>
      <c r="AC624" s="4">
        <f t="shared" si="189"/>
        <v>-3.8329257200466458</v>
      </c>
    </row>
    <row r="625" spans="1:29" ht="15" x14ac:dyDescent="0.25">
      <c r="A625">
        <v>2.77</v>
      </c>
      <c r="B625">
        <v>3.22</v>
      </c>
      <c r="C625">
        <v>2.78</v>
      </c>
      <c r="D625" s="20">
        <f t="shared" si="177"/>
        <v>3.1282066751917137E-2</v>
      </c>
      <c r="E625" s="17">
        <f>IF(OR($A625="",$B625="",$C625=""),"",A625*'MPTO_working_3-way'!$I624)</f>
        <v>2.8566513249028107</v>
      </c>
      <c r="F625" s="21">
        <f>IF(OR($A625="",$B625="",$C625=""),"",B625*'MPTO_working_3-way'!$I624)</f>
        <v>3.3207282549411734</v>
      </c>
      <c r="G625" s="22">
        <f>IF(OR($A625="",$B625="",$C625=""),"",C625*'MPTO_working_3-way'!$I624)</f>
        <v>2.8669641455703294</v>
      </c>
      <c r="H625" s="17">
        <f>IF(OR($A625="",$B625="",$C625=""),"",'MPTO_working_3-way'!E624)</f>
        <v>2.8523877251742884</v>
      </c>
      <c r="I625" s="21">
        <f>IF(OR($A625="",$B625="",$C625=""),"",'MPTO_working_3-way'!F624)</f>
        <v>3.3318711902267708</v>
      </c>
      <c r="J625" s="22">
        <f>IF(OR($A625="",$B625="",$C625=""),"",'MPTO_working_3-way'!G624)</f>
        <v>2.8629925674680203</v>
      </c>
      <c r="K625" s="17">
        <f>IF(OR($A625="",$B625="",$C625=""),"",'OddsRatio_working_3-way'!H624)</f>
        <v>2.8545834595381572</v>
      </c>
      <c r="L625" s="21">
        <f>IF(OR($A625="",$B625="",$C625=""),"",'OddsRatio_working_3-way'!I624)</f>
        <v>3.3260877289122659</v>
      </c>
      <c r="M625" s="22">
        <f>IF(OR($A625="",$B625="",$C625=""),"",'OddsRatio_working_3-way'!J624)</f>
        <v>2.8650613321909151</v>
      </c>
      <c r="N625" s="29">
        <f t="shared" si="178"/>
        <v>35.006022305995714</v>
      </c>
      <c r="O625" s="30">
        <f t="shared" si="179"/>
        <v>30.113876331555318</v>
      </c>
      <c r="P625" s="30">
        <f t="shared" si="180"/>
        <v>34.880101362448976</v>
      </c>
      <c r="Q625" t="s">
        <v>136</v>
      </c>
      <c r="R625" t="s">
        <v>70</v>
      </c>
      <c r="S625" s="43">
        <v>44095</v>
      </c>
      <c r="T625" s="4">
        <v>100</v>
      </c>
      <c r="U625" s="4">
        <f t="shared" si="181"/>
        <v>63.898916967509031</v>
      </c>
      <c r="V625" s="4">
        <f t="shared" si="182"/>
        <v>68.944099378881987</v>
      </c>
      <c r="W625" s="4">
        <f t="shared" si="183"/>
        <v>64.02877697841727</v>
      </c>
      <c r="X625" s="4">
        <f t="shared" si="184"/>
        <v>67.027123642700744</v>
      </c>
      <c r="Y625" s="4">
        <f t="shared" si="185"/>
        <v>72.072306054073707</v>
      </c>
      <c r="Z625" s="4">
        <f t="shared" si="186"/>
        <v>67.156983653608975</v>
      </c>
      <c r="AA625" s="4">
        <f t="shared" si="187"/>
        <v>-3.1282066751917128</v>
      </c>
      <c r="AB625" s="4">
        <f t="shared" si="188"/>
        <v>-3.1282066751917199</v>
      </c>
      <c r="AC625" s="4">
        <f t="shared" si="189"/>
        <v>-3.1282066751917057</v>
      </c>
    </row>
    <row r="626" spans="1:29" ht="15" x14ac:dyDescent="0.25">
      <c r="A626">
        <v>6.27</v>
      </c>
      <c r="B626">
        <v>4.3499999999999996</v>
      </c>
      <c r="C626">
        <v>1.56</v>
      </c>
      <c r="D626" s="20">
        <f t="shared" si="177"/>
        <v>3.040033167074907E-2</v>
      </c>
      <c r="E626" s="17">
        <f>IF(OR($A626="",$B626="",$C626=""),"",A626*'MPTO_working_3-way'!$I625)</f>
        <v>6.4606100795755959</v>
      </c>
      <c r="F626" s="21">
        <f>IF(OR($A626="",$B626="",$C626=""),"",B626*'MPTO_working_3-way'!$I625)</f>
        <v>4.4822414427677577</v>
      </c>
      <c r="G626" s="22">
        <f>IF(OR($A626="",$B626="",$C626=""),"",C626*'MPTO_working_3-way'!$I625)</f>
        <v>1.6074245174063686</v>
      </c>
      <c r="H626" s="17">
        <f>IF(OR($A626="",$B626="",$C626=""),"",'MPTO_working_3-way'!E625)</f>
        <v>6.6954038181921174</v>
      </c>
      <c r="I626" s="21">
        <f>IF(OR($A626="",$B626="",$C626=""),"",'MPTO_working_3-way'!F625)</f>
        <v>4.5505922969313497</v>
      </c>
      <c r="J626" s="22">
        <f>IF(OR($A626="",$B626="",$C626=""),"",'MPTO_working_3-way'!G625)</f>
        <v>1.5850568520906863</v>
      </c>
      <c r="K626" s="17">
        <f>IF(OR($A626="",$B626="",$C626=""),"",'OddsRatio_working_3-way'!H625)</f>
        <v>6.5765290352627499</v>
      </c>
      <c r="L626" s="21">
        <f>IF(OR($A626="",$B626="",$C626=""),"",'OddsRatio_working_3-way'!I625)</f>
        <v>4.5448524227951062</v>
      </c>
      <c r="M626" s="22">
        <f>IF(OR($A626="",$B626="",$C626=""),"",'OddsRatio_working_3-way'!J625)</f>
        <v>1.5925723453030627</v>
      </c>
      <c r="N626" s="29">
        <f t="shared" si="178"/>
        <v>15.478414386303452</v>
      </c>
      <c r="O626" s="30">
        <f t="shared" si="179"/>
        <v>22.310266253361529</v>
      </c>
      <c r="P626" s="30">
        <f t="shared" si="180"/>
        <v>62.211319360335025</v>
      </c>
      <c r="Q626" t="s">
        <v>71</v>
      </c>
      <c r="R626" t="s">
        <v>68</v>
      </c>
      <c r="S626" s="43">
        <v>44095</v>
      </c>
      <c r="T626" s="4">
        <v>100</v>
      </c>
      <c r="U626" s="4">
        <f t="shared" si="181"/>
        <v>84.051036682615631</v>
      </c>
      <c r="V626" s="4">
        <f t="shared" si="182"/>
        <v>77.011494252873561</v>
      </c>
      <c r="W626" s="4">
        <f t="shared" si="183"/>
        <v>35.897435897435898</v>
      </c>
      <c r="X626" s="4">
        <f t="shared" si="184"/>
        <v>87.091069849690541</v>
      </c>
      <c r="Y626" s="4">
        <f t="shared" si="185"/>
        <v>80.051527419948471</v>
      </c>
      <c r="Z626" s="4">
        <f t="shared" si="186"/>
        <v>38.937469064510807</v>
      </c>
      <c r="AA626" s="4">
        <f t="shared" si="187"/>
        <v>-3.0400331670749097</v>
      </c>
      <c r="AB626" s="4">
        <f t="shared" si="188"/>
        <v>-3.0400331670749097</v>
      </c>
      <c r="AC626" s="4">
        <f t="shared" si="189"/>
        <v>-3.0400331670749097</v>
      </c>
    </row>
    <row r="627" spans="1:29" ht="15" x14ac:dyDescent="0.25">
      <c r="A627">
        <v>2.85</v>
      </c>
      <c r="B627">
        <v>2.92</v>
      </c>
      <c r="C627">
        <v>2.83</v>
      </c>
      <c r="D627" s="20">
        <f t="shared" si="177"/>
        <v>4.6699836866477717E-2</v>
      </c>
      <c r="E627" s="17">
        <f>IF(OR($A627="",$B627="",$C627=""),"",A627*'MPTO_working_3-way'!$I626)</f>
        <v>2.9830945350694615</v>
      </c>
      <c r="F627" s="21">
        <f>IF(OR($A627="",$B627="",$C627=""),"",B627*'MPTO_working_3-way'!$I626)</f>
        <v>3.056363523650115</v>
      </c>
      <c r="G627" s="22">
        <f>IF(OR($A627="",$B627="",$C627=""),"",C627*'MPTO_working_3-way'!$I626)</f>
        <v>2.9621605383321321</v>
      </c>
      <c r="H627" s="17">
        <f>IF(OR($A627="",$B627="",$C627=""),"",'MPTO_working_3-way'!E626)</f>
        <v>2.9823097080067678</v>
      </c>
      <c r="I627" s="21">
        <f>IF(OR($A627="",$B627="",$C627=""),"",'MPTO_working_3-way'!F626)</f>
        <v>3.059047498642661</v>
      </c>
      <c r="J627" s="22">
        <f>IF(OR($A627="",$B627="",$C627=""),"",'MPTO_working_3-way'!G626)</f>
        <v>2.9604167574507172</v>
      </c>
      <c r="K627" s="17">
        <f>IF(OR($A627="",$B627="",$C627=""),"",'OddsRatio_working_3-way'!H626)</f>
        <v>2.9827033478250122</v>
      </c>
      <c r="L627" s="21">
        <f>IF(OR($A627="",$B627="",$C627=""),"",'OddsRatio_working_3-way'!I626)</f>
        <v>3.057724555580553</v>
      </c>
      <c r="M627" s="22">
        <f>IF(OR($A627="",$B627="",$C627=""),"",'OddsRatio_working_3-way'!J626)</f>
        <v>2.9612687170377145</v>
      </c>
      <c r="N627" s="29">
        <f t="shared" si="178"/>
        <v>33.522236330224615</v>
      </c>
      <c r="O627" s="30">
        <f t="shared" si="179"/>
        <v>32.718621075732926</v>
      </c>
      <c r="P627" s="30">
        <f t="shared" si="180"/>
        <v>33.759142594042451</v>
      </c>
      <c r="Q627" t="s">
        <v>280</v>
      </c>
      <c r="R627" t="s">
        <v>300</v>
      </c>
      <c r="S627" s="43">
        <v>44095</v>
      </c>
      <c r="T627" s="4">
        <v>100</v>
      </c>
      <c r="U627" s="4">
        <f t="shared" si="181"/>
        <v>64.912280701754383</v>
      </c>
      <c r="V627" s="4">
        <f t="shared" si="182"/>
        <v>65.753424657534239</v>
      </c>
      <c r="W627" s="4">
        <f t="shared" si="183"/>
        <v>64.664310954063609</v>
      </c>
      <c r="X627" s="4">
        <f t="shared" si="184"/>
        <v>69.582264388402152</v>
      </c>
      <c r="Y627" s="4">
        <f t="shared" si="185"/>
        <v>70.423408344182008</v>
      </c>
      <c r="Z627" s="4">
        <f t="shared" si="186"/>
        <v>69.334294640711363</v>
      </c>
      <c r="AA627" s="4">
        <f t="shared" si="187"/>
        <v>-4.6699836866477682</v>
      </c>
      <c r="AB627" s="4">
        <f t="shared" si="188"/>
        <v>-4.6699836866477682</v>
      </c>
      <c r="AC627" s="4">
        <f t="shared" si="189"/>
        <v>-4.669983686647754</v>
      </c>
    </row>
    <row r="628" spans="1:29" ht="15" x14ac:dyDescent="0.25">
      <c r="A628">
        <v>1.6</v>
      </c>
      <c r="B628">
        <v>4.32</v>
      </c>
      <c r="C628">
        <v>5.68</v>
      </c>
      <c r="D628" s="20">
        <f t="shared" si="177"/>
        <v>3.2537819509650401E-2</v>
      </c>
      <c r="E628" s="17">
        <f>IF(OR($A628="",$B628="",$C628=""),"",A628*'MPTO_working_3-way'!$I627)</f>
        <v>1.6520605112154407</v>
      </c>
      <c r="F628" s="21">
        <f>IF(OR($A628="",$B628="",$C628=""),"",B628*'MPTO_working_3-way'!$I627)</f>
        <v>4.4605633802816902</v>
      </c>
      <c r="G628" s="22">
        <f>IF(OR($A628="",$B628="",$C628=""),"",C628*'MPTO_working_3-way'!$I627)</f>
        <v>5.8648148148148138</v>
      </c>
      <c r="H628" s="17">
        <f>IF(OR($A628="",$B628="",$C628=""),"",'MPTO_working_3-way'!E627)</f>
        <v>1.6282559456398642</v>
      </c>
      <c r="I628" s="21">
        <f>IF(OR($A628="",$B628="",$C628=""),"",'MPTO_working_3-way'!F627)</f>
        <v>4.5323613437099795</v>
      </c>
      <c r="J628" s="22">
        <f>IF(OR($A628="",$B628="",$C628=""),"",'MPTO_working_3-way'!G627)</f>
        <v>6.0528877779239556</v>
      </c>
      <c r="K628" s="17">
        <f>IF(OR($A628="",$B628="",$C628=""),"",'OddsRatio_working_3-way'!H627)</f>
        <v>1.6363331353566721</v>
      </c>
      <c r="L628" s="21">
        <f>IF(OR($A628="",$B628="",$C628=""),"",'OddsRatio_working_3-way'!I627)</f>
        <v>4.5210433489735866</v>
      </c>
      <c r="M628" s="22">
        <f>IF(OR($A628="",$B628="",$C628=""),"",'OddsRatio_working_3-way'!J627)</f>
        <v>5.963398455782043</v>
      </c>
      <c r="N628" s="29">
        <f t="shared" si="178"/>
        <v>60.530470476791919</v>
      </c>
      <c r="O628" s="30">
        <f t="shared" si="179"/>
        <v>22.41869276918219</v>
      </c>
      <c r="P628" s="30">
        <f t="shared" si="180"/>
        <v>17.050836754025894</v>
      </c>
      <c r="Q628" t="s">
        <v>52</v>
      </c>
      <c r="R628" t="s">
        <v>100</v>
      </c>
      <c r="S628" s="43">
        <v>44095</v>
      </c>
      <c r="T628" s="4">
        <v>100</v>
      </c>
      <c r="U628" s="4">
        <f t="shared" si="181"/>
        <v>37.5</v>
      </c>
      <c r="V628" s="4">
        <f t="shared" si="182"/>
        <v>76.851851851851848</v>
      </c>
      <c r="W628" s="4">
        <f t="shared" si="183"/>
        <v>82.394366197183103</v>
      </c>
      <c r="X628" s="4">
        <f t="shared" si="184"/>
        <v>40.753781950965049</v>
      </c>
      <c r="Y628" s="4">
        <f t="shared" si="185"/>
        <v>80.105633802816897</v>
      </c>
      <c r="Z628" s="4">
        <f t="shared" si="186"/>
        <v>85.648148148148138</v>
      </c>
      <c r="AA628" s="4">
        <f t="shared" si="187"/>
        <v>-3.253781950965049</v>
      </c>
      <c r="AB628" s="4">
        <f t="shared" si="188"/>
        <v>-3.253781950965049</v>
      </c>
      <c r="AC628" s="4">
        <f t="shared" si="189"/>
        <v>-3.2537819509650348</v>
      </c>
    </row>
    <row r="629" spans="1:29" ht="15" x14ac:dyDescent="0.25">
      <c r="A629">
        <v>2.25</v>
      </c>
      <c r="B629">
        <v>3.24</v>
      </c>
      <c r="C629">
        <v>3.5</v>
      </c>
      <c r="D629" s="20">
        <f t="shared" si="177"/>
        <v>3.8800705467372243E-2</v>
      </c>
      <c r="E629" s="17">
        <f>IF(OR($A629="",$B629="",$C629=""),"",A629*'MPTO_working_3-way'!$I628)</f>
        <v>2.3373015873015874</v>
      </c>
      <c r="F629" s="21">
        <f>IF(OR($A629="",$B629="",$C629=""),"",B629*'MPTO_working_3-way'!$I628)</f>
        <v>3.3657142857142861</v>
      </c>
      <c r="G629" s="22">
        <f>IF(OR($A629="",$B629="",$C629=""),"",C629*'MPTO_working_3-way'!$I628)</f>
        <v>3.6358024691358031</v>
      </c>
      <c r="H629" s="17">
        <f>IF(OR($A629="",$B629="",$C629=""),"",'MPTO_working_3-way'!E628)</f>
        <v>2.3174386920980927</v>
      </c>
      <c r="I629" s="21">
        <f>IF(OR($A629="",$B629="",$C629=""),"",'MPTO_working_3-way'!F628)</f>
        <v>3.3817097415506963</v>
      </c>
      <c r="J629" s="22">
        <f>IF(OR($A629="",$B629="",$C629=""),"",'MPTO_working_3-way'!G628)</f>
        <v>3.6659482758620698</v>
      </c>
      <c r="K629" s="17">
        <f>IF(OR($A629="",$B629="",$C629=""),"",'OddsRatio_working_3-way'!H628)</f>
        <v>2.325871680943659</v>
      </c>
      <c r="L629" s="21">
        <f>IF(OR($A629="",$B629="",$C629=""),"",'OddsRatio_working_3-way'!I628)</f>
        <v>3.3759620522510367</v>
      </c>
      <c r="M629" s="22">
        <f>IF(OR($A629="",$B629="",$C629=""),"",'OddsRatio_working_3-way'!J628)</f>
        <v>3.6517433618873172</v>
      </c>
      <c r="N629" s="29">
        <f t="shared" si="178"/>
        <v>42.784380305602717</v>
      </c>
      <c r="O629" s="30">
        <f t="shared" si="179"/>
        <v>29.711375212224105</v>
      </c>
      <c r="P629" s="30">
        <f t="shared" si="180"/>
        <v>27.504244482173167</v>
      </c>
      <c r="Q629" t="s">
        <v>145</v>
      </c>
      <c r="R629" t="s">
        <v>174</v>
      </c>
      <c r="S629" s="43">
        <v>44095</v>
      </c>
      <c r="T629" s="4">
        <v>100</v>
      </c>
      <c r="U629" s="4">
        <f t="shared" si="181"/>
        <v>55.55555555555555</v>
      </c>
      <c r="V629" s="4">
        <f t="shared" si="182"/>
        <v>69.135802469135797</v>
      </c>
      <c r="W629" s="4">
        <f t="shared" si="183"/>
        <v>71.428571428571431</v>
      </c>
      <c r="X629" s="4">
        <f t="shared" si="184"/>
        <v>59.435626102292758</v>
      </c>
      <c r="Y629" s="4">
        <f t="shared" si="185"/>
        <v>73.015873015873012</v>
      </c>
      <c r="Z629" s="4">
        <f t="shared" si="186"/>
        <v>75.308641975308646</v>
      </c>
      <c r="AA629" s="4">
        <f t="shared" si="187"/>
        <v>-3.8800705467372083</v>
      </c>
      <c r="AB629" s="4">
        <f t="shared" si="188"/>
        <v>-3.8800705467372154</v>
      </c>
      <c r="AC629" s="4">
        <f t="shared" si="189"/>
        <v>-3.8800705467372154</v>
      </c>
    </row>
    <row r="630" spans="1:29" ht="15" x14ac:dyDescent="0.25">
      <c r="A630">
        <v>1.5</v>
      </c>
      <c r="B630">
        <v>4.3499999999999996</v>
      </c>
      <c r="C630">
        <v>6.88</v>
      </c>
      <c r="D630" s="20">
        <f t="shared" si="177"/>
        <v>4.1900561347233412E-2</v>
      </c>
      <c r="E630" s="17">
        <f>IF(OR($A630="",$B630="",$C630=""),"",A630*'MPTO_working_3-way'!$I629)</f>
        <v>1.56285084202085</v>
      </c>
      <c r="F630" s="21">
        <f>IF(OR($A630="",$B630="",$C630=""),"",B630*'MPTO_working_3-way'!$I629)</f>
        <v>4.5322674418604647</v>
      </c>
      <c r="G630" s="22">
        <f>IF(OR($A630="",$B630="",$C630=""),"",C630*'MPTO_working_3-way'!$I629)</f>
        <v>7.1682758620689659</v>
      </c>
      <c r="H630" s="17">
        <f>IF(OR($A630="",$B630="",$C630=""),"",'MPTO_working_3-way'!E629)</f>
        <v>1.5320978806184089</v>
      </c>
      <c r="I630" s="21">
        <f>IF(OR($A630="",$B630="",$C630=""),"",'MPTO_working_3-way'!F629)</f>
        <v>4.6313834726090999</v>
      </c>
      <c r="J630" s="22">
        <f>IF(OR($A630="",$B630="",$C630=""),"",'MPTO_working_3-way'!G629)</f>
        <v>7.6113936927772139</v>
      </c>
      <c r="K630" s="17">
        <f>IF(OR($A630="",$B630="",$C630=""),"",'OddsRatio_working_3-way'!H629)</f>
        <v>1.542041029642484</v>
      </c>
      <c r="L630" s="21">
        <f>IF(OR($A630="",$B630="",$C630=""),"",'OddsRatio_working_3-way'!I629)</f>
        <v>4.6316748986046417</v>
      </c>
      <c r="M630" s="22">
        <f>IF(OR($A630="",$B630="",$C630=""),"",'OddsRatio_working_3-way'!J629)</f>
        <v>7.3744025085956117</v>
      </c>
      <c r="N630" s="29">
        <f t="shared" si="178"/>
        <v>63.985632736835349</v>
      </c>
      <c r="O630" s="30">
        <f t="shared" si="179"/>
        <v>22.064011288563918</v>
      </c>
      <c r="P630" s="30">
        <f t="shared" si="180"/>
        <v>13.950355974600731</v>
      </c>
      <c r="Q630" t="s">
        <v>65</v>
      </c>
      <c r="R630" t="s">
        <v>387</v>
      </c>
      <c r="S630" s="43">
        <v>44095</v>
      </c>
      <c r="T630" s="4">
        <v>100</v>
      </c>
      <c r="U630" s="4">
        <f t="shared" si="181"/>
        <v>33.333333333333329</v>
      </c>
      <c r="V630" s="4">
        <f t="shared" si="182"/>
        <v>77.011494252873561</v>
      </c>
      <c r="W630" s="4">
        <f t="shared" si="183"/>
        <v>85.465116279069775</v>
      </c>
      <c r="X630" s="4">
        <f t="shared" si="184"/>
        <v>37.523389468056671</v>
      </c>
      <c r="Y630" s="4">
        <f t="shared" si="185"/>
        <v>81.201550387596896</v>
      </c>
      <c r="Z630" s="4">
        <f t="shared" si="186"/>
        <v>89.65517241379311</v>
      </c>
      <c r="AA630" s="4">
        <f t="shared" si="187"/>
        <v>-4.190056134723342</v>
      </c>
      <c r="AB630" s="4">
        <f t="shared" si="188"/>
        <v>-4.1900561347233349</v>
      </c>
      <c r="AC630" s="4">
        <f t="shared" si="189"/>
        <v>-4.1900561347233349</v>
      </c>
    </row>
    <row r="631" spans="1:29" x14ac:dyDescent="0.2">
      <c r="D631" s="20" t="str">
        <f t="shared" si="177"/>
        <v/>
      </c>
      <c r="E631" s="17" t="str">
        <f>IF(OR($A631="",$B631="",$C631=""),"",A631*'MPTO_working_3-way'!$I630)</f>
        <v/>
      </c>
      <c r="F631" s="21" t="str">
        <f>IF(OR($A631="",$B631="",$C631=""),"",B631*'MPTO_working_3-way'!$I630)</f>
        <v/>
      </c>
      <c r="G631" s="22" t="str">
        <f>IF(OR($A631="",$B631="",$C631=""),"",C631*'MPTO_working_3-way'!$I630)</f>
        <v/>
      </c>
      <c r="H631" s="17" t="str">
        <f>IF(OR($A631="",$B631="",$C631=""),"",'MPTO_working_3-way'!E630)</f>
        <v/>
      </c>
      <c r="I631" s="21" t="str">
        <f>IF(OR($A631="",$B631="",$C631=""),"",'MPTO_working_3-way'!F630)</f>
        <v/>
      </c>
      <c r="J631" s="22" t="str">
        <f>IF(OR($A631="",$B631="",$C631=""),"",'MPTO_working_3-way'!G630)</f>
        <v/>
      </c>
      <c r="K631" s="17" t="str">
        <f>IF(OR($A631="",$B631="",$C631=""),"",'OddsRatio_working_3-way'!H630)</f>
        <v/>
      </c>
      <c r="L631" s="21" t="str">
        <f>IF(OR($A631="",$B631="",$C631=""),"",'OddsRatio_working_3-way'!I630)</f>
        <v/>
      </c>
      <c r="M631" s="22" t="str">
        <f>IF(OR($A631="",$B631="",$C631=""),"",'OddsRatio_working_3-way'!J630)</f>
        <v/>
      </c>
      <c r="N631" s="17" t="str">
        <f>IF('Log_working_3-way'!$D630="","",A631^('Log_working_3-way'!$D630))</f>
        <v/>
      </c>
      <c r="O631" s="21" t="str">
        <f>IF('Log_working_3-way'!$D630="","",B631^('Log_working_3-way'!$D630))</f>
        <v/>
      </c>
      <c r="P631" s="21"/>
    </row>
    <row r="632" spans="1:29" x14ac:dyDescent="0.2">
      <c r="D632" s="20" t="str">
        <f t="shared" si="177"/>
        <v/>
      </c>
      <c r="E632" s="17" t="str">
        <f>IF(OR($A632="",$B632="",$C632=""),"",A632*'MPTO_working_3-way'!$I631)</f>
        <v/>
      </c>
      <c r="F632" s="21" t="str">
        <f>IF(OR($A632="",$B632="",$C632=""),"",B632*'MPTO_working_3-way'!$I631)</f>
        <v/>
      </c>
      <c r="G632" s="22" t="str">
        <f>IF(OR($A632="",$B632="",$C632=""),"",C632*'MPTO_working_3-way'!$I631)</f>
        <v/>
      </c>
      <c r="H632" s="17" t="str">
        <f>IF(OR($A632="",$B632="",$C632=""),"",'MPTO_working_3-way'!E631)</f>
        <v/>
      </c>
      <c r="I632" s="21" t="str">
        <f>IF(OR($A632="",$B632="",$C632=""),"",'MPTO_working_3-way'!F631)</f>
        <v/>
      </c>
      <c r="J632" s="22" t="str">
        <f>IF(OR($A632="",$B632="",$C632=""),"",'MPTO_working_3-way'!G631)</f>
        <v/>
      </c>
      <c r="K632" s="17" t="str">
        <f>IF(OR($A632="",$B632="",$C632=""),"",'OddsRatio_working_3-way'!H631)</f>
        <v/>
      </c>
      <c r="L632" s="21" t="str">
        <f>IF(OR($A632="",$B632="",$C632=""),"",'OddsRatio_working_3-way'!I631)</f>
        <v/>
      </c>
      <c r="M632" s="22" t="str">
        <f>IF(OR($A632="",$B632="",$C632=""),"",'OddsRatio_working_3-way'!J631)</f>
        <v/>
      </c>
      <c r="N632" s="17" t="str">
        <f>IF('Log_working_3-way'!$D631="","",A632^('Log_working_3-way'!$D631))</f>
        <v/>
      </c>
      <c r="O632" s="21" t="str">
        <f>IF('Log_working_3-way'!$D631="","",B632^('Log_working_3-way'!$D631))</f>
        <v/>
      </c>
      <c r="P632" s="21"/>
    </row>
    <row r="633" spans="1:29" x14ac:dyDescent="0.2">
      <c r="D633" s="20" t="str">
        <f t="shared" si="177"/>
        <v/>
      </c>
      <c r="E633" s="17" t="str">
        <f>IF(OR($A633="",$B633="",$C633=""),"",A633*'MPTO_working_3-way'!$I632)</f>
        <v/>
      </c>
      <c r="F633" s="21" t="str">
        <f>IF(OR($A633="",$B633="",$C633=""),"",B633*'MPTO_working_3-way'!$I632)</f>
        <v/>
      </c>
      <c r="G633" s="22" t="str">
        <f>IF(OR($A633="",$B633="",$C633=""),"",C633*'MPTO_working_3-way'!$I632)</f>
        <v/>
      </c>
      <c r="H633" s="17" t="str">
        <f>IF(OR($A633="",$B633="",$C633=""),"",'MPTO_working_3-way'!E632)</f>
        <v/>
      </c>
      <c r="I633" s="21" t="str">
        <f>IF(OR($A633="",$B633="",$C633=""),"",'MPTO_working_3-way'!F632)</f>
        <v/>
      </c>
      <c r="J633" s="22" t="str">
        <f>IF(OR($A633="",$B633="",$C633=""),"",'MPTO_working_3-way'!G632)</f>
        <v/>
      </c>
      <c r="K633" s="17" t="str">
        <f>IF(OR($A633="",$B633="",$C633=""),"",'OddsRatio_working_3-way'!H632)</f>
        <v/>
      </c>
      <c r="L633" s="21" t="str">
        <f>IF(OR($A633="",$B633="",$C633=""),"",'OddsRatio_working_3-way'!I632)</f>
        <v/>
      </c>
      <c r="M633" s="22" t="str">
        <f>IF(OR($A633="",$B633="",$C633=""),"",'OddsRatio_working_3-way'!J632)</f>
        <v/>
      </c>
      <c r="N633" s="17" t="str">
        <f>IF('Log_working_3-way'!$D632="","",A633^('Log_working_3-way'!$D632))</f>
        <v/>
      </c>
      <c r="O633" s="21" t="str">
        <f>IF('Log_working_3-way'!$D632="","",B633^('Log_working_3-way'!$D632))</f>
        <v/>
      </c>
      <c r="P633" s="21"/>
    </row>
    <row r="634" spans="1:29" x14ac:dyDescent="0.2">
      <c r="D634" s="20" t="str">
        <f t="shared" si="177"/>
        <v/>
      </c>
      <c r="E634" s="17" t="str">
        <f>IF(OR($A634="",$B634="",$C634=""),"",A634*'MPTO_working_3-way'!$I633)</f>
        <v/>
      </c>
      <c r="F634" s="21" t="str">
        <f>IF(OR($A634="",$B634="",$C634=""),"",B634*'MPTO_working_3-way'!$I633)</f>
        <v/>
      </c>
      <c r="G634" s="22" t="str">
        <f>IF(OR($A634="",$B634="",$C634=""),"",C634*'MPTO_working_3-way'!$I633)</f>
        <v/>
      </c>
      <c r="H634" s="17" t="str">
        <f>IF(OR($A634="",$B634="",$C634=""),"",'MPTO_working_3-way'!E633)</f>
        <v/>
      </c>
      <c r="I634" s="21" t="str">
        <f>IF(OR($A634="",$B634="",$C634=""),"",'MPTO_working_3-way'!F633)</f>
        <v/>
      </c>
      <c r="J634" s="22" t="str">
        <f>IF(OR($A634="",$B634="",$C634=""),"",'MPTO_working_3-way'!G633)</f>
        <v/>
      </c>
      <c r="K634" s="17" t="str">
        <f>IF(OR($A634="",$B634="",$C634=""),"",'OddsRatio_working_3-way'!H633)</f>
        <v/>
      </c>
      <c r="L634" s="21" t="str">
        <f>IF(OR($A634="",$B634="",$C634=""),"",'OddsRatio_working_3-way'!I633)</f>
        <v/>
      </c>
      <c r="M634" s="22" t="str">
        <f>IF(OR($A634="",$B634="",$C634=""),"",'OddsRatio_working_3-way'!J633)</f>
        <v/>
      </c>
      <c r="N634" s="17" t="str">
        <f>IF('Log_working_3-way'!$D633="","",A634^('Log_working_3-way'!$D633))</f>
        <v/>
      </c>
      <c r="O634" s="21" t="str">
        <f>IF('Log_working_3-way'!$D633="","",B634^('Log_working_3-way'!$D633))</f>
        <v/>
      </c>
      <c r="P634" s="21"/>
    </row>
    <row r="635" spans="1:29" x14ac:dyDescent="0.2">
      <c r="D635" s="20" t="str">
        <f t="shared" si="177"/>
        <v/>
      </c>
      <c r="E635" s="17" t="str">
        <f>IF(OR($A635="",$B635="",$C635=""),"",A635*'MPTO_working_3-way'!$I634)</f>
        <v/>
      </c>
      <c r="F635" s="21" t="str">
        <f>IF(OR($A635="",$B635="",$C635=""),"",B635*'MPTO_working_3-way'!$I634)</f>
        <v/>
      </c>
      <c r="G635" s="22" t="str">
        <f>IF(OR($A635="",$B635="",$C635=""),"",C635*'MPTO_working_3-way'!$I634)</f>
        <v/>
      </c>
      <c r="H635" s="17" t="str">
        <f>IF(OR($A635="",$B635="",$C635=""),"",'MPTO_working_3-way'!E634)</f>
        <v/>
      </c>
      <c r="I635" s="21" t="str">
        <f>IF(OR($A635="",$B635="",$C635=""),"",'MPTO_working_3-way'!F634)</f>
        <v/>
      </c>
      <c r="J635" s="22" t="str">
        <f>IF(OR($A635="",$B635="",$C635=""),"",'MPTO_working_3-way'!G634)</f>
        <v/>
      </c>
      <c r="K635" s="17" t="str">
        <f>IF(OR($A635="",$B635="",$C635=""),"",'OddsRatio_working_3-way'!H634)</f>
        <v/>
      </c>
      <c r="L635" s="21" t="str">
        <f>IF(OR($A635="",$B635="",$C635=""),"",'OddsRatio_working_3-way'!I634)</f>
        <v/>
      </c>
      <c r="M635" s="22" t="str">
        <f>IF(OR($A635="",$B635="",$C635=""),"",'OddsRatio_working_3-way'!J634)</f>
        <v/>
      </c>
      <c r="N635" s="17" t="str">
        <f>IF('Log_working_3-way'!$D634="","",A635^('Log_working_3-way'!$D634))</f>
        <v/>
      </c>
      <c r="O635" s="21" t="str">
        <f>IF('Log_working_3-way'!$D634="","",B635^('Log_working_3-way'!$D634))</f>
        <v/>
      </c>
      <c r="P635" s="21"/>
    </row>
    <row r="636" spans="1:29" x14ac:dyDescent="0.2">
      <c r="D636" s="20" t="str">
        <f t="shared" si="177"/>
        <v/>
      </c>
      <c r="E636" s="17" t="str">
        <f>IF(OR($A636="",$B636="",$C636=""),"",A636*'MPTO_working_3-way'!$I635)</f>
        <v/>
      </c>
      <c r="F636" s="21" t="str">
        <f>IF(OR($A636="",$B636="",$C636=""),"",B636*'MPTO_working_3-way'!$I635)</f>
        <v/>
      </c>
      <c r="G636" s="22" t="str">
        <f>IF(OR($A636="",$B636="",$C636=""),"",C636*'MPTO_working_3-way'!$I635)</f>
        <v/>
      </c>
      <c r="H636" s="17" t="str">
        <f>IF(OR($A636="",$B636="",$C636=""),"",'MPTO_working_3-way'!E635)</f>
        <v/>
      </c>
      <c r="I636" s="21" t="str">
        <f>IF(OR($A636="",$B636="",$C636=""),"",'MPTO_working_3-way'!F635)</f>
        <v/>
      </c>
      <c r="J636" s="22" t="str">
        <f>IF(OR($A636="",$B636="",$C636=""),"",'MPTO_working_3-way'!G635)</f>
        <v/>
      </c>
      <c r="K636" s="17" t="str">
        <f>IF(OR($A636="",$B636="",$C636=""),"",'OddsRatio_working_3-way'!H635)</f>
        <v/>
      </c>
      <c r="L636" s="21" t="str">
        <f>IF(OR($A636="",$B636="",$C636=""),"",'OddsRatio_working_3-way'!I635)</f>
        <v/>
      </c>
      <c r="M636" s="22" t="str">
        <f>IF(OR($A636="",$B636="",$C636=""),"",'OddsRatio_working_3-way'!J635)</f>
        <v/>
      </c>
      <c r="N636" s="17" t="str">
        <f>IF('Log_working_3-way'!$D635="","",A636^('Log_working_3-way'!$D635))</f>
        <v/>
      </c>
      <c r="O636" s="21" t="str">
        <f>IF('Log_working_3-way'!$D635="","",B636^('Log_working_3-way'!$D635))</f>
        <v/>
      </c>
      <c r="P636" s="21"/>
    </row>
    <row r="637" spans="1:29" x14ac:dyDescent="0.2">
      <c r="D637" s="20" t="str">
        <f t="shared" si="177"/>
        <v/>
      </c>
      <c r="E637" s="17" t="str">
        <f>IF(OR($A637="",$B637="",$C637=""),"",A637*'MPTO_working_3-way'!$I636)</f>
        <v/>
      </c>
      <c r="F637" s="21" t="str">
        <f>IF(OR($A637="",$B637="",$C637=""),"",B637*'MPTO_working_3-way'!$I636)</f>
        <v/>
      </c>
      <c r="G637" s="22" t="str">
        <f>IF(OR($A637="",$B637="",$C637=""),"",C637*'MPTO_working_3-way'!$I636)</f>
        <v/>
      </c>
      <c r="H637" s="17" t="str">
        <f>IF(OR($A637="",$B637="",$C637=""),"",'MPTO_working_3-way'!E636)</f>
        <v/>
      </c>
      <c r="I637" s="21" t="str">
        <f>IF(OR($A637="",$B637="",$C637=""),"",'MPTO_working_3-way'!F636)</f>
        <v/>
      </c>
      <c r="J637" s="22" t="str">
        <f>IF(OR($A637="",$B637="",$C637=""),"",'MPTO_working_3-way'!G636)</f>
        <v/>
      </c>
      <c r="K637" s="17" t="str">
        <f>IF(OR($A637="",$B637="",$C637=""),"",'OddsRatio_working_3-way'!H636)</f>
        <v/>
      </c>
      <c r="L637" s="21" t="str">
        <f>IF(OR($A637="",$B637="",$C637=""),"",'OddsRatio_working_3-way'!I636)</f>
        <v/>
      </c>
      <c r="M637" s="22" t="str">
        <f>IF(OR($A637="",$B637="",$C637=""),"",'OddsRatio_working_3-way'!J636)</f>
        <v/>
      </c>
      <c r="N637" s="17" t="str">
        <f>IF('Log_working_3-way'!$D636="","",A637^('Log_working_3-way'!$D636))</f>
        <v/>
      </c>
      <c r="O637" s="21" t="str">
        <f>IF('Log_working_3-way'!$D636="","",B637^('Log_working_3-way'!$D636))</f>
        <v/>
      </c>
      <c r="P637" s="21"/>
    </row>
    <row r="638" spans="1:29" x14ac:dyDescent="0.2">
      <c r="D638" s="20" t="str">
        <f t="shared" si="177"/>
        <v/>
      </c>
      <c r="E638" s="17" t="str">
        <f>IF(OR($A638="",$B638="",$C638=""),"",A638*'MPTO_working_3-way'!$I637)</f>
        <v/>
      </c>
      <c r="F638" s="21" t="str">
        <f>IF(OR($A638="",$B638="",$C638=""),"",B638*'MPTO_working_3-way'!$I637)</f>
        <v/>
      </c>
      <c r="G638" s="22" t="str">
        <f>IF(OR($A638="",$B638="",$C638=""),"",C638*'MPTO_working_3-way'!$I637)</f>
        <v/>
      </c>
      <c r="H638" s="17" t="str">
        <f>IF(OR($A638="",$B638="",$C638=""),"",'MPTO_working_3-way'!E637)</f>
        <v/>
      </c>
      <c r="I638" s="21" t="str">
        <f>IF(OR($A638="",$B638="",$C638=""),"",'MPTO_working_3-way'!F637)</f>
        <v/>
      </c>
      <c r="J638" s="22" t="str">
        <f>IF(OR($A638="",$B638="",$C638=""),"",'MPTO_working_3-way'!G637)</f>
        <v/>
      </c>
      <c r="K638" s="17" t="str">
        <f>IF(OR($A638="",$B638="",$C638=""),"",'OddsRatio_working_3-way'!H637)</f>
        <v/>
      </c>
      <c r="L638" s="21" t="str">
        <f>IF(OR($A638="",$B638="",$C638=""),"",'OddsRatio_working_3-way'!I637)</f>
        <v/>
      </c>
      <c r="M638" s="22" t="str">
        <f>IF(OR($A638="",$B638="",$C638=""),"",'OddsRatio_working_3-way'!J637)</f>
        <v/>
      </c>
      <c r="N638" s="17" t="str">
        <f>IF('Log_working_3-way'!$D637="","",A638^('Log_working_3-way'!$D637))</f>
        <v/>
      </c>
      <c r="O638" s="21" t="str">
        <f>IF('Log_working_3-way'!$D637="","",B638^('Log_working_3-way'!$D637))</f>
        <v/>
      </c>
      <c r="P638" s="21"/>
    </row>
    <row r="639" spans="1:29" x14ac:dyDescent="0.2">
      <c r="D639" s="20" t="str">
        <f t="shared" si="177"/>
        <v/>
      </c>
      <c r="E639" s="17" t="str">
        <f>IF(OR($A639="",$B639="",$C639=""),"",A639*'MPTO_working_3-way'!$I638)</f>
        <v/>
      </c>
      <c r="F639" s="21" t="str">
        <f>IF(OR($A639="",$B639="",$C639=""),"",B639*'MPTO_working_3-way'!$I638)</f>
        <v/>
      </c>
      <c r="G639" s="22" t="str">
        <f>IF(OR($A639="",$B639="",$C639=""),"",C639*'MPTO_working_3-way'!$I638)</f>
        <v/>
      </c>
      <c r="H639" s="17" t="str">
        <f>IF(OR($A639="",$B639="",$C639=""),"",'MPTO_working_3-way'!E638)</f>
        <v/>
      </c>
      <c r="I639" s="21" t="str">
        <f>IF(OR($A639="",$B639="",$C639=""),"",'MPTO_working_3-way'!F638)</f>
        <v/>
      </c>
      <c r="J639" s="22" t="str">
        <f>IF(OR($A639="",$B639="",$C639=""),"",'MPTO_working_3-way'!G638)</f>
        <v/>
      </c>
      <c r="K639" s="17" t="str">
        <f>IF(OR($A639="",$B639="",$C639=""),"",'OddsRatio_working_3-way'!H638)</f>
        <v/>
      </c>
      <c r="L639" s="21" t="str">
        <f>IF(OR($A639="",$B639="",$C639=""),"",'OddsRatio_working_3-way'!I638)</f>
        <v/>
      </c>
      <c r="M639" s="22" t="str">
        <f>IF(OR($A639="",$B639="",$C639=""),"",'OddsRatio_working_3-way'!J638)</f>
        <v/>
      </c>
      <c r="N639" s="17" t="str">
        <f>IF('Log_working_3-way'!$D638="","",A639^('Log_working_3-way'!$D638))</f>
        <v/>
      </c>
      <c r="O639" s="21" t="str">
        <f>IF('Log_working_3-way'!$D638="","",B639^('Log_working_3-way'!$D638))</f>
        <v/>
      </c>
      <c r="P639" s="21"/>
    </row>
    <row r="640" spans="1:29" x14ac:dyDescent="0.2">
      <c r="D640" s="20" t="str">
        <f t="shared" si="177"/>
        <v/>
      </c>
      <c r="E640" s="17" t="str">
        <f>IF(OR($A640="",$B640="",$C640=""),"",A640*'MPTO_working_3-way'!$I639)</f>
        <v/>
      </c>
      <c r="F640" s="21" t="str">
        <f>IF(OR($A640="",$B640="",$C640=""),"",B640*'MPTO_working_3-way'!$I639)</f>
        <v/>
      </c>
      <c r="G640" s="22" t="str">
        <f>IF(OR($A640="",$B640="",$C640=""),"",C640*'MPTO_working_3-way'!$I639)</f>
        <v/>
      </c>
      <c r="H640" s="17" t="str">
        <f>IF(OR($A640="",$B640="",$C640=""),"",'MPTO_working_3-way'!E639)</f>
        <v/>
      </c>
      <c r="I640" s="21" t="str">
        <f>IF(OR($A640="",$B640="",$C640=""),"",'MPTO_working_3-way'!F639)</f>
        <v/>
      </c>
      <c r="J640" s="22" t="str">
        <f>IF(OR($A640="",$B640="",$C640=""),"",'MPTO_working_3-way'!G639)</f>
        <v/>
      </c>
      <c r="K640" s="17" t="str">
        <f>IF(OR($A640="",$B640="",$C640=""),"",'OddsRatio_working_3-way'!H639)</f>
        <v/>
      </c>
      <c r="L640" s="21" t="str">
        <f>IF(OR($A640="",$B640="",$C640=""),"",'OddsRatio_working_3-way'!I639)</f>
        <v/>
      </c>
      <c r="M640" s="22" t="str">
        <f>IF(OR($A640="",$B640="",$C640=""),"",'OddsRatio_working_3-way'!J639)</f>
        <v/>
      </c>
      <c r="N640" s="17" t="str">
        <f>IF('Log_working_3-way'!$D639="","",A640^('Log_working_3-way'!$D639))</f>
        <v/>
      </c>
      <c r="O640" s="21" t="str">
        <f>IF('Log_working_3-way'!$D639="","",B640^('Log_working_3-way'!$D639))</f>
        <v/>
      </c>
      <c r="P640" s="21"/>
    </row>
    <row r="641" spans="4:16" x14ac:dyDescent="0.2">
      <c r="D641" s="20" t="str">
        <f t="shared" si="177"/>
        <v/>
      </c>
      <c r="E641" s="17" t="str">
        <f>IF(OR($A641="",$B641="",$C641=""),"",A641*'MPTO_working_3-way'!$I640)</f>
        <v/>
      </c>
      <c r="F641" s="21" t="str">
        <f>IF(OR($A641="",$B641="",$C641=""),"",B641*'MPTO_working_3-way'!$I640)</f>
        <v/>
      </c>
      <c r="G641" s="22" t="str">
        <f>IF(OR($A641="",$B641="",$C641=""),"",C641*'MPTO_working_3-way'!$I640)</f>
        <v/>
      </c>
      <c r="H641" s="17" t="str">
        <f>IF(OR($A641="",$B641="",$C641=""),"",'MPTO_working_3-way'!E640)</f>
        <v/>
      </c>
      <c r="I641" s="21" t="str">
        <f>IF(OR($A641="",$B641="",$C641=""),"",'MPTO_working_3-way'!F640)</f>
        <v/>
      </c>
      <c r="J641" s="22" t="str">
        <f>IF(OR($A641="",$B641="",$C641=""),"",'MPTO_working_3-way'!G640)</f>
        <v/>
      </c>
      <c r="K641" s="17" t="str">
        <f>IF(OR($A641="",$B641="",$C641=""),"",'OddsRatio_working_3-way'!H640)</f>
        <v/>
      </c>
      <c r="L641" s="21" t="str">
        <f>IF(OR($A641="",$B641="",$C641=""),"",'OddsRatio_working_3-way'!I640)</f>
        <v/>
      </c>
      <c r="M641" s="22" t="str">
        <f>IF(OR($A641="",$B641="",$C641=""),"",'OddsRatio_working_3-way'!J640)</f>
        <v/>
      </c>
      <c r="N641" s="17" t="str">
        <f>IF('Log_working_3-way'!$D640="","",A641^('Log_working_3-way'!$D640))</f>
        <v/>
      </c>
      <c r="O641" s="21" t="str">
        <f>IF('Log_working_3-way'!$D640="","",B641^('Log_working_3-way'!$D640))</f>
        <v/>
      </c>
      <c r="P641" s="21"/>
    </row>
    <row r="642" spans="4:16" x14ac:dyDescent="0.2">
      <c r="D642" s="20" t="str">
        <f t="shared" si="177"/>
        <v/>
      </c>
      <c r="E642" s="17" t="str">
        <f>IF(OR($A642="",$B642="",$C642=""),"",A642*'MPTO_working_3-way'!$I641)</f>
        <v/>
      </c>
      <c r="F642" s="21" t="str">
        <f>IF(OR($A642="",$B642="",$C642=""),"",B642*'MPTO_working_3-way'!$I641)</f>
        <v/>
      </c>
      <c r="G642" s="22" t="str">
        <f>IF(OR($A642="",$B642="",$C642=""),"",C642*'MPTO_working_3-way'!$I641)</f>
        <v/>
      </c>
      <c r="H642" s="17" t="str">
        <f>IF(OR($A642="",$B642="",$C642=""),"",'MPTO_working_3-way'!E641)</f>
        <v/>
      </c>
      <c r="I642" s="21" t="str">
        <f>IF(OR($A642="",$B642="",$C642=""),"",'MPTO_working_3-way'!F641)</f>
        <v/>
      </c>
      <c r="J642" s="22" t="str">
        <f>IF(OR($A642="",$B642="",$C642=""),"",'MPTO_working_3-way'!G641)</f>
        <v/>
      </c>
      <c r="K642" s="17" t="str">
        <f>IF(OR($A642="",$B642="",$C642=""),"",'OddsRatio_working_3-way'!H641)</f>
        <v/>
      </c>
      <c r="L642" s="21" t="str">
        <f>IF(OR($A642="",$B642="",$C642=""),"",'OddsRatio_working_3-way'!I641)</f>
        <v/>
      </c>
      <c r="M642" s="22" t="str">
        <f>IF(OR($A642="",$B642="",$C642=""),"",'OddsRatio_working_3-way'!J641)</f>
        <v/>
      </c>
      <c r="N642" s="17" t="str">
        <f>IF('Log_working_3-way'!$D641="","",A642^('Log_working_3-way'!$D641))</f>
        <v/>
      </c>
      <c r="O642" s="21" t="str">
        <f>IF('Log_working_3-way'!$D641="","",B642^('Log_working_3-way'!$D641))</f>
        <v/>
      </c>
      <c r="P642" s="21"/>
    </row>
    <row r="643" spans="4:16" x14ac:dyDescent="0.2">
      <c r="D643" s="20" t="str">
        <f t="shared" si="177"/>
        <v/>
      </c>
      <c r="E643" s="17" t="str">
        <f>IF(OR($A643="",$B643="",$C643=""),"",A643*'MPTO_working_3-way'!$I642)</f>
        <v/>
      </c>
      <c r="F643" s="21" t="str">
        <f>IF(OR($A643="",$B643="",$C643=""),"",B643*'MPTO_working_3-way'!$I642)</f>
        <v/>
      </c>
      <c r="G643" s="22" t="str">
        <f>IF(OR($A643="",$B643="",$C643=""),"",C643*'MPTO_working_3-way'!$I642)</f>
        <v/>
      </c>
      <c r="H643" s="17" t="str">
        <f>IF(OR($A643="",$B643="",$C643=""),"",'MPTO_working_3-way'!E642)</f>
        <v/>
      </c>
      <c r="I643" s="21" t="str">
        <f>IF(OR($A643="",$B643="",$C643=""),"",'MPTO_working_3-way'!F642)</f>
        <v/>
      </c>
      <c r="J643" s="22" t="str">
        <f>IF(OR($A643="",$B643="",$C643=""),"",'MPTO_working_3-way'!G642)</f>
        <v/>
      </c>
      <c r="K643" s="17" t="str">
        <f>IF(OR($A643="",$B643="",$C643=""),"",'OddsRatio_working_3-way'!H642)</f>
        <v/>
      </c>
      <c r="L643" s="21" t="str">
        <f>IF(OR($A643="",$B643="",$C643=""),"",'OddsRatio_working_3-way'!I642)</f>
        <v/>
      </c>
      <c r="M643" s="22" t="str">
        <f>IF(OR($A643="",$B643="",$C643=""),"",'OddsRatio_working_3-way'!J642)</f>
        <v/>
      </c>
      <c r="N643" s="17" t="str">
        <f>IF('Log_working_3-way'!$D642="","",A643^('Log_working_3-way'!$D642))</f>
        <v/>
      </c>
      <c r="O643" s="21" t="str">
        <f>IF('Log_working_3-way'!$D642="","",B643^('Log_working_3-way'!$D642))</f>
        <v/>
      </c>
      <c r="P643" s="21"/>
    </row>
    <row r="644" spans="4:16" x14ac:dyDescent="0.2">
      <c r="D644" s="20" t="str">
        <f t="shared" si="177"/>
        <v/>
      </c>
      <c r="E644" s="17" t="str">
        <f>IF(OR($A644="",$B644="",$C644=""),"",A644*'MPTO_working_3-way'!$I643)</f>
        <v/>
      </c>
      <c r="F644" s="21" t="str">
        <f>IF(OR($A644="",$B644="",$C644=""),"",B644*'MPTO_working_3-way'!$I643)</f>
        <v/>
      </c>
      <c r="G644" s="22" t="str">
        <f>IF(OR($A644="",$B644="",$C644=""),"",C644*'MPTO_working_3-way'!$I643)</f>
        <v/>
      </c>
      <c r="H644" s="17" t="str">
        <f>IF(OR($A644="",$B644="",$C644=""),"",'MPTO_working_3-way'!E643)</f>
        <v/>
      </c>
      <c r="I644" s="21" t="str">
        <f>IF(OR($A644="",$B644="",$C644=""),"",'MPTO_working_3-way'!F643)</f>
        <v/>
      </c>
      <c r="J644" s="22" t="str">
        <f>IF(OR($A644="",$B644="",$C644=""),"",'MPTO_working_3-way'!G643)</f>
        <v/>
      </c>
      <c r="K644" s="17" t="str">
        <f>IF(OR($A644="",$B644="",$C644=""),"",'OddsRatio_working_3-way'!H643)</f>
        <v/>
      </c>
      <c r="L644" s="21" t="str">
        <f>IF(OR($A644="",$B644="",$C644=""),"",'OddsRatio_working_3-way'!I643)</f>
        <v/>
      </c>
      <c r="M644" s="22" t="str">
        <f>IF(OR($A644="",$B644="",$C644=""),"",'OddsRatio_working_3-way'!J643)</f>
        <v/>
      </c>
      <c r="N644" s="17" t="str">
        <f>IF('Log_working_3-way'!$D643="","",A644^('Log_working_3-way'!$D643))</f>
        <v/>
      </c>
      <c r="O644" s="21" t="str">
        <f>IF('Log_working_3-way'!$D643="","",B644^('Log_working_3-way'!$D643))</f>
        <v/>
      </c>
      <c r="P644" s="21"/>
    </row>
    <row r="645" spans="4:16" x14ac:dyDescent="0.2">
      <c r="D645" s="20" t="str">
        <f t="shared" ref="D645:D708" si="190">IF(OR($A645="",$B645="",$C645=""),"",(1/A645)+(1/B645)+(1/C645)-1)</f>
        <v/>
      </c>
      <c r="E645" s="17" t="str">
        <f>IF(OR($A645="",$B645="",$C645=""),"",A645*'MPTO_working_3-way'!$I644)</f>
        <v/>
      </c>
      <c r="F645" s="21" t="str">
        <f>IF(OR($A645="",$B645="",$C645=""),"",B645*'MPTO_working_3-way'!$I644)</f>
        <v/>
      </c>
      <c r="G645" s="22" t="str">
        <f>IF(OR($A645="",$B645="",$C645=""),"",C645*'MPTO_working_3-way'!$I644)</f>
        <v/>
      </c>
      <c r="H645" s="17" t="str">
        <f>IF(OR($A645="",$B645="",$C645=""),"",'MPTO_working_3-way'!E644)</f>
        <v/>
      </c>
      <c r="I645" s="21" t="str">
        <f>IF(OR($A645="",$B645="",$C645=""),"",'MPTO_working_3-way'!F644)</f>
        <v/>
      </c>
      <c r="J645" s="22" t="str">
        <f>IF(OR($A645="",$B645="",$C645=""),"",'MPTO_working_3-way'!G644)</f>
        <v/>
      </c>
      <c r="K645" s="17" t="str">
        <f>IF(OR($A645="",$B645="",$C645=""),"",'OddsRatio_working_3-way'!H644)</f>
        <v/>
      </c>
      <c r="L645" s="21" t="str">
        <f>IF(OR($A645="",$B645="",$C645=""),"",'OddsRatio_working_3-way'!I644)</f>
        <v/>
      </c>
      <c r="M645" s="22" t="str">
        <f>IF(OR($A645="",$B645="",$C645=""),"",'OddsRatio_working_3-way'!J644)</f>
        <v/>
      </c>
      <c r="N645" s="17" t="str">
        <f>IF('Log_working_3-way'!$D644="","",A645^('Log_working_3-way'!$D644))</f>
        <v/>
      </c>
      <c r="O645" s="21" t="str">
        <f>IF('Log_working_3-way'!$D644="","",B645^('Log_working_3-way'!$D644))</f>
        <v/>
      </c>
      <c r="P645" s="21"/>
    </row>
    <row r="646" spans="4:16" x14ac:dyDescent="0.2">
      <c r="D646" s="20" t="str">
        <f t="shared" si="190"/>
        <v/>
      </c>
      <c r="E646" s="17" t="str">
        <f>IF(OR($A646="",$B646="",$C646=""),"",A646*'MPTO_working_3-way'!$I645)</f>
        <v/>
      </c>
      <c r="F646" s="21" t="str">
        <f>IF(OR($A646="",$B646="",$C646=""),"",B646*'MPTO_working_3-way'!$I645)</f>
        <v/>
      </c>
      <c r="G646" s="22" t="str">
        <f>IF(OR($A646="",$B646="",$C646=""),"",C646*'MPTO_working_3-way'!$I645)</f>
        <v/>
      </c>
      <c r="H646" s="17" t="str">
        <f>IF(OR($A646="",$B646="",$C646=""),"",'MPTO_working_3-way'!E645)</f>
        <v/>
      </c>
      <c r="I646" s="21" t="str">
        <f>IF(OR($A646="",$B646="",$C646=""),"",'MPTO_working_3-way'!F645)</f>
        <v/>
      </c>
      <c r="J646" s="22" t="str">
        <f>IF(OR($A646="",$B646="",$C646=""),"",'MPTO_working_3-way'!G645)</f>
        <v/>
      </c>
      <c r="K646" s="17" t="str">
        <f>IF(OR($A646="",$B646="",$C646=""),"",'OddsRatio_working_3-way'!H645)</f>
        <v/>
      </c>
      <c r="L646" s="21" t="str">
        <f>IF(OR($A646="",$B646="",$C646=""),"",'OddsRatio_working_3-way'!I645)</f>
        <v/>
      </c>
      <c r="M646" s="22" t="str">
        <f>IF(OR($A646="",$B646="",$C646=""),"",'OddsRatio_working_3-way'!J645)</f>
        <v/>
      </c>
      <c r="N646" s="17" t="str">
        <f>IF('Log_working_3-way'!$D645="","",A646^('Log_working_3-way'!$D645))</f>
        <v/>
      </c>
      <c r="O646" s="21" t="str">
        <f>IF('Log_working_3-way'!$D645="","",B646^('Log_working_3-way'!$D645))</f>
        <v/>
      </c>
      <c r="P646" s="21"/>
    </row>
    <row r="647" spans="4:16" x14ac:dyDescent="0.2">
      <c r="D647" s="20" t="str">
        <f t="shared" si="190"/>
        <v/>
      </c>
      <c r="E647" s="17" t="str">
        <f>IF(OR($A647="",$B647="",$C647=""),"",A647*'MPTO_working_3-way'!$I646)</f>
        <v/>
      </c>
      <c r="F647" s="21" t="str">
        <f>IF(OR($A647="",$B647="",$C647=""),"",B647*'MPTO_working_3-way'!$I646)</f>
        <v/>
      </c>
      <c r="G647" s="22" t="str">
        <f>IF(OR($A647="",$B647="",$C647=""),"",C647*'MPTO_working_3-way'!$I646)</f>
        <v/>
      </c>
      <c r="H647" s="17" t="str">
        <f>IF(OR($A647="",$B647="",$C647=""),"",'MPTO_working_3-way'!E646)</f>
        <v/>
      </c>
      <c r="I647" s="21" t="str">
        <f>IF(OR($A647="",$B647="",$C647=""),"",'MPTO_working_3-way'!F646)</f>
        <v/>
      </c>
      <c r="J647" s="22" t="str">
        <f>IF(OR($A647="",$B647="",$C647=""),"",'MPTO_working_3-way'!G646)</f>
        <v/>
      </c>
      <c r="K647" s="17" t="str">
        <f>IF(OR($A647="",$B647="",$C647=""),"",'OddsRatio_working_3-way'!H646)</f>
        <v/>
      </c>
      <c r="L647" s="21" t="str">
        <f>IF(OR($A647="",$B647="",$C647=""),"",'OddsRatio_working_3-way'!I646)</f>
        <v/>
      </c>
      <c r="M647" s="22" t="str">
        <f>IF(OR($A647="",$B647="",$C647=""),"",'OddsRatio_working_3-way'!J646)</f>
        <v/>
      </c>
      <c r="N647" s="17" t="str">
        <f>IF('Log_working_3-way'!$D646="","",A647^('Log_working_3-way'!$D646))</f>
        <v/>
      </c>
      <c r="O647" s="21" t="str">
        <f>IF('Log_working_3-way'!$D646="","",B647^('Log_working_3-way'!$D646))</f>
        <v/>
      </c>
      <c r="P647" s="21"/>
    </row>
    <row r="648" spans="4:16" x14ac:dyDescent="0.2">
      <c r="D648" s="20" t="str">
        <f t="shared" si="190"/>
        <v/>
      </c>
      <c r="E648" s="17" t="str">
        <f>IF(OR($A648="",$B648="",$C648=""),"",A648*'MPTO_working_3-way'!$I647)</f>
        <v/>
      </c>
      <c r="F648" s="21" t="str">
        <f>IF(OR($A648="",$B648="",$C648=""),"",B648*'MPTO_working_3-way'!$I647)</f>
        <v/>
      </c>
      <c r="G648" s="22" t="str">
        <f>IF(OR($A648="",$B648="",$C648=""),"",C648*'MPTO_working_3-way'!$I647)</f>
        <v/>
      </c>
      <c r="H648" s="17" t="str">
        <f>IF(OR($A648="",$B648="",$C648=""),"",'MPTO_working_3-way'!E647)</f>
        <v/>
      </c>
      <c r="I648" s="21" t="str">
        <f>IF(OR($A648="",$B648="",$C648=""),"",'MPTO_working_3-way'!F647)</f>
        <v/>
      </c>
      <c r="J648" s="22" t="str">
        <f>IF(OR($A648="",$B648="",$C648=""),"",'MPTO_working_3-way'!G647)</f>
        <v/>
      </c>
      <c r="K648" s="17" t="str">
        <f>IF(OR($A648="",$B648="",$C648=""),"",'OddsRatio_working_3-way'!H647)</f>
        <v/>
      </c>
      <c r="L648" s="21" t="str">
        <f>IF(OR($A648="",$B648="",$C648=""),"",'OddsRatio_working_3-way'!I647)</f>
        <v/>
      </c>
      <c r="M648" s="22" t="str">
        <f>IF(OR($A648="",$B648="",$C648=""),"",'OddsRatio_working_3-way'!J647)</f>
        <v/>
      </c>
      <c r="N648" s="17" t="str">
        <f>IF('Log_working_3-way'!$D647="","",A648^('Log_working_3-way'!$D647))</f>
        <v/>
      </c>
      <c r="O648" s="21" t="str">
        <f>IF('Log_working_3-way'!$D647="","",B648^('Log_working_3-way'!$D647))</f>
        <v/>
      </c>
      <c r="P648" s="21"/>
    </row>
    <row r="649" spans="4:16" x14ac:dyDescent="0.2">
      <c r="D649" s="20" t="str">
        <f t="shared" si="190"/>
        <v/>
      </c>
      <c r="E649" s="17" t="str">
        <f>IF(OR($A649="",$B649="",$C649=""),"",A649*'MPTO_working_3-way'!$I648)</f>
        <v/>
      </c>
      <c r="F649" s="21" t="str">
        <f>IF(OR($A649="",$B649="",$C649=""),"",B649*'MPTO_working_3-way'!$I648)</f>
        <v/>
      </c>
      <c r="G649" s="22" t="str">
        <f>IF(OR($A649="",$B649="",$C649=""),"",C649*'MPTO_working_3-way'!$I648)</f>
        <v/>
      </c>
      <c r="H649" s="17" t="str">
        <f>IF(OR($A649="",$B649="",$C649=""),"",'MPTO_working_3-way'!E648)</f>
        <v/>
      </c>
      <c r="I649" s="21" t="str">
        <f>IF(OR($A649="",$B649="",$C649=""),"",'MPTO_working_3-way'!F648)</f>
        <v/>
      </c>
      <c r="J649" s="22" t="str">
        <f>IF(OR($A649="",$B649="",$C649=""),"",'MPTO_working_3-way'!G648)</f>
        <v/>
      </c>
      <c r="K649" s="17" t="str">
        <f>IF(OR($A649="",$B649="",$C649=""),"",'OddsRatio_working_3-way'!H648)</f>
        <v/>
      </c>
      <c r="L649" s="21" t="str">
        <f>IF(OR($A649="",$B649="",$C649=""),"",'OddsRatio_working_3-way'!I648)</f>
        <v/>
      </c>
      <c r="M649" s="22" t="str">
        <f>IF(OR($A649="",$B649="",$C649=""),"",'OddsRatio_working_3-way'!J648)</f>
        <v/>
      </c>
      <c r="N649" s="17" t="str">
        <f>IF('Log_working_3-way'!$D648="","",A649^('Log_working_3-way'!$D648))</f>
        <v/>
      </c>
      <c r="O649" s="21" t="str">
        <f>IF('Log_working_3-way'!$D648="","",B649^('Log_working_3-way'!$D648))</f>
        <v/>
      </c>
      <c r="P649" s="21"/>
    </row>
    <row r="650" spans="4:16" x14ac:dyDescent="0.2">
      <c r="D650" s="20" t="str">
        <f t="shared" si="190"/>
        <v/>
      </c>
      <c r="E650" s="17" t="str">
        <f>IF(OR($A650="",$B650="",$C650=""),"",A650*'MPTO_working_3-way'!$I649)</f>
        <v/>
      </c>
      <c r="F650" s="21" t="str">
        <f>IF(OR($A650="",$B650="",$C650=""),"",B650*'MPTO_working_3-way'!$I649)</f>
        <v/>
      </c>
      <c r="G650" s="22" t="str">
        <f>IF(OR($A650="",$B650="",$C650=""),"",C650*'MPTO_working_3-way'!$I649)</f>
        <v/>
      </c>
      <c r="H650" s="17" t="str">
        <f>IF(OR($A650="",$B650="",$C650=""),"",'MPTO_working_3-way'!E649)</f>
        <v/>
      </c>
      <c r="I650" s="21" t="str">
        <f>IF(OR($A650="",$B650="",$C650=""),"",'MPTO_working_3-way'!F649)</f>
        <v/>
      </c>
      <c r="J650" s="22" t="str">
        <f>IF(OR($A650="",$B650="",$C650=""),"",'MPTO_working_3-way'!G649)</f>
        <v/>
      </c>
      <c r="K650" s="17" t="str">
        <f>IF(OR($A650="",$B650="",$C650=""),"",'OddsRatio_working_3-way'!H649)</f>
        <v/>
      </c>
      <c r="L650" s="21" t="str">
        <f>IF(OR($A650="",$B650="",$C650=""),"",'OddsRatio_working_3-way'!I649)</f>
        <v/>
      </c>
      <c r="M650" s="22" t="str">
        <f>IF(OR($A650="",$B650="",$C650=""),"",'OddsRatio_working_3-way'!J649)</f>
        <v/>
      </c>
      <c r="N650" s="17" t="str">
        <f>IF('Log_working_3-way'!$D649="","",A650^('Log_working_3-way'!$D649))</f>
        <v/>
      </c>
      <c r="O650" s="21" t="str">
        <f>IF('Log_working_3-way'!$D649="","",B650^('Log_working_3-way'!$D649))</f>
        <v/>
      </c>
      <c r="P650" s="21"/>
    </row>
    <row r="651" spans="4:16" x14ac:dyDescent="0.2">
      <c r="D651" s="20" t="str">
        <f t="shared" si="190"/>
        <v/>
      </c>
      <c r="E651" s="17" t="str">
        <f>IF(OR($A651="",$B651="",$C651=""),"",A651*'MPTO_working_3-way'!$I650)</f>
        <v/>
      </c>
      <c r="F651" s="21" t="str">
        <f>IF(OR($A651="",$B651="",$C651=""),"",B651*'MPTO_working_3-way'!$I650)</f>
        <v/>
      </c>
      <c r="G651" s="22" t="str">
        <f>IF(OR($A651="",$B651="",$C651=""),"",C651*'MPTO_working_3-way'!$I650)</f>
        <v/>
      </c>
      <c r="H651" s="17" t="str">
        <f>IF(OR($A651="",$B651="",$C651=""),"",'MPTO_working_3-way'!E650)</f>
        <v/>
      </c>
      <c r="I651" s="21" t="str">
        <f>IF(OR($A651="",$B651="",$C651=""),"",'MPTO_working_3-way'!F650)</f>
        <v/>
      </c>
      <c r="J651" s="22" t="str">
        <f>IF(OR($A651="",$B651="",$C651=""),"",'MPTO_working_3-way'!G650)</f>
        <v/>
      </c>
      <c r="K651" s="17" t="str">
        <f>IF(OR($A651="",$B651="",$C651=""),"",'OddsRatio_working_3-way'!H650)</f>
        <v/>
      </c>
      <c r="L651" s="21" t="str">
        <f>IF(OR($A651="",$B651="",$C651=""),"",'OddsRatio_working_3-way'!I650)</f>
        <v/>
      </c>
      <c r="M651" s="22" t="str">
        <f>IF(OR($A651="",$B651="",$C651=""),"",'OddsRatio_working_3-way'!J650)</f>
        <v/>
      </c>
      <c r="N651" s="17" t="str">
        <f>IF('Log_working_3-way'!$D650="","",A651^('Log_working_3-way'!$D650))</f>
        <v/>
      </c>
      <c r="O651" s="21" t="str">
        <f>IF('Log_working_3-way'!$D650="","",B651^('Log_working_3-way'!$D650))</f>
        <v/>
      </c>
      <c r="P651" s="21"/>
    </row>
    <row r="652" spans="4:16" x14ac:dyDescent="0.2">
      <c r="D652" s="20" t="str">
        <f t="shared" si="190"/>
        <v/>
      </c>
      <c r="E652" s="17" t="str">
        <f>IF(OR($A652="",$B652="",$C652=""),"",A652*'MPTO_working_3-way'!$I651)</f>
        <v/>
      </c>
      <c r="F652" s="21" t="str">
        <f>IF(OR($A652="",$B652="",$C652=""),"",B652*'MPTO_working_3-way'!$I651)</f>
        <v/>
      </c>
      <c r="G652" s="22" t="str">
        <f>IF(OR($A652="",$B652="",$C652=""),"",C652*'MPTO_working_3-way'!$I651)</f>
        <v/>
      </c>
      <c r="H652" s="17" t="str">
        <f>IF(OR($A652="",$B652="",$C652=""),"",'MPTO_working_3-way'!E651)</f>
        <v/>
      </c>
      <c r="I652" s="21" t="str">
        <f>IF(OR($A652="",$B652="",$C652=""),"",'MPTO_working_3-way'!F651)</f>
        <v/>
      </c>
      <c r="J652" s="22" t="str">
        <f>IF(OR($A652="",$B652="",$C652=""),"",'MPTO_working_3-way'!G651)</f>
        <v/>
      </c>
      <c r="K652" s="17" t="str">
        <f>IF(OR($A652="",$B652="",$C652=""),"",'OddsRatio_working_3-way'!H651)</f>
        <v/>
      </c>
      <c r="L652" s="21" t="str">
        <f>IF(OR($A652="",$B652="",$C652=""),"",'OddsRatio_working_3-way'!I651)</f>
        <v/>
      </c>
      <c r="M652" s="22" t="str">
        <f>IF(OR($A652="",$B652="",$C652=""),"",'OddsRatio_working_3-way'!J651)</f>
        <v/>
      </c>
      <c r="N652" s="17" t="str">
        <f>IF('Log_working_3-way'!$D651="","",A652^('Log_working_3-way'!$D651))</f>
        <v/>
      </c>
      <c r="O652" s="21" t="str">
        <f>IF('Log_working_3-way'!$D651="","",B652^('Log_working_3-way'!$D651))</f>
        <v/>
      </c>
      <c r="P652" s="21"/>
    </row>
    <row r="653" spans="4:16" x14ac:dyDescent="0.2">
      <c r="D653" s="20" t="str">
        <f t="shared" si="190"/>
        <v/>
      </c>
      <c r="E653" s="17" t="str">
        <f>IF(OR($A653="",$B653="",$C653=""),"",A653*'MPTO_working_3-way'!$I652)</f>
        <v/>
      </c>
      <c r="F653" s="21" t="str">
        <f>IF(OR($A653="",$B653="",$C653=""),"",B653*'MPTO_working_3-way'!$I652)</f>
        <v/>
      </c>
      <c r="G653" s="22" t="str">
        <f>IF(OR($A653="",$B653="",$C653=""),"",C653*'MPTO_working_3-way'!$I652)</f>
        <v/>
      </c>
      <c r="H653" s="17" t="str">
        <f>IF(OR($A653="",$B653="",$C653=""),"",'MPTO_working_3-way'!E652)</f>
        <v/>
      </c>
      <c r="I653" s="21" t="str">
        <f>IF(OR($A653="",$B653="",$C653=""),"",'MPTO_working_3-way'!F652)</f>
        <v/>
      </c>
      <c r="J653" s="22" t="str">
        <f>IF(OR($A653="",$B653="",$C653=""),"",'MPTO_working_3-way'!G652)</f>
        <v/>
      </c>
      <c r="K653" s="17" t="str">
        <f>IF(OR($A653="",$B653="",$C653=""),"",'OddsRatio_working_3-way'!H652)</f>
        <v/>
      </c>
      <c r="L653" s="21" t="str">
        <f>IF(OR($A653="",$B653="",$C653=""),"",'OddsRatio_working_3-way'!I652)</f>
        <v/>
      </c>
      <c r="M653" s="22" t="str">
        <f>IF(OR($A653="",$B653="",$C653=""),"",'OddsRatio_working_3-way'!J652)</f>
        <v/>
      </c>
      <c r="N653" s="17" t="str">
        <f>IF('Log_working_3-way'!$D652="","",A653^('Log_working_3-way'!$D652))</f>
        <v/>
      </c>
      <c r="O653" s="21" t="str">
        <f>IF('Log_working_3-way'!$D652="","",B653^('Log_working_3-way'!$D652))</f>
        <v/>
      </c>
      <c r="P653" s="21"/>
    </row>
    <row r="654" spans="4:16" x14ac:dyDescent="0.2">
      <c r="D654" s="20" t="str">
        <f t="shared" si="190"/>
        <v/>
      </c>
      <c r="E654" s="17" t="str">
        <f>IF(OR($A654="",$B654="",$C654=""),"",A654*'MPTO_working_3-way'!$I653)</f>
        <v/>
      </c>
      <c r="F654" s="21" t="str">
        <f>IF(OR($A654="",$B654="",$C654=""),"",B654*'MPTO_working_3-way'!$I653)</f>
        <v/>
      </c>
      <c r="G654" s="22" t="str">
        <f>IF(OR($A654="",$B654="",$C654=""),"",C654*'MPTO_working_3-way'!$I653)</f>
        <v/>
      </c>
      <c r="H654" s="17" t="str">
        <f>IF(OR($A654="",$B654="",$C654=""),"",'MPTO_working_3-way'!E653)</f>
        <v/>
      </c>
      <c r="I654" s="21" t="str">
        <f>IF(OR($A654="",$B654="",$C654=""),"",'MPTO_working_3-way'!F653)</f>
        <v/>
      </c>
      <c r="J654" s="22" t="str">
        <f>IF(OR($A654="",$B654="",$C654=""),"",'MPTO_working_3-way'!G653)</f>
        <v/>
      </c>
      <c r="K654" s="17" t="str">
        <f>IF(OR($A654="",$B654="",$C654=""),"",'OddsRatio_working_3-way'!H653)</f>
        <v/>
      </c>
      <c r="L654" s="21" t="str">
        <f>IF(OR($A654="",$B654="",$C654=""),"",'OddsRatio_working_3-way'!I653)</f>
        <v/>
      </c>
      <c r="M654" s="22" t="str">
        <f>IF(OR($A654="",$B654="",$C654=""),"",'OddsRatio_working_3-way'!J653)</f>
        <v/>
      </c>
      <c r="N654" s="17" t="str">
        <f>IF('Log_working_3-way'!$D653="","",A654^('Log_working_3-way'!$D653))</f>
        <v/>
      </c>
      <c r="O654" s="21" t="str">
        <f>IF('Log_working_3-way'!$D653="","",B654^('Log_working_3-way'!$D653))</f>
        <v/>
      </c>
      <c r="P654" s="21"/>
    </row>
    <row r="655" spans="4:16" x14ac:dyDescent="0.2">
      <c r="D655" s="20" t="str">
        <f t="shared" si="190"/>
        <v/>
      </c>
      <c r="E655" s="17" t="str">
        <f>IF(OR($A655="",$B655="",$C655=""),"",A655*'MPTO_working_3-way'!$I654)</f>
        <v/>
      </c>
      <c r="F655" s="21" t="str">
        <f>IF(OR($A655="",$B655="",$C655=""),"",B655*'MPTO_working_3-way'!$I654)</f>
        <v/>
      </c>
      <c r="G655" s="22" t="str">
        <f>IF(OR($A655="",$B655="",$C655=""),"",C655*'MPTO_working_3-way'!$I654)</f>
        <v/>
      </c>
      <c r="H655" s="17" t="str">
        <f>IF(OR($A655="",$B655="",$C655=""),"",'MPTO_working_3-way'!E654)</f>
        <v/>
      </c>
      <c r="I655" s="21" t="str">
        <f>IF(OR($A655="",$B655="",$C655=""),"",'MPTO_working_3-way'!F654)</f>
        <v/>
      </c>
      <c r="J655" s="22" t="str">
        <f>IF(OR($A655="",$B655="",$C655=""),"",'MPTO_working_3-way'!G654)</f>
        <v/>
      </c>
      <c r="K655" s="17" t="str">
        <f>IF(OR($A655="",$B655="",$C655=""),"",'OddsRatio_working_3-way'!H654)</f>
        <v/>
      </c>
      <c r="L655" s="21" t="str">
        <f>IF(OR($A655="",$B655="",$C655=""),"",'OddsRatio_working_3-way'!I654)</f>
        <v/>
      </c>
      <c r="M655" s="22" t="str">
        <f>IF(OR($A655="",$B655="",$C655=""),"",'OddsRatio_working_3-way'!J654)</f>
        <v/>
      </c>
      <c r="N655" s="17" t="str">
        <f>IF('Log_working_3-way'!$D654="","",A655^('Log_working_3-way'!$D654))</f>
        <v/>
      </c>
      <c r="O655" s="21" t="str">
        <f>IF('Log_working_3-way'!$D654="","",B655^('Log_working_3-way'!$D654))</f>
        <v/>
      </c>
      <c r="P655" s="21"/>
    </row>
    <row r="656" spans="4:16" x14ac:dyDescent="0.2">
      <c r="D656" s="20" t="str">
        <f t="shared" si="190"/>
        <v/>
      </c>
      <c r="E656" s="17" t="str">
        <f>IF(OR($A656="",$B656="",$C656=""),"",A656*'MPTO_working_3-way'!$I655)</f>
        <v/>
      </c>
      <c r="F656" s="21" t="str">
        <f>IF(OR($A656="",$B656="",$C656=""),"",B656*'MPTO_working_3-way'!$I655)</f>
        <v/>
      </c>
      <c r="G656" s="22" t="str">
        <f>IF(OR($A656="",$B656="",$C656=""),"",C656*'MPTO_working_3-way'!$I655)</f>
        <v/>
      </c>
      <c r="H656" s="17" t="str">
        <f>IF(OR($A656="",$B656="",$C656=""),"",'MPTO_working_3-way'!E655)</f>
        <v/>
      </c>
      <c r="I656" s="21" t="str">
        <f>IF(OR($A656="",$B656="",$C656=""),"",'MPTO_working_3-way'!F655)</f>
        <v/>
      </c>
      <c r="J656" s="22" t="str">
        <f>IF(OR($A656="",$B656="",$C656=""),"",'MPTO_working_3-way'!G655)</f>
        <v/>
      </c>
      <c r="K656" s="17" t="str">
        <f>IF(OR($A656="",$B656="",$C656=""),"",'OddsRatio_working_3-way'!H655)</f>
        <v/>
      </c>
      <c r="L656" s="21" t="str">
        <f>IF(OR($A656="",$B656="",$C656=""),"",'OddsRatio_working_3-way'!I655)</f>
        <v/>
      </c>
      <c r="M656" s="22" t="str">
        <f>IF(OR($A656="",$B656="",$C656=""),"",'OddsRatio_working_3-way'!J655)</f>
        <v/>
      </c>
      <c r="N656" s="17" t="str">
        <f>IF('Log_working_3-way'!$D655="","",A656^('Log_working_3-way'!$D655))</f>
        <v/>
      </c>
      <c r="O656" s="21" t="str">
        <f>IF('Log_working_3-way'!$D655="","",B656^('Log_working_3-way'!$D655))</f>
        <v/>
      </c>
      <c r="P656" s="21"/>
    </row>
    <row r="657" spans="4:16" x14ac:dyDescent="0.2">
      <c r="D657" s="20" t="str">
        <f t="shared" si="190"/>
        <v/>
      </c>
      <c r="E657" s="17" t="str">
        <f>IF(OR($A657="",$B657="",$C657=""),"",A657*'MPTO_working_3-way'!$I656)</f>
        <v/>
      </c>
      <c r="F657" s="21" t="str">
        <f>IF(OR($A657="",$B657="",$C657=""),"",B657*'MPTO_working_3-way'!$I656)</f>
        <v/>
      </c>
      <c r="G657" s="22" t="str">
        <f>IF(OR($A657="",$B657="",$C657=""),"",C657*'MPTO_working_3-way'!$I656)</f>
        <v/>
      </c>
      <c r="H657" s="17" t="str">
        <f>IF(OR($A657="",$B657="",$C657=""),"",'MPTO_working_3-way'!E656)</f>
        <v/>
      </c>
      <c r="I657" s="21" t="str">
        <f>IF(OR($A657="",$B657="",$C657=""),"",'MPTO_working_3-way'!F656)</f>
        <v/>
      </c>
      <c r="J657" s="22" t="str">
        <f>IF(OR($A657="",$B657="",$C657=""),"",'MPTO_working_3-way'!G656)</f>
        <v/>
      </c>
      <c r="K657" s="17" t="str">
        <f>IF(OR($A657="",$B657="",$C657=""),"",'OddsRatio_working_3-way'!H656)</f>
        <v/>
      </c>
      <c r="L657" s="21" t="str">
        <f>IF(OR($A657="",$B657="",$C657=""),"",'OddsRatio_working_3-way'!I656)</f>
        <v/>
      </c>
      <c r="M657" s="22" t="str">
        <f>IF(OR($A657="",$B657="",$C657=""),"",'OddsRatio_working_3-way'!J656)</f>
        <v/>
      </c>
      <c r="N657" s="17" t="str">
        <f>IF('Log_working_3-way'!$D656="","",A657^('Log_working_3-way'!$D656))</f>
        <v/>
      </c>
      <c r="O657" s="21" t="str">
        <f>IF('Log_working_3-way'!$D656="","",B657^('Log_working_3-way'!$D656))</f>
        <v/>
      </c>
      <c r="P657" s="21"/>
    </row>
    <row r="658" spans="4:16" x14ac:dyDescent="0.2">
      <c r="D658" s="20" t="str">
        <f t="shared" si="190"/>
        <v/>
      </c>
      <c r="E658" s="17" t="str">
        <f>IF(OR($A658="",$B658="",$C658=""),"",A658*'MPTO_working_3-way'!$I657)</f>
        <v/>
      </c>
      <c r="F658" s="21" t="str">
        <f>IF(OR($A658="",$B658="",$C658=""),"",B658*'MPTO_working_3-way'!$I657)</f>
        <v/>
      </c>
      <c r="G658" s="22" t="str">
        <f>IF(OR($A658="",$B658="",$C658=""),"",C658*'MPTO_working_3-way'!$I657)</f>
        <v/>
      </c>
      <c r="H658" s="17" t="str">
        <f>IF(OR($A658="",$B658="",$C658=""),"",'MPTO_working_3-way'!E657)</f>
        <v/>
      </c>
      <c r="I658" s="21" t="str">
        <f>IF(OR($A658="",$B658="",$C658=""),"",'MPTO_working_3-way'!F657)</f>
        <v/>
      </c>
      <c r="J658" s="22" t="str">
        <f>IF(OR($A658="",$B658="",$C658=""),"",'MPTO_working_3-way'!G657)</f>
        <v/>
      </c>
      <c r="K658" s="17" t="str">
        <f>IF(OR($A658="",$B658="",$C658=""),"",'OddsRatio_working_3-way'!H657)</f>
        <v/>
      </c>
      <c r="L658" s="21" t="str">
        <f>IF(OR($A658="",$B658="",$C658=""),"",'OddsRatio_working_3-way'!I657)</f>
        <v/>
      </c>
      <c r="M658" s="22" t="str">
        <f>IF(OR($A658="",$B658="",$C658=""),"",'OddsRatio_working_3-way'!J657)</f>
        <v/>
      </c>
      <c r="N658" s="17" t="str">
        <f>IF('Log_working_3-way'!$D657="","",A658^('Log_working_3-way'!$D657))</f>
        <v/>
      </c>
      <c r="O658" s="21" t="str">
        <f>IF('Log_working_3-way'!$D657="","",B658^('Log_working_3-way'!$D657))</f>
        <v/>
      </c>
      <c r="P658" s="21"/>
    </row>
    <row r="659" spans="4:16" x14ac:dyDescent="0.2">
      <c r="D659" s="20" t="str">
        <f t="shared" si="190"/>
        <v/>
      </c>
      <c r="E659" s="17" t="str">
        <f>IF(OR($A659="",$B659="",$C659=""),"",A659*'MPTO_working_3-way'!$I658)</f>
        <v/>
      </c>
      <c r="F659" s="21" t="str">
        <f>IF(OR($A659="",$B659="",$C659=""),"",B659*'MPTO_working_3-way'!$I658)</f>
        <v/>
      </c>
      <c r="G659" s="22" t="str">
        <f>IF(OR($A659="",$B659="",$C659=""),"",C659*'MPTO_working_3-way'!$I658)</f>
        <v/>
      </c>
      <c r="H659" s="17" t="str">
        <f>IF(OR($A659="",$B659="",$C659=""),"",'MPTO_working_3-way'!E658)</f>
        <v/>
      </c>
      <c r="I659" s="21" t="str">
        <f>IF(OR($A659="",$B659="",$C659=""),"",'MPTO_working_3-way'!F658)</f>
        <v/>
      </c>
      <c r="J659" s="22" t="str">
        <f>IF(OR($A659="",$B659="",$C659=""),"",'MPTO_working_3-way'!G658)</f>
        <v/>
      </c>
      <c r="K659" s="17" t="str">
        <f>IF(OR($A659="",$B659="",$C659=""),"",'OddsRatio_working_3-way'!H658)</f>
        <v/>
      </c>
      <c r="L659" s="21" t="str">
        <f>IF(OR($A659="",$B659="",$C659=""),"",'OddsRatio_working_3-way'!I658)</f>
        <v/>
      </c>
      <c r="M659" s="22" t="str">
        <f>IF(OR($A659="",$B659="",$C659=""),"",'OddsRatio_working_3-way'!J658)</f>
        <v/>
      </c>
      <c r="N659" s="17" t="str">
        <f>IF('Log_working_3-way'!$D658="","",A659^('Log_working_3-way'!$D658))</f>
        <v/>
      </c>
      <c r="O659" s="21" t="str">
        <f>IF('Log_working_3-way'!$D658="","",B659^('Log_working_3-way'!$D658))</f>
        <v/>
      </c>
      <c r="P659" s="21"/>
    </row>
    <row r="660" spans="4:16" x14ac:dyDescent="0.2">
      <c r="D660" s="20" t="str">
        <f t="shared" si="190"/>
        <v/>
      </c>
      <c r="E660" s="17" t="str">
        <f>IF(OR($A660="",$B660="",$C660=""),"",A660*'MPTO_working_3-way'!$I659)</f>
        <v/>
      </c>
      <c r="F660" s="21" t="str">
        <f>IF(OR($A660="",$B660="",$C660=""),"",B660*'MPTO_working_3-way'!$I659)</f>
        <v/>
      </c>
      <c r="G660" s="22" t="str">
        <f>IF(OR($A660="",$B660="",$C660=""),"",C660*'MPTO_working_3-way'!$I659)</f>
        <v/>
      </c>
      <c r="H660" s="17" t="str">
        <f>IF(OR($A660="",$B660="",$C660=""),"",'MPTO_working_3-way'!E659)</f>
        <v/>
      </c>
      <c r="I660" s="21" t="str">
        <f>IF(OR($A660="",$B660="",$C660=""),"",'MPTO_working_3-way'!F659)</f>
        <v/>
      </c>
      <c r="J660" s="22" t="str">
        <f>IF(OR($A660="",$B660="",$C660=""),"",'MPTO_working_3-way'!G659)</f>
        <v/>
      </c>
      <c r="K660" s="17" t="str">
        <f>IF(OR($A660="",$B660="",$C660=""),"",'OddsRatio_working_3-way'!H659)</f>
        <v/>
      </c>
      <c r="L660" s="21" t="str">
        <f>IF(OR($A660="",$B660="",$C660=""),"",'OddsRatio_working_3-way'!I659)</f>
        <v/>
      </c>
      <c r="M660" s="22" t="str">
        <f>IF(OR($A660="",$B660="",$C660=""),"",'OddsRatio_working_3-way'!J659)</f>
        <v/>
      </c>
      <c r="N660" s="17" t="str">
        <f>IF('Log_working_3-way'!$D659="","",A660^('Log_working_3-way'!$D659))</f>
        <v/>
      </c>
      <c r="O660" s="21" t="str">
        <f>IF('Log_working_3-way'!$D659="","",B660^('Log_working_3-way'!$D659))</f>
        <v/>
      </c>
      <c r="P660" s="21"/>
    </row>
    <row r="661" spans="4:16" x14ac:dyDescent="0.2">
      <c r="D661" s="20" t="str">
        <f t="shared" si="190"/>
        <v/>
      </c>
      <c r="E661" s="17" t="str">
        <f>IF(OR($A661="",$B661="",$C661=""),"",A661*'MPTO_working_3-way'!$I660)</f>
        <v/>
      </c>
      <c r="F661" s="21" t="str">
        <f>IF(OR($A661="",$B661="",$C661=""),"",B661*'MPTO_working_3-way'!$I660)</f>
        <v/>
      </c>
      <c r="G661" s="22" t="str">
        <f>IF(OR($A661="",$B661="",$C661=""),"",C661*'MPTO_working_3-way'!$I660)</f>
        <v/>
      </c>
      <c r="H661" s="17" t="str">
        <f>IF(OR($A661="",$B661="",$C661=""),"",'MPTO_working_3-way'!E660)</f>
        <v/>
      </c>
      <c r="I661" s="21" t="str">
        <f>IF(OR($A661="",$B661="",$C661=""),"",'MPTO_working_3-way'!F660)</f>
        <v/>
      </c>
      <c r="J661" s="22" t="str">
        <f>IF(OR($A661="",$B661="",$C661=""),"",'MPTO_working_3-way'!G660)</f>
        <v/>
      </c>
      <c r="K661" s="17" t="str">
        <f>IF(OR($A661="",$B661="",$C661=""),"",'OddsRatio_working_3-way'!H660)</f>
        <v/>
      </c>
      <c r="L661" s="21" t="str">
        <f>IF(OR($A661="",$B661="",$C661=""),"",'OddsRatio_working_3-way'!I660)</f>
        <v/>
      </c>
      <c r="M661" s="22" t="str">
        <f>IF(OR($A661="",$B661="",$C661=""),"",'OddsRatio_working_3-way'!J660)</f>
        <v/>
      </c>
      <c r="N661" s="17" t="str">
        <f>IF('Log_working_3-way'!$D660="","",A661^('Log_working_3-way'!$D660))</f>
        <v/>
      </c>
      <c r="O661" s="21" t="str">
        <f>IF('Log_working_3-way'!$D660="","",B661^('Log_working_3-way'!$D660))</f>
        <v/>
      </c>
      <c r="P661" s="21"/>
    </row>
    <row r="662" spans="4:16" x14ac:dyDescent="0.2">
      <c r="D662" s="20" t="str">
        <f t="shared" si="190"/>
        <v/>
      </c>
      <c r="E662" s="17" t="str">
        <f>IF(OR($A662="",$B662="",$C662=""),"",A662*'MPTO_working_3-way'!$I661)</f>
        <v/>
      </c>
      <c r="F662" s="21" t="str">
        <f>IF(OR($A662="",$B662="",$C662=""),"",B662*'MPTO_working_3-way'!$I661)</f>
        <v/>
      </c>
      <c r="G662" s="22" t="str">
        <f>IF(OR($A662="",$B662="",$C662=""),"",C662*'MPTO_working_3-way'!$I661)</f>
        <v/>
      </c>
      <c r="H662" s="17" t="str">
        <f>IF(OR($A662="",$B662="",$C662=""),"",'MPTO_working_3-way'!E661)</f>
        <v/>
      </c>
      <c r="I662" s="21" t="str">
        <f>IF(OR($A662="",$B662="",$C662=""),"",'MPTO_working_3-way'!F661)</f>
        <v/>
      </c>
      <c r="J662" s="22" t="str">
        <f>IF(OR($A662="",$B662="",$C662=""),"",'MPTO_working_3-way'!G661)</f>
        <v/>
      </c>
      <c r="K662" s="17" t="str">
        <f>IF(OR($A662="",$B662="",$C662=""),"",'OddsRatio_working_3-way'!H661)</f>
        <v/>
      </c>
      <c r="L662" s="21" t="str">
        <f>IF(OR($A662="",$B662="",$C662=""),"",'OddsRatio_working_3-way'!I661)</f>
        <v/>
      </c>
      <c r="M662" s="22" t="str">
        <f>IF(OR($A662="",$B662="",$C662=""),"",'OddsRatio_working_3-way'!J661)</f>
        <v/>
      </c>
      <c r="N662" s="17" t="str">
        <f>IF('Log_working_3-way'!$D661="","",A662^('Log_working_3-way'!$D661))</f>
        <v/>
      </c>
      <c r="O662" s="21" t="str">
        <f>IF('Log_working_3-way'!$D661="","",B662^('Log_working_3-way'!$D661))</f>
        <v/>
      </c>
      <c r="P662" s="21"/>
    </row>
    <row r="663" spans="4:16" x14ac:dyDescent="0.2">
      <c r="D663" s="20" t="str">
        <f t="shared" si="190"/>
        <v/>
      </c>
      <c r="E663" s="17" t="str">
        <f>IF(OR($A663="",$B663="",$C663=""),"",A663*'MPTO_working_3-way'!$I662)</f>
        <v/>
      </c>
      <c r="F663" s="21" t="str">
        <f>IF(OR($A663="",$B663="",$C663=""),"",B663*'MPTO_working_3-way'!$I662)</f>
        <v/>
      </c>
      <c r="G663" s="22" t="str">
        <f>IF(OR($A663="",$B663="",$C663=""),"",C663*'MPTO_working_3-way'!$I662)</f>
        <v/>
      </c>
      <c r="H663" s="17" t="str">
        <f>IF(OR($A663="",$B663="",$C663=""),"",'MPTO_working_3-way'!E662)</f>
        <v/>
      </c>
      <c r="I663" s="21" t="str">
        <f>IF(OR($A663="",$B663="",$C663=""),"",'MPTO_working_3-way'!F662)</f>
        <v/>
      </c>
      <c r="J663" s="22" t="str">
        <f>IF(OR($A663="",$B663="",$C663=""),"",'MPTO_working_3-way'!G662)</f>
        <v/>
      </c>
      <c r="K663" s="17" t="str">
        <f>IF(OR($A663="",$B663="",$C663=""),"",'OddsRatio_working_3-way'!H662)</f>
        <v/>
      </c>
      <c r="L663" s="21" t="str">
        <f>IF(OR($A663="",$B663="",$C663=""),"",'OddsRatio_working_3-way'!I662)</f>
        <v/>
      </c>
      <c r="M663" s="22" t="str">
        <f>IF(OR($A663="",$B663="",$C663=""),"",'OddsRatio_working_3-way'!J662)</f>
        <v/>
      </c>
      <c r="N663" s="17" t="str">
        <f>IF('Log_working_3-way'!$D662="","",A663^('Log_working_3-way'!$D662))</f>
        <v/>
      </c>
      <c r="O663" s="21" t="str">
        <f>IF('Log_working_3-way'!$D662="","",B663^('Log_working_3-way'!$D662))</f>
        <v/>
      </c>
      <c r="P663" s="21"/>
    </row>
    <row r="664" spans="4:16" x14ac:dyDescent="0.2">
      <c r="D664" s="20" t="str">
        <f t="shared" si="190"/>
        <v/>
      </c>
      <c r="E664" s="17" t="str">
        <f>IF(OR($A664="",$B664="",$C664=""),"",A664*'MPTO_working_3-way'!$I663)</f>
        <v/>
      </c>
      <c r="F664" s="21" t="str">
        <f>IF(OR($A664="",$B664="",$C664=""),"",B664*'MPTO_working_3-way'!$I663)</f>
        <v/>
      </c>
      <c r="G664" s="22" t="str">
        <f>IF(OR($A664="",$B664="",$C664=""),"",C664*'MPTO_working_3-way'!$I663)</f>
        <v/>
      </c>
      <c r="H664" s="17" t="str">
        <f>IF(OR($A664="",$B664="",$C664=""),"",'MPTO_working_3-way'!E663)</f>
        <v/>
      </c>
      <c r="I664" s="21" t="str">
        <f>IF(OR($A664="",$B664="",$C664=""),"",'MPTO_working_3-way'!F663)</f>
        <v/>
      </c>
      <c r="J664" s="22" t="str">
        <f>IF(OR($A664="",$B664="",$C664=""),"",'MPTO_working_3-way'!G663)</f>
        <v/>
      </c>
      <c r="K664" s="17" t="str">
        <f>IF(OR($A664="",$B664="",$C664=""),"",'OddsRatio_working_3-way'!H663)</f>
        <v/>
      </c>
      <c r="L664" s="21" t="str">
        <f>IF(OR($A664="",$B664="",$C664=""),"",'OddsRatio_working_3-way'!I663)</f>
        <v/>
      </c>
      <c r="M664" s="22" t="str">
        <f>IF(OR($A664="",$B664="",$C664=""),"",'OddsRatio_working_3-way'!J663)</f>
        <v/>
      </c>
      <c r="N664" s="17" t="str">
        <f>IF('Log_working_3-way'!$D663="","",A664^('Log_working_3-way'!$D663))</f>
        <v/>
      </c>
      <c r="O664" s="21" t="str">
        <f>IF('Log_working_3-way'!$D663="","",B664^('Log_working_3-way'!$D663))</f>
        <v/>
      </c>
      <c r="P664" s="21"/>
    </row>
    <row r="665" spans="4:16" x14ac:dyDescent="0.2">
      <c r="D665" s="20" t="str">
        <f t="shared" si="190"/>
        <v/>
      </c>
      <c r="E665" s="17" t="str">
        <f>IF(OR($A665="",$B665="",$C665=""),"",A665*'MPTO_working_3-way'!$I664)</f>
        <v/>
      </c>
      <c r="F665" s="21" t="str">
        <f>IF(OR($A665="",$B665="",$C665=""),"",B665*'MPTO_working_3-way'!$I664)</f>
        <v/>
      </c>
      <c r="G665" s="22" t="str">
        <f>IF(OR($A665="",$B665="",$C665=""),"",C665*'MPTO_working_3-way'!$I664)</f>
        <v/>
      </c>
      <c r="H665" s="17" t="str">
        <f>IF(OR($A665="",$B665="",$C665=""),"",'MPTO_working_3-way'!E664)</f>
        <v/>
      </c>
      <c r="I665" s="21" t="str">
        <f>IF(OR($A665="",$B665="",$C665=""),"",'MPTO_working_3-way'!F664)</f>
        <v/>
      </c>
      <c r="J665" s="22" t="str">
        <f>IF(OR($A665="",$B665="",$C665=""),"",'MPTO_working_3-way'!G664)</f>
        <v/>
      </c>
      <c r="K665" s="17" t="str">
        <f>IF(OR($A665="",$B665="",$C665=""),"",'OddsRatio_working_3-way'!H664)</f>
        <v/>
      </c>
      <c r="L665" s="21" t="str">
        <f>IF(OR($A665="",$B665="",$C665=""),"",'OddsRatio_working_3-way'!I664)</f>
        <v/>
      </c>
      <c r="M665" s="22" t="str">
        <f>IF(OR($A665="",$B665="",$C665=""),"",'OddsRatio_working_3-way'!J664)</f>
        <v/>
      </c>
      <c r="N665" s="17" t="str">
        <f>IF('Log_working_3-way'!$D664="","",A665^('Log_working_3-way'!$D664))</f>
        <v/>
      </c>
      <c r="O665" s="21" t="str">
        <f>IF('Log_working_3-way'!$D664="","",B665^('Log_working_3-way'!$D664))</f>
        <v/>
      </c>
      <c r="P665" s="21"/>
    </row>
    <row r="666" spans="4:16" x14ac:dyDescent="0.2">
      <c r="D666" s="20" t="str">
        <f t="shared" si="190"/>
        <v/>
      </c>
      <c r="E666" s="17" t="str">
        <f>IF(OR($A666="",$B666="",$C666=""),"",A666*'MPTO_working_3-way'!$I665)</f>
        <v/>
      </c>
      <c r="F666" s="21" t="str">
        <f>IF(OR($A666="",$B666="",$C666=""),"",B666*'MPTO_working_3-way'!$I665)</f>
        <v/>
      </c>
      <c r="G666" s="22" t="str">
        <f>IF(OR($A666="",$B666="",$C666=""),"",C666*'MPTO_working_3-way'!$I665)</f>
        <v/>
      </c>
      <c r="H666" s="17" t="str">
        <f>IF(OR($A666="",$B666="",$C666=""),"",'MPTO_working_3-way'!E665)</f>
        <v/>
      </c>
      <c r="I666" s="21" t="str">
        <f>IF(OR($A666="",$B666="",$C666=""),"",'MPTO_working_3-way'!F665)</f>
        <v/>
      </c>
      <c r="J666" s="22" t="str">
        <f>IF(OR($A666="",$B666="",$C666=""),"",'MPTO_working_3-way'!G665)</f>
        <v/>
      </c>
      <c r="K666" s="17" t="str">
        <f>IF(OR($A666="",$B666="",$C666=""),"",'OddsRatio_working_3-way'!H665)</f>
        <v/>
      </c>
      <c r="L666" s="21" t="str">
        <f>IF(OR($A666="",$B666="",$C666=""),"",'OddsRatio_working_3-way'!I665)</f>
        <v/>
      </c>
      <c r="M666" s="22" t="str">
        <f>IF(OR($A666="",$B666="",$C666=""),"",'OddsRatio_working_3-way'!J665)</f>
        <v/>
      </c>
      <c r="N666" s="17" t="str">
        <f>IF('Log_working_3-way'!$D665="","",A666^('Log_working_3-way'!$D665))</f>
        <v/>
      </c>
      <c r="O666" s="21" t="str">
        <f>IF('Log_working_3-way'!$D665="","",B666^('Log_working_3-way'!$D665))</f>
        <v/>
      </c>
      <c r="P666" s="21"/>
    </row>
    <row r="667" spans="4:16" x14ac:dyDescent="0.2">
      <c r="D667" s="20" t="str">
        <f t="shared" si="190"/>
        <v/>
      </c>
      <c r="E667" s="17" t="str">
        <f>IF(OR($A667="",$B667="",$C667=""),"",A667*'MPTO_working_3-way'!$I666)</f>
        <v/>
      </c>
      <c r="F667" s="21" t="str">
        <f>IF(OR($A667="",$B667="",$C667=""),"",B667*'MPTO_working_3-way'!$I666)</f>
        <v/>
      </c>
      <c r="G667" s="22" t="str">
        <f>IF(OR($A667="",$B667="",$C667=""),"",C667*'MPTO_working_3-way'!$I666)</f>
        <v/>
      </c>
      <c r="H667" s="17" t="str">
        <f>IF(OR($A667="",$B667="",$C667=""),"",'MPTO_working_3-way'!E666)</f>
        <v/>
      </c>
      <c r="I667" s="21" t="str">
        <f>IF(OR($A667="",$B667="",$C667=""),"",'MPTO_working_3-way'!F666)</f>
        <v/>
      </c>
      <c r="J667" s="22" t="str">
        <f>IF(OR($A667="",$B667="",$C667=""),"",'MPTO_working_3-way'!G666)</f>
        <v/>
      </c>
      <c r="K667" s="17" t="str">
        <f>IF(OR($A667="",$B667="",$C667=""),"",'OddsRatio_working_3-way'!H666)</f>
        <v/>
      </c>
      <c r="L667" s="21" t="str">
        <f>IF(OR($A667="",$B667="",$C667=""),"",'OddsRatio_working_3-way'!I666)</f>
        <v/>
      </c>
      <c r="M667" s="22" t="str">
        <f>IF(OR($A667="",$B667="",$C667=""),"",'OddsRatio_working_3-way'!J666)</f>
        <v/>
      </c>
      <c r="N667" s="17" t="str">
        <f>IF('Log_working_3-way'!$D666="","",A667^('Log_working_3-way'!$D666))</f>
        <v/>
      </c>
      <c r="O667" s="21" t="str">
        <f>IF('Log_working_3-way'!$D666="","",B667^('Log_working_3-way'!$D666))</f>
        <v/>
      </c>
      <c r="P667" s="21"/>
    </row>
    <row r="668" spans="4:16" x14ac:dyDescent="0.2">
      <c r="D668" s="20" t="str">
        <f t="shared" si="190"/>
        <v/>
      </c>
      <c r="E668" s="17" t="str">
        <f>IF(OR($A668="",$B668="",$C668=""),"",A668*'MPTO_working_3-way'!$I667)</f>
        <v/>
      </c>
      <c r="F668" s="21" t="str">
        <f>IF(OR($A668="",$B668="",$C668=""),"",B668*'MPTO_working_3-way'!$I667)</f>
        <v/>
      </c>
      <c r="G668" s="22" t="str">
        <f>IF(OR($A668="",$B668="",$C668=""),"",C668*'MPTO_working_3-way'!$I667)</f>
        <v/>
      </c>
      <c r="H668" s="17" t="str">
        <f>IF(OR($A668="",$B668="",$C668=""),"",'MPTO_working_3-way'!E667)</f>
        <v/>
      </c>
      <c r="I668" s="21" t="str">
        <f>IF(OR($A668="",$B668="",$C668=""),"",'MPTO_working_3-way'!F667)</f>
        <v/>
      </c>
      <c r="J668" s="22" t="str">
        <f>IF(OR($A668="",$B668="",$C668=""),"",'MPTO_working_3-way'!G667)</f>
        <v/>
      </c>
      <c r="K668" s="17" t="str">
        <f>IF(OR($A668="",$B668="",$C668=""),"",'OddsRatio_working_3-way'!H667)</f>
        <v/>
      </c>
      <c r="L668" s="21" t="str">
        <f>IF(OR($A668="",$B668="",$C668=""),"",'OddsRatio_working_3-way'!I667)</f>
        <v/>
      </c>
      <c r="M668" s="22" t="str">
        <f>IF(OR($A668="",$B668="",$C668=""),"",'OddsRatio_working_3-way'!J667)</f>
        <v/>
      </c>
      <c r="N668" s="17" t="str">
        <f>IF('Log_working_3-way'!$D667="","",A668^('Log_working_3-way'!$D667))</f>
        <v/>
      </c>
      <c r="O668" s="21" t="str">
        <f>IF('Log_working_3-way'!$D667="","",B668^('Log_working_3-way'!$D667))</f>
        <v/>
      </c>
      <c r="P668" s="21"/>
    </row>
    <row r="669" spans="4:16" x14ac:dyDescent="0.2">
      <c r="D669" s="20" t="str">
        <f t="shared" si="190"/>
        <v/>
      </c>
      <c r="E669" s="17" t="str">
        <f>IF(OR($A669="",$B669="",$C669=""),"",A669*'MPTO_working_3-way'!$I668)</f>
        <v/>
      </c>
      <c r="F669" s="21" t="str">
        <f>IF(OR($A669="",$B669="",$C669=""),"",B669*'MPTO_working_3-way'!$I668)</f>
        <v/>
      </c>
      <c r="G669" s="22" t="str">
        <f>IF(OR($A669="",$B669="",$C669=""),"",C669*'MPTO_working_3-way'!$I668)</f>
        <v/>
      </c>
      <c r="H669" s="17" t="str">
        <f>IF(OR($A669="",$B669="",$C669=""),"",'MPTO_working_3-way'!E668)</f>
        <v/>
      </c>
      <c r="I669" s="21" t="str">
        <f>IF(OR($A669="",$B669="",$C669=""),"",'MPTO_working_3-way'!F668)</f>
        <v/>
      </c>
      <c r="J669" s="22" t="str">
        <f>IF(OR($A669="",$B669="",$C669=""),"",'MPTO_working_3-way'!G668)</f>
        <v/>
      </c>
      <c r="K669" s="17" t="str">
        <f>IF(OR($A669="",$B669="",$C669=""),"",'OddsRatio_working_3-way'!H668)</f>
        <v/>
      </c>
      <c r="L669" s="21" t="str">
        <f>IF(OR($A669="",$B669="",$C669=""),"",'OddsRatio_working_3-way'!I668)</f>
        <v/>
      </c>
      <c r="M669" s="22" t="str">
        <f>IF(OR($A669="",$B669="",$C669=""),"",'OddsRatio_working_3-way'!J668)</f>
        <v/>
      </c>
      <c r="N669" s="17" t="str">
        <f>IF('Log_working_3-way'!$D668="","",A669^('Log_working_3-way'!$D668))</f>
        <v/>
      </c>
      <c r="O669" s="21" t="str">
        <f>IF('Log_working_3-way'!$D668="","",B669^('Log_working_3-way'!$D668))</f>
        <v/>
      </c>
      <c r="P669" s="21"/>
    </row>
    <row r="670" spans="4:16" x14ac:dyDescent="0.2">
      <c r="D670" s="20" t="str">
        <f t="shared" si="190"/>
        <v/>
      </c>
      <c r="E670" s="17" t="str">
        <f>IF(OR($A670="",$B670="",$C670=""),"",A670*'MPTO_working_3-way'!$I669)</f>
        <v/>
      </c>
      <c r="F670" s="21" t="str">
        <f>IF(OR($A670="",$B670="",$C670=""),"",B670*'MPTO_working_3-way'!$I669)</f>
        <v/>
      </c>
      <c r="G670" s="22" t="str">
        <f>IF(OR($A670="",$B670="",$C670=""),"",C670*'MPTO_working_3-way'!$I669)</f>
        <v/>
      </c>
      <c r="H670" s="17" t="str">
        <f>IF(OR($A670="",$B670="",$C670=""),"",'MPTO_working_3-way'!E669)</f>
        <v/>
      </c>
      <c r="I670" s="21" t="str">
        <f>IF(OR($A670="",$B670="",$C670=""),"",'MPTO_working_3-way'!F669)</f>
        <v/>
      </c>
      <c r="J670" s="22" t="str">
        <f>IF(OR($A670="",$B670="",$C670=""),"",'MPTO_working_3-way'!G669)</f>
        <v/>
      </c>
      <c r="K670" s="17" t="str">
        <f>IF(OR($A670="",$B670="",$C670=""),"",'OddsRatio_working_3-way'!H669)</f>
        <v/>
      </c>
      <c r="L670" s="21" t="str">
        <f>IF(OR($A670="",$B670="",$C670=""),"",'OddsRatio_working_3-way'!I669)</f>
        <v/>
      </c>
      <c r="M670" s="22" t="str">
        <f>IF(OR($A670="",$B670="",$C670=""),"",'OddsRatio_working_3-way'!J669)</f>
        <v/>
      </c>
      <c r="N670" s="17" t="str">
        <f>IF('Log_working_3-way'!$D669="","",A670^('Log_working_3-way'!$D669))</f>
        <v/>
      </c>
      <c r="O670" s="21" t="str">
        <f>IF('Log_working_3-way'!$D669="","",B670^('Log_working_3-way'!$D669))</f>
        <v/>
      </c>
      <c r="P670" s="21"/>
    </row>
    <row r="671" spans="4:16" x14ac:dyDescent="0.2">
      <c r="D671" s="20" t="str">
        <f t="shared" si="190"/>
        <v/>
      </c>
      <c r="E671" s="17" t="str">
        <f>IF(OR($A671="",$B671="",$C671=""),"",A671*'MPTO_working_3-way'!$I670)</f>
        <v/>
      </c>
      <c r="F671" s="21" t="str">
        <f>IF(OR($A671="",$B671="",$C671=""),"",B671*'MPTO_working_3-way'!$I670)</f>
        <v/>
      </c>
      <c r="G671" s="22" t="str">
        <f>IF(OR($A671="",$B671="",$C671=""),"",C671*'MPTO_working_3-way'!$I670)</f>
        <v/>
      </c>
      <c r="H671" s="17" t="str">
        <f>IF(OR($A671="",$B671="",$C671=""),"",'MPTO_working_3-way'!E670)</f>
        <v/>
      </c>
      <c r="I671" s="21" t="str">
        <f>IF(OR($A671="",$B671="",$C671=""),"",'MPTO_working_3-way'!F670)</f>
        <v/>
      </c>
      <c r="J671" s="22" t="str">
        <f>IF(OR($A671="",$B671="",$C671=""),"",'MPTO_working_3-way'!G670)</f>
        <v/>
      </c>
      <c r="K671" s="17" t="str">
        <f>IF(OR($A671="",$B671="",$C671=""),"",'OddsRatio_working_3-way'!H670)</f>
        <v/>
      </c>
      <c r="L671" s="21" t="str">
        <f>IF(OR($A671="",$B671="",$C671=""),"",'OddsRatio_working_3-way'!I670)</f>
        <v/>
      </c>
      <c r="M671" s="22" t="str">
        <f>IF(OR($A671="",$B671="",$C671=""),"",'OddsRatio_working_3-way'!J670)</f>
        <v/>
      </c>
      <c r="N671" s="17" t="str">
        <f>IF('Log_working_3-way'!$D670="","",A671^('Log_working_3-way'!$D670))</f>
        <v/>
      </c>
      <c r="O671" s="21" t="str">
        <f>IF('Log_working_3-way'!$D670="","",B671^('Log_working_3-way'!$D670))</f>
        <v/>
      </c>
      <c r="P671" s="21"/>
    </row>
    <row r="672" spans="4:16" x14ac:dyDescent="0.2">
      <c r="D672" s="20" t="str">
        <f t="shared" si="190"/>
        <v/>
      </c>
      <c r="E672" s="17" t="str">
        <f>IF(OR($A672="",$B672="",$C672=""),"",A672*'MPTO_working_3-way'!$I671)</f>
        <v/>
      </c>
      <c r="F672" s="21" t="str">
        <f>IF(OR($A672="",$B672="",$C672=""),"",B672*'MPTO_working_3-way'!$I671)</f>
        <v/>
      </c>
      <c r="G672" s="22" t="str">
        <f>IF(OR($A672="",$B672="",$C672=""),"",C672*'MPTO_working_3-way'!$I671)</f>
        <v/>
      </c>
      <c r="H672" s="17" t="str">
        <f>IF(OR($A672="",$B672="",$C672=""),"",'MPTO_working_3-way'!E671)</f>
        <v/>
      </c>
      <c r="I672" s="21" t="str">
        <f>IF(OR($A672="",$B672="",$C672=""),"",'MPTO_working_3-way'!F671)</f>
        <v/>
      </c>
      <c r="J672" s="22" t="str">
        <f>IF(OR($A672="",$B672="",$C672=""),"",'MPTO_working_3-way'!G671)</f>
        <v/>
      </c>
      <c r="K672" s="17" t="str">
        <f>IF(OR($A672="",$B672="",$C672=""),"",'OddsRatio_working_3-way'!H671)</f>
        <v/>
      </c>
      <c r="L672" s="21" t="str">
        <f>IF(OR($A672="",$B672="",$C672=""),"",'OddsRatio_working_3-way'!I671)</f>
        <v/>
      </c>
      <c r="M672" s="22" t="str">
        <f>IF(OR($A672="",$B672="",$C672=""),"",'OddsRatio_working_3-way'!J671)</f>
        <v/>
      </c>
      <c r="N672" s="17" t="str">
        <f>IF('Log_working_3-way'!$D671="","",A672^('Log_working_3-way'!$D671))</f>
        <v/>
      </c>
      <c r="O672" s="21" t="str">
        <f>IF('Log_working_3-way'!$D671="","",B672^('Log_working_3-way'!$D671))</f>
        <v/>
      </c>
      <c r="P672" s="21"/>
    </row>
    <row r="673" spans="4:16" x14ac:dyDescent="0.2">
      <c r="D673" s="20" t="str">
        <f t="shared" si="190"/>
        <v/>
      </c>
      <c r="E673" s="17" t="str">
        <f>IF(OR($A673="",$B673="",$C673=""),"",A673*'MPTO_working_3-way'!$I672)</f>
        <v/>
      </c>
      <c r="F673" s="21" t="str">
        <f>IF(OR($A673="",$B673="",$C673=""),"",B673*'MPTO_working_3-way'!$I672)</f>
        <v/>
      </c>
      <c r="G673" s="22" t="str">
        <f>IF(OR($A673="",$B673="",$C673=""),"",C673*'MPTO_working_3-way'!$I672)</f>
        <v/>
      </c>
      <c r="H673" s="17" t="str">
        <f>IF(OR($A673="",$B673="",$C673=""),"",'MPTO_working_3-way'!E672)</f>
        <v/>
      </c>
      <c r="I673" s="21" t="str">
        <f>IF(OR($A673="",$B673="",$C673=""),"",'MPTO_working_3-way'!F672)</f>
        <v/>
      </c>
      <c r="J673" s="22" t="str">
        <f>IF(OR($A673="",$B673="",$C673=""),"",'MPTO_working_3-way'!G672)</f>
        <v/>
      </c>
      <c r="K673" s="17" t="str">
        <f>IF(OR($A673="",$B673="",$C673=""),"",'OddsRatio_working_3-way'!H672)</f>
        <v/>
      </c>
      <c r="L673" s="21" t="str">
        <f>IF(OR($A673="",$B673="",$C673=""),"",'OddsRatio_working_3-way'!I672)</f>
        <v/>
      </c>
      <c r="M673" s="22" t="str">
        <f>IF(OR($A673="",$B673="",$C673=""),"",'OddsRatio_working_3-way'!J672)</f>
        <v/>
      </c>
      <c r="N673" s="17" t="str">
        <f>IF('Log_working_3-way'!$D672="","",A673^('Log_working_3-way'!$D672))</f>
        <v/>
      </c>
      <c r="O673" s="21" t="str">
        <f>IF('Log_working_3-way'!$D672="","",B673^('Log_working_3-way'!$D672))</f>
        <v/>
      </c>
      <c r="P673" s="21"/>
    </row>
    <row r="674" spans="4:16" x14ac:dyDescent="0.2">
      <c r="D674" s="20" t="str">
        <f t="shared" si="190"/>
        <v/>
      </c>
      <c r="E674" s="17" t="str">
        <f>IF(OR($A674="",$B674="",$C674=""),"",A674*'MPTO_working_3-way'!$I673)</f>
        <v/>
      </c>
      <c r="F674" s="21" t="str">
        <f>IF(OR($A674="",$B674="",$C674=""),"",B674*'MPTO_working_3-way'!$I673)</f>
        <v/>
      </c>
      <c r="G674" s="22" t="str">
        <f>IF(OR($A674="",$B674="",$C674=""),"",C674*'MPTO_working_3-way'!$I673)</f>
        <v/>
      </c>
      <c r="H674" s="17" t="str">
        <f>IF(OR($A674="",$B674="",$C674=""),"",'MPTO_working_3-way'!E673)</f>
        <v/>
      </c>
      <c r="I674" s="21" t="str">
        <f>IF(OR($A674="",$B674="",$C674=""),"",'MPTO_working_3-way'!F673)</f>
        <v/>
      </c>
      <c r="J674" s="22" t="str">
        <f>IF(OR($A674="",$B674="",$C674=""),"",'MPTO_working_3-way'!G673)</f>
        <v/>
      </c>
      <c r="K674" s="17" t="str">
        <f>IF(OR($A674="",$B674="",$C674=""),"",'OddsRatio_working_3-way'!H673)</f>
        <v/>
      </c>
      <c r="L674" s="21" t="str">
        <f>IF(OR($A674="",$B674="",$C674=""),"",'OddsRatio_working_3-way'!I673)</f>
        <v/>
      </c>
      <c r="M674" s="22" t="str">
        <f>IF(OR($A674="",$B674="",$C674=""),"",'OddsRatio_working_3-way'!J673)</f>
        <v/>
      </c>
      <c r="N674" s="17" t="str">
        <f>IF('Log_working_3-way'!$D673="","",A674^('Log_working_3-way'!$D673))</f>
        <v/>
      </c>
      <c r="O674" s="21" t="str">
        <f>IF('Log_working_3-way'!$D673="","",B674^('Log_working_3-way'!$D673))</f>
        <v/>
      </c>
      <c r="P674" s="21"/>
    </row>
    <row r="675" spans="4:16" x14ac:dyDescent="0.2">
      <c r="D675" s="20" t="str">
        <f t="shared" si="190"/>
        <v/>
      </c>
      <c r="E675" s="17" t="str">
        <f>IF(OR($A675="",$B675="",$C675=""),"",A675*'MPTO_working_3-way'!$I674)</f>
        <v/>
      </c>
      <c r="F675" s="21" t="str">
        <f>IF(OR($A675="",$B675="",$C675=""),"",B675*'MPTO_working_3-way'!$I674)</f>
        <v/>
      </c>
      <c r="G675" s="22" t="str">
        <f>IF(OR($A675="",$B675="",$C675=""),"",C675*'MPTO_working_3-way'!$I674)</f>
        <v/>
      </c>
      <c r="H675" s="17" t="str">
        <f>IF(OR($A675="",$B675="",$C675=""),"",'MPTO_working_3-way'!E674)</f>
        <v/>
      </c>
      <c r="I675" s="21" t="str">
        <f>IF(OR($A675="",$B675="",$C675=""),"",'MPTO_working_3-way'!F674)</f>
        <v/>
      </c>
      <c r="J675" s="22" t="str">
        <f>IF(OR($A675="",$B675="",$C675=""),"",'MPTO_working_3-way'!G674)</f>
        <v/>
      </c>
      <c r="K675" s="17" t="str">
        <f>IF(OR($A675="",$B675="",$C675=""),"",'OddsRatio_working_3-way'!H674)</f>
        <v/>
      </c>
      <c r="L675" s="21" t="str">
        <f>IF(OR($A675="",$B675="",$C675=""),"",'OddsRatio_working_3-way'!I674)</f>
        <v/>
      </c>
      <c r="M675" s="22" t="str">
        <f>IF(OR($A675="",$B675="",$C675=""),"",'OddsRatio_working_3-way'!J674)</f>
        <v/>
      </c>
      <c r="N675" s="17" t="str">
        <f>IF('Log_working_3-way'!$D674="","",A675^('Log_working_3-way'!$D674))</f>
        <v/>
      </c>
      <c r="O675" s="21" t="str">
        <f>IF('Log_working_3-way'!$D674="","",B675^('Log_working_3-way'!$D674))</f>
        <v/>
      </c>
      <c r="P675" s="21"/>
    </row>
    <row r="676" spans="4:16" x14ac:dyDescent="0.2">
      <c r="D676" s="20" t="str">
        <f t="shared" si="190"/>
        <v/>
      </c>
      <c r="E676" s="17" t="str">
        <f>IF(OR($A676="",$B676="",$C676=""),"",A676*'MPTO_working_3-way'!$I675)</f>
        <v/>
      </c>
      <c r="F676" s="21" t="str">
        <f>IF(OR($A676="",$B676="",$C676=""),"",B676*'MPTO_working_3-way'!$I675)</f>
        <v/>
      </c>
      <c r="G676" s="22" t="str">
        <f>IF(OR($A676="",$B676="",$C676=""),"",C676*'MPTO_working_3-way'!$I675)</f>
        <v/>
      </c>
      <c r="H676" s="17" t="str">
        <f>IF(OR($A676="",$B676="",$C676=""),"",'MPTO_working_3-way'!E675)</f>
        <v/>
      </c>
      <c r="I676" s="21" t="str">
        <f>IF(OR($A676="",$B676="",$C676=""),"",'MPTO_working_3-way'!F675)</f>
        <v/>
      </c>
      <c r="J676" s="22" t="str">
        <f>IF(OR($A676="",$B676="",$C676=""),"",'MPTO_working_3-way'!G675)</f>
        <v/>
      </c>
      <c r="K676" s="17" t="str">
        <f>IF(OR($A676="",$B676="",$C676=""),"",'OddsRatio_working_3-way'!H675)</f>
        <v/>
      </c>
      <c r="L676" s="21" t="str">
        <f>IF(OR($A676="",$B676="",$C676=""),"",'OddsRatio_working_3-way'!I675)</f>
        <v/>
      </c>
      <c r="M676" s="22" t="str">
        <f>IF(OR($A676="",$B676="",$C676=""),"",'OddsRatio_working_3-way'!J675)</f>
        <v/>
      </c>
      <c r="N676" s="17" t="str">
        <f>IF('Log_working_3-way'!$D675="","",A676^('Log_working_3-way'!$D675))</f>
        <v/>
      </c>
      <c r="O676" s="21" t="str">
        <f>IF('Log_working_3-way'!$D675="","",B676^('Log_working_3-way'!$D675))</f>
        <v/>
      </c>
      <c r="P676" s="21"/>
    </row>
    <row r="677" spans="4:16" x14ac:dyDescent="0.2">
      <c r="D677" s="20" t="str">
        <f t="shared" si="190"/>
        <v/>
      </c>
      <c r="E677" s="17" t="str">
        <f>IF(OR($A677="",$B677="",$C677=""),"",A677*'MPTO_working_3-way'!$I676)</f>
        <v/>
      </c>
      <c r="F677" s="21" t="str">
        <f>IF(OR($A677="",$B677="",$C677=""),"",B677*'MPTO_working_3-way'!$I676)</f>
        <v/>
      </c>
      <c r="G677" s="22" t="str">
        <f>IF(OR($A677="",$B677="",$C677=""),"",C677*'MPTO_working_3-way'!$I676)</f>
        <v/>
      </c>
      <c r="H677" s="17" t="str">
        <f>IF(OR($A677="",$B677="",$C677=""),"",'MPTO_working_3-way'!E676)</f>
        <v/>
      </c>
      <c r="I677" s="21" t="str">
        <f>IF(OR($A677="",$B677="",$C677=""),"",'MPTO_working_3-way'!F676)</f>
        <v/>
      </c>
      <c r="J677" s="22" t="str">
        <f>IF(OR($A677="",$B677="",$C677=""),"",'MPTO_working_3-way'!G676)</f>
        <v/>
      </c>
      <c r="K677" s="17" t="str">
        <f>IF(OR($A677="",$B677="",$C677=""),"",'OddsRatio_working_3-way'!H676)</f>
        <v/>
      </c>
      <c r="L677" s="21" t="str">
        <f>IF(OR($A677="",$B677="",$C677=""),"",'OddsRatio_working_3-way'!I676)</f>
        <v/>
      </c>
      <c r="M677" s="22" t="str">
        <f>IF(OR($A677="",$B677="",$C677=""),"",'OddsRatio_working_3-way'!J676)</f>
        <v/>
      </c>
      <c r="N677" s="17" t="str">
        <f>IF('Log_working_3-way'!$D676="","",A677^('Log_working_3-way'!$D676))</f>
        <v/>
      </c>
      <c r="O677" s="21" t="str">
        <f>IF('Log_working_3-way'!$D676="","",B677^('Log_working_3-way'!$D676))</f>
        <v/>
      </c>
      <c r="P677" s="21"/>
    </row>
    <row r="678" spans="4:16" x14ac:dyDescent="0.2">
      <c r="D678" s="20" t="str">
        <f t="shared" si="190"/>
        <v/>
      </c>
      <c r="E678" s="17" t="str">
        <f>IF(OR($A678="",$B678="",$C678=""),"",A678*'MPTO_working_3-way'!$I677)</f>
        <v/>
      </c>
      <c r="F678" s="21" t="str">
        <f>IF(OR($A678="",$B678="",$C678=""),"",B678*'MPTO_working_3-way'!$I677)</f>
        <v/>
      </c>
      <c r="G678" s="22" t="str">
        <f>IF(OR($A678="",$B678="",$C678=""),"",C678*'MPTO_working_3-way'!$I677)</f>
        <v/>
      </c>
      <c r="H678" s="17" t="str">
        <f>IF(OR($A678="",$B678="",$C678=""),"",'MPTO_working_3-way'!E677)</f>
        <v/>
      </c>
      <c r="I678" s="21" t="str">
        <f>IF(OR($A678="",$B678="",$C678=""),"",'MPTO_working_3-way'!F677)</f>
        <v/>
      </c>
      <c r="J678" s="22" t="str">
        <f>IF(OR($A678="",$B678="",$C678=""),"",'MPTO_working_3-way'!G677)</f>
        <v/>
      </c>
      <c r="K678" s="17" t="str">
        <f>IF(OR($A678="",$B678="",$C678=""),"",'OddsRatio_working_3-way'!H677)</f>
        <v/>
      </c>
      <c r="L678" s="21" t="str">
        <f>IF(OR($A678="",$B678="",$C678=""),"",'OddsRatio_working_3-way'!I677)</f>
        <v/>
      </c>
      <c r="M678" s="22" t="str">
        <f>IF(OR($A678="",$B678="",$C678=""),"",'OddsRatio_working_3-way'!J677)</f>
        <v/>
      </c>
      <c r="N678" s="17" t="str">
        <f>IF('Log_working_3-way'!$D677="","",A678^('Log_working_3-way'!$D677))</f>
        <v/>
      </c>
      <c r="O678" s="21" t="str">
        <f>IF('Log_working_3-way'!$D677="","",B678^('Log_working_3-way'!$D677))</f>
        <v/>
      </c>
      <c r="P678" s="21"/>
    </row>
    <row r="679" spans="4:16" x14ac:dyDescent="0.2">
      <c r="D679" s="20" t="str">
        <f t="shared" si="190"/>
        <v/>
      </c>
      <c r="E679" s="17" t="str">
        <f>IF(OR($A679="",$B679="",$C679=""),"",A679*'MPTO_working_3-way'!$I678)</f>
        <v/>
      </c>
      <c r="F679" s="21" t="str">
        <f>IF(OR($A679="",$B679="",$C679=""),"",B679*'MPTO_working_3-way'!$I678)</f>
        <v/>
      </c>
      <c r="G679" s="22" t="str">
        <f>IF(OR($A679="",$B679="",$C679=""),"",C679*'MPTO_working_3-way'!$I678)</f>
        <v/>
      </c>
      <c r="H679" s="17" t="str">
        <f>IF(OR($A679="",$B679="",$C679=""),"",'MPTO_working_3-way'!E678)</f>
        <v/>
      </c>
      <c r="I679" s="21" t="str">
        <f>IF(OR($A679="",$B679="",$C679=""),"",'MPTO_working_3-way'!F678)</f>
        <v/>
      </c>
      <c r="J679" s="22" t="str">
        <f>IF(OR($A679="",$B679="",$C679=""),"",'MPTO_working_3-way'!G678)</f>
        <v/>
      </c>
      <c r="K679" s="17" t="str">
        <f>IF(OR($A679="",$B679="",$C679=""),"",'OddsRatio_working_3-way'!H678)</f>
        <v/>
      </c>
      <c r="L679" s="21" t="str">
        <f>IF(OR($A679="",$B679="",$C679=""),"",'OddsRatio_working_3-way'!I678)</f>
        <v/>
      </c>
      <c r="M679" s="22" t="str">
        <f>IF(OR($A679="",$B679="",$C679=""),"",'OddsRatio_working_3-way'!J678)</f>
        <v/>
      </c>
      <c r="N679" s="17" t="str">
        <f>IF('Log_working_3-way'!$D678="","",A679^('Log_working_3-way'!$D678))</f>
        <v/>
      </c>
      <c r="O679" s="21" t="str">
        <f>IF('Log_working_3-way'!$D678="","",B679^('Log_working_3-way'!$D678))</f>
        <v/>
      </c>
      <c r="P679" s="21"/>
    </row>
    <row r="680" spans="4:16" x14ac:dyDescent="0.2">
      <c r="D680" s="20" t="str">
        <f t="shared" si="190"/>
        <v/>
      </c>
      <c r="E680" s="17" t="str">
        <f>IF(OR($A680="",$B680="",$C680=""),"",A680*'MPTO_working_3-way'!$I679)</f>
        <v/>
      </c>
      <c r="F680" s="21" t="str">
        <f>IF(OR($A680="",$B680="",$C680=""),"",B680*'MPTO_working_3-way'!$I679)</f>
        <v/>
      </c>
      <c r="G680" s="22" t="str">
        <f>IF(OR($A680="",$B680="",$C680=""),"",C680*'MPTO_working_3-way'!$I679)</f>
        <v/>
      </c>
      <c r="H680" s="17" t="str">
        <f>IF(OR($A680="",$B680="",$C680=""),"",'MPTO_working_3-way'!E679)</f>
        <v/>
      </c>
      <c r="I680" s="21" t="str">
        <f>IF(OR($A680="",$B680="",$C680=""),"",'MPTO_working_3-way'!F679)</f>
        <v/>
      </c>
      <c r="J680" s="22" t="str">
        <f>IF(OR($A680="",$B680="",$C680=""),"",'MPTO_working_3-way'!G679)</f>
        <v/>
      </c>
      <c r="K680" s="17" t="str">
        <f>IF(OR($A680="",$B680="",$C680=""),"",'OddsRatio_working_3-way'!H679)</f>
        <v/>
      </c>
      <c r="L680" s="21" t="str">
        <f>IF(OR($A680="",$B680="",$C680=""),"",'OddsRatio_working_3-way'!I679)</f>
        <v/>
      </c>
      <c r="M680" s="22" t="str">
        <f>IF(OR($A680="",$B680="",$C680=""),"",'OddsRatio_working_3-way'!J679)</f>
        <v/>
      </c>
      <c r="N680" s="17" t="str">
        <f>IF('Log_working_3-way'!$D679="","",A680^('Log_working_3-way'!$D679))</f>
        <v/>
      </c>
      <c r="O680" s="21" t="str">
        <f>IF('Log_working_3-way'!$D679="","",B680^('Log_working_3-way'!$D679))</f>
        <v/>
      </c>
      <c r="P680" s="21"/>
    </row>
    <row r="681" spans="4:16" x14ac:dyDescent="0.2">
      <c r="D681" s="20" t="str">
        <f t="shared" si="190"/>
        <v/>
      </c>
      <c r="E681" s="17" t="str">
        <f>IF(OR($A681="",$B681="",$C681=""),"",A681*'MPTO_working_3-way'!$I680)</f>
        <v/>
      </c>
      <c r="F681" s="21" t="str">
        <f>IF(OR($A681="",$B681="",$C681=""),"",B681*'MPTO_working_3-way'!$I680)</f>
        <v/>
      </c>
      <c r="G681" s="22" t="str">
        <f>IF(OR($A681="",$B681="",$C681=""),"",C681*'MPTO_working_3-way'!$I680)</f>
        <v/>
      </c>
      <c r="H681" s="17" t="str">
        <f>IF(OR($A681="",$B681="",$C681=""),"",'MPTO_working_3-way'!E680)</f>
        <v/>
      </c>
      <c r="I681" s="21" t="str">
        <f>IF(OR($A681="",$B681="",$C681=""),"",'MPTO_working_3-way'!F680)</f>
        <v/>
      </c>
      <c r="J681" s="22" t="str">
        <f>IF(OR($A681="",$B681="",$C681=""),"",'MPTO_working_3-way'!G680)</f>
        <v/>
      </c>
      <c r="K681" s="17" t="str">
        <f>IF(OR($A681="",$B681="",$C681=""),"",'OddsRatio_working_3-way'!H680)</f>
        <v/>
      </c>
      <c r="L681" s="21" t="str">
        <f>IF(OR($A681="",$B681="",$C681=""),"",'OddsRatio_working_3-way'!I680)</f>
        <v/>
      </c>
      <c r="M681" s="22" t="str">
        <f>IF(OR($A681="",$B681="",$C681=""),"",'OddsRatio_working_3-way'!J680)</f>
        <v/>
      </c>
      <c r="N681" s="17" t="str">
        <f>IF('Log_working_3-way'!$D680="","",A681^('Log_working_3-way'!$D680))</f>
        <v/>
      </c>
      <c r="O681" s="21" t="str">
        <f>IF('Log_working_3-way'!$D680="","",B681^('Log_working_3-way'!$D680))</f>
        <v/>
      </c>
      <c r="P681" s="21"/>
    </row>
    <row r="682" spans="4:16" x14ac:dyDescent="0.2">
      <c r="D682" s="20" t="str">
        <f t="shared" si="190"/>
        <v/>
      </c>
      <c r="E682" s="17" t="str">
        <f>IF(OR($A682="",$B682="",$C682=""),"",A682*'MPTO_working_3-way'!$I681)</f>
        <v/>
      </c>
      <c r="F682" s="21" t="str">
        <f>IF(OR($A682="",$B682="",$C682=""),"",B682*'MPTO_working_3-way'!$I681)</f>
        <v/>
      </c>
      <c r="G682" s="22" t="str">
        <f>IF(OR($A682="",$B682="",$C682=""),"",C682*'MPTO_working_3-way'!$I681)</f>
        <v/>
      </c>
      <c r="H682" s="17" t="str">
        <f>IF(OR($A682="",$B682="",$C682=""),"",'MPTO_working_3-way'!E681)</f>
        <v/>
      </c>
      <c r="I682" s="21" t="str">
        <f>IF(OR($A682="",$B682="",$C682=""),"",'MPTO_working_3-way'!F681)</f>
        <v/>
      </c>
      <c r="J682" s="22" t="str">
        <f>IF(OR($A682="",$B682="",$C682=""),"",'MPTO_working_3-way'!G681)</f>
        <v/>
      </c>
      <c r="K682" s="17" t="str">
        <f>IF(OR($A682="",$B682="",$C682=""),"",'OddsRatio_working_3-way'!H681)</f>
        <v/>
      </c>
      <c r="L682" s="21" t="str">
        <f>IF(OR($A682="",$B682="",$C682=""),"",'OddsRatio_working_3-way'!I681)</f>
        <v/>
      </c>
      <c r="M682" s="22" t="str">
        <f>IF(OR($A682="",$B682="",$C682=""),"",'OddsRatio_working_3-way'!J681)</f>
        <v/>
      </c>
      <c r="N682" s="17" t="str">
        <f>IF('Log_working_3-way'!$D681="","",A682^('Log_working_3-way'!$D681))</f>
        <v/>
      </c>
      <c r="O682" s="21" t="str">
        <f>IF('Log_working_3-way'!$D681="","",B682^('Log_working_3-way'!$D681))</f>
        <v/>
      </c>
      <c r="P682" s="21"/>
    </row>
    <row r="683" spans="4:16" x14ac:dyDescent="0.2">
      <c r="D683" s="20" t="str">
        <f t="shared" si="190"/>
        <v/>
      </c>
      <c r="E683" s="17" t="str">
        <f>IF(OR($A683="",$B683="",$C683=""),"",A683*'MPTO_working_3-way'!$I682)</f>
        <v/>
      </c>
      <c r="F683" s="21" t="str">
        <f>IF(OR($A683="",$B683="",$C683=""),"",B683*'MPTO_working_3-way'!$I682)</f>
        <v/>
      </c>
      <c r="G683" s="22" t="str">
        <f>IF(OR($A683="",$B683="",$C683=""),"",C683*'MPTO_working_3-way'!$I682)</f>
        <v/>
      </c>
      <c r="H683" s="17" t="str">
        <f>IF(OR($A683="",$B683="",$C683=""),"",'MPTO_working_3-way'!E682)</f>
        <v/>
      </c>
      <c r="I683" s="21" t="str">
        <f>IF(OR($A683="",$B683="",$C683=""),"",'MPTO_working_3-way'!F682)</f>
        <v/>
      </c>
      <c r="J683" s="22" t="str">
        <f>IF(OR($A683="",$B683="",$C683=""),"",'MPTO_working_3-way'!G682)</f>
        <v/>
      </c>
      <c r="K683" s="17" t="str">
        <f>IF(OR($A683="",$B683="",$C683=""),"",'OddsRatio_working_3-way'!H682)</f>
        <v/>
      </c>
      <c r="L683" s="21" t="str">
        <f>IF(OR($A683="",$B683="",$C683=""),"",'OddsRatio_working_3-way'!I682)</f>
        <v/>
      </c>
      <c r="M683" s="22" t="str">
        <f>IF(OR($A683="",$B683="",$C683=""),"",'OddsRatio_working_3-way'!J682)</f>
        <v/>
      </c>
      <c r="N683" s="17" t="str">
        <f>IF('Log_working_3-way'!$D682="","",A683^('Log_working_3-way'!$D682))</f>
        <v/>
      </c>
      <c r="O683" s="21" t="str">
        <f>IF('Log_working_3-way'!$D682="","",B683^('Log_working_3-way'!$D682))</f>
        <v/>
      </c>
      <c r="P683" s="21"/>
    </row>
    <row r="684" spans="4:16" x14ac:dyDescent="0.2">
      <c r="D684" s="20" t="str">
        <f t="shared" si="190"/>
        <v/>
      </c>
      <c r="E684" s="17" t="str">
        <f>IF(OR($A684="",$B684="",$C684=""),"",A684*'MPTO_working_3-way'!$I683)</f>
        <v/>
      </c>
      <c r="F684" s="21" t="str">
        <f>IF(OR($A684="",$B684="",$C684=""),"",B684*'MPTO_working_3-way'!$I683)</f>
        <v/>
      </c>
      <c r="G684" s="22" t="str">
        <f>IF(OR($A684="",$B684="",$C684=""),"",C684*'MPTO_working_3-way'!$I683)</f>
        <v/>
      </c>
      <c r="H684" s="17" t="str">
        <f>IF(OR($A684="",$B684="",$C684=""),"",'MPTO_working_3-way'!E683)</f>
        <v/>
      </c>
      <c r="I684" s="21" t="str">
        <f>IF(OR($A684="",$B684="",$C684=""),"",'MPTO_working_3-way'!F683)</f>
        <v/>
      </c>
      <c r="J684" s="22" t="str">
        <f>IF(OR($A684="",$B684="",$C684=""),"",'MPTO_working_3-way'!G683)</f>
        <v/>
      </c>
      <c r="K684" s="17" t="str">
        <f>IF(OR($A684="",$B684="",$C684=""),"",'OddsRatio_working_3-way'!H683)</f>
        <v/>
      </c>
      <c r="L684" s="21" t="str">
        <f>IF(OR($A684="",$B684="",$C684=""),"",'OddsRatio_working_3-way'!I683)</f>
        <v/>
      </c>
      <c r="M684" s="22" t="str">
        <f>IF(OR($A684="",$B684="",$C684=""),"",'OddsRatio_working_3-way'!J683)</f>
        <v/>
      </c>
      <c r="N684" s="17" t="str">
        <f>IF('Log_working_3-way'!$D683="","",A684^('Log_working_3-way'!$D683))</f>
        <v/>
      </c>
      <c r="O684" s="21" t="str">
        <f>IF('Log_working_3-way'!$D683="","",B684^('Log_working_3-way'!$D683))</f>
        <v/>
      </c>
      <c r="P684" s="21"/>
    </row>
    <row r="685" spans="4:16" x14ac:dyDescent="0.2">
      <c r="D685" s="20" t="str">
        <f t="shared" si="190"/>
        <v/>
      </c>
      <c r="E685" s="17" t="str">
        <f>IF(OR($A685="",$B685="",$C685=""),"",A685*'MPTO_working_3-way'!$I684)</f>
        <v/>
      </c>
      <c r="F685" s="21" t="str">
        <f>IF(OR($A685="",$B685="",$C685=""),"",B685*'MPTO_working_3-way'!$I684)</f>
        <v/>
      </c>
      <c r="G685" s="22" t="str">
        <f>IF(OR($A685="",$B685="",$C685=""),"",C685*'MPTO_working_3-way'!$I684)</f>
        <v/>
      </c>
      <c r="H685" s="17" t="str">
        <f>IF(OR($A685="",$B685="",$C685=""),"",'MPTO_working_3-way'!E684)</f>
        <v/>
      </c>
      <c r="I685" s="21" t="str">
        <f>IF(OR($A685="",$B685="",$C685=""),"",'MPTO_working_3-way'!F684)</f>
        <v/>
      </c>
      <c r="J685" s="22" t="str">
        <f>IF(OR($A685="",$B685="",$C685=""),"",'MPTO_working_3-way'!G684)</f>
        <v/>
      </c>
      <c r="K685" s="17" t="str">
        <f>IF(OR($A685="",$B685="",$C685=""),"",'OddsRatio_working_3-way'!H684)</f>
        <v/>
      </c>
      <c r="L685" s="21" t="str">
        <f>IF(OR($A685="",$B685="",$C685=""),"",'OddsRatio_working_3-way'!I684)</f>
        <v/>
      </c>
      <c r="M685" s="22" t="str">
        <f>IF(OR($A685="",$B685="",$C685=""),"",'OddsRatio_working_3-way'!J684)</f>
        <v/>
      </c>
      <c r="N685" s="17" t="str">
        <f>IF('Log_working_3-way'!$D684="","",A685^('Log_working_3-way'!$D684))</f>
        <v/>
      </c>
      <c r="O685" s="21" t="str">
        <f>IF('Log_working_3-way'!$D684="","",B685^('Log_working_3-way'!$D684))</f>
        <v/>
      </c>
      <c r="P685" s="21"/>
    </row>
    <row r="686" spans="4:16" x14ac:dyDescent="0.2">
      <c r="D686" s="20" t="str">
        <f t="shared" si="190"/>
        <v/>
      </c>
      <c r="E686" s="17" t="str">
        <f>IF(OR($A686="",$B686="",$C686=""),"",A686*'MPTO_working_3-way'!$I685)</f>
        <v/>
      </c>
      <c r="F686" s="21" t="str">
        <f>IF(OR($A686="",$B686="",$C686=""),"",B686*'MPTO_working_3-way'!$I685)</f>
        <v/>
      </c>
      <c r="G686" s="22" t="str">
        <f>IF(OR($A686="",$B686="",$C686=""),"",C686*'MPTO_working_3-way'!$I685)</f>
        <v/>
      </c>
      <c r="H686" s="17" t="str">
        <f>IF(OR($A686="",$B686="",$C686=""),"",'MPTO_working_3-way'!E685)</f>
        <v/>
      </c>
      <c r="I686" s="21" t="str">
        <f>IF(OR($A686="",$B686="",$C686=""),"",'MPTO_working_3-way'!F685)</f>
        <v/>
      </c>
      <c r="J686" s="22" t="str">
        <f>IF(OR($A686="",$B686="",$C686=""),"",'MPTO_working_3-way'!G685)</f>
        <v/>
      </c>
      <c r="K686" s="17" t="str">
        <f>IF(OR($A686="",$B686="",$C686=""),"",'OddsRatio_working_3-way'!H685)</f>
        <v/>
      </c>
      <c r="L686" s="21" t="str">
        <f>IF(OR($A686="",$B686="",$C686=""),"",'OddsRatio_working_3-way'!I685)</f>
        <v/>
      </c>
      <c r="M686" s="22" t="str">
        <f>IF(OR($A686="",$B686="",$C686=""),"",'OddsRatio_working_3-way'!J685)</f>
        <v/>
      </c>
      <c r="N686" s="17" t="str">
        <f>IF('Log_working_3-way'!$D685="","",A686^('Log_working_3-way'!$D685))</f>
        <v/>
      </c>
      <c r="O686" s="21" t="str">
        <f>IF('Log_working_3-way'!$D685="","",B686^('Log_working_3-way'!$D685))</f>
        <v/>
      </c>
      <c r="P686" s="21"/>
    </row>
    <row r="687" spans="4:16" x14ac:dyDescent="0.2">
      <c r="D687" s="20" t="str">
        <f t="shared" si="190"/>
        <v/>
      </c>
      <c r="E687" s="17" t="str">
        <f>IF(OR($A687="",$B687="",$C687=""),"",A687*'MPTO_working_3-way'!$I686)</f>
        <v/>
      </c>
      <c r="F687" s="21" t="str">
        <f>IF(OR($A687="",$B687="",$C687=""),"",B687*'MPTO_working_3-way'!$I686)</f>
        <v/>
      </c>
      <c r="G687" s="22" t="str">
        <f>IF(OR($A687="",$B687="",$C687=""),"",C687*'MPTO_working_3-way'!$I686)</f>
        <v/>
      </c>
      <c r="H687" s="17" t="str">
        <f>IF(OR($A687="",$B687="",$C687=""),"",'MPTO_working_3-way'!E686)</f>
        <v/>
      </c>
      <c r="I687" s="21" t="str">
        <f>IF(OR($A687="",$B687="",$C687=""),"",'MPTO_working_3-way'!F686)</f>
        <v/>
      </c>
      <c r="J687" s="22" t="str">
        <f>IF(OR($A687="",$B687="",$C687=""),"",'MPTO_working_3-way'!G686)</f>
        <v/>
      </c>
      <c r="K687" s="17" t="str">
        <f>IF(OR($A687="",$B687="",$C687=""),"",'OddsRatio_working_3-way'!H686)</f>
        <v/>
      </c>
      <c r="L687" s="21" t="str">
        <f>IF(OR($A687="",$B687="",$C687=""),"",'OddsRatio_working_3-way'!I686)</f>
        <v/>
      </c>
      <c r="M687" s="22" t="str">
        <f>IF(OR($A687="",$B687="",$C687=""),"",'OddsRatio_working_3-way'!J686)</f>
        <v/>
      </c>
      <c r="N687" s="17" t="str">
        <f>IF('Log_working_3-way'!$D686="","",A687^('Log_working_3-way'!$D686))</f>
        <v/>
      </c>
      <c r="O687" s="21" t="str">
        <f>IF('Log_working_3-way'!$D686="","",B687^('Log_working_3-way'!$D686))</f>
        <v/>
      </c>
      <c r="P687" s="21"/>
    </row>
    <row r="688" spans="4:16" x14ac:dyDescent="0.2">
      <c r="D688" s="20" t="str">
        <f t="shared" si="190"/>
        <v/>
      </c>
      <c r="E688" s="17" t="str">
        <f>IF(OR($A688="",$B688="",$C688=""),"",A688*'MPTO_working_3-way'!$I687)</f>
        <v/>
      </c>
      <c r="F688" s="21" t="str">
        <f>IF(OR($A688="",$B688="",$C688=""),"",B688*'MPTO_working_3-way'!$I687)</f>
        <v/>
      </c>
      <c r="G688" s="22" t="str">
        <f>IF(OR($A688="",$B688="",$C688=""),"",C688*'MPTO_working_3-way'!$I687)</f>
        <v/>
      </c>
      <c r="H688" s="17" t="str">
        <f>IF(OR($A688="",$B688="",$C688=""),"",'MPTO_working_3-way'!E687)</f>
        <v/>
      </c>
      <c r="I688" s="21" t="str">
        <f>IF(OR($A688="",$B688="",$C688=""),"",'MPTO_working_3-way'!F687)</f>
        <v/>
      </c>
      <c r="J688" s="22" t="str">
        <f>IF(OR($A688="",$B688="",$C688=""),"",'MPTO_working_3-way'!G687)</f>
        <v/>
      </c>
      <c r="K688" s="17" t="str">
        <f>IF(OR($A688="",$B688="",$C688=""),"",'OddsRatio_working_3-way'!H687)</f>
        <v/>
      </c>
      <c r="L688" s="21" t="str">
        <f>IF(OR($A688="",$B688="",$C688=""),"",'OddsRatio_working_3-way'!I687)</f>
        <v/>
      </c>
      <c r="M688" s="22" t="str">
        <f>IF(OR($A688="",$B688="",$C688=""),"",'OddsRatio_working_3-way'!J687)</f>
        <v/>
      </c>
      <c r="N688" s="17" t="str">
        <f>IF('Log_working_3-way'!$D687="","",A688^('Log_working_3-way'!$D687))</f>
        <v/>
      </c>
      <c r="O688" s="21" t="str">
        <f>IF('Log_working_3-way'!$D687="","",B688^('Log_working_3-way'!$D687))</f>
        <v/>
      </c>
      <c r="P688" s="21"/>
    </row>
    <row r="689" spans="4:16" x14ac:dyDescent="0.2">
      <c r="D689" s="20" t="str">
        <f t="shared" si="190"/>
        <v/>
      </c>
      <c r="E689" s="17" t="str">
        <f>IF(OR($A689="",$B689="",$C689=""),"",A689*'MPTO_working_3-way'!$I688)</f>
        <v/>
      </c>
      <c r="F689" s="21" t="str">
        <f>IF(OR($A689="",$B689="",$C689=""),"",B689*'MPTO_working_3-way'!$I688)</f>
        <v/>
      </c>
      <c r="G689" s="22" t="str">
        <f>IF(OR($A689="",$B689="",$C689=""),"",C689*'MPTO_working_3-way'!$I688)</f>
        <v/>
      </c>
      <c r="H689" s="17" t="str">
        <f>IF(OR($A689="",$B689="",$C689=""),"",'MPTO_working_3-way'!E688)</f>
        <v/>
      </c>
      <c r="I689" s="21" t="str">
        <f>IF(OR($A689="",$B689="",$C689=""),"",'MPTO_working_3-way'!F688)</f>
        <v/>
      </c>
      <c r="J689" s="22" t="str">
        <f>IF(OR($A689="",$B689="",$C689=""),"",'MPTO_working_3-way'!G688)</f>
        <v/>
      </c>
      <c r="K689" s="17" t="str">
        <f>IF(OR($A689="",$B689="",$C689=""),"",'OddsRatio_working_3-way'!H688)</f>
        <v/>
      </c>
      <c r="L689" s="21" t="str">
        <f>IF(OR($A689="",$B689="",$C689=""),"",'OddsRatio_working_3-way'!I688)</f>
        <v/>
      </c>
      <c r="M689" s="22" t="str">
        <f>IF(OR($A689="",$B689="",$C689=""),"",'OddsRatio_working_3-way'!J688)</f>
        <v/>
      </c>
      <c r="N689" s="17" t="str">
        <f>IF('Log_working_3-way'!$D688="","",A689^('Log_working_3-way'!$D688))</f>
        <v/>
      </c>
      <c r="O689" s="21" t="str">
        <f>IF('Log_working_3-way'!$D688="","",B689^('Log_working_3-way'!$D688))</f>
        <v/>
      </c>
      <c r="P689" s="21"/>
    </row>
    <row r="690" spans="4:16" x14ac:dyDescent="0.2">
      <c r="D690" s="20" t="str">
        <f t="shared" si="190"/>
        <v/>
      </c>
      <c r="E690" s="17" t="str">
        <f>IF(OR($A690="",$B690="",$C690=""),"",A690*'MPTO_working_3-way'!$I689)</f>
        <v/>
      </c>
      <c r="F690" s="21" t="str">
        <f>IF(OR($A690="",$B690="",$C690=""),"",B690*'MPTO_working_3-way'!$I689)</f>
        <v/>
      </c>
      <c r="G690" s="22" t="str">
        <f>IF(OR($A690="",$B690="",$C690=""),"",C690*'MPTO_working_3-way'!$I689)</f>
        <v/>
      </c>
      <c r="H690" s="17" t="str">
        <f>IF(OR($A690="",$B690="",$C690=""),"",'MPTO_working_3-way'!E689)</f>
        <v/>
      </c>
      <c r="I690" s="21" t="str">
        <f>IF(OR($A690="",$B690="",$C690=""),"",'MPTO_working_3-way'!F689)</f>
        <v/>
      </c>
      <c r="J690" s="22" t="str">
        <f>IF(OR($A690="",$B690="",$C690=""),"",'MPTO_working_3-way'!G689)</f>
        <v/>
      </c>
      <c r="K690" s="17" t="str">
        <f>IF(OR($A690="",$B690="",$C690=""),"",'OddsRatio_working_3-way'!H689)</f>
        <v/>
      </c>
      <c r="L690" s="21" t="str">
        <f>IF(OR($A690="",$B690="",$C690=""),"",'OddsRatio_working_3-way'!I689)</f>
        <v/>
      </c>
      <c r="M690" s="22" t="str">
        <f>IF(OR($A690="",$B690="",$C690=""),"",'OddsRatio_working_3-way'!J689)</f>
        <v/>
      </c>
      <c r="N690" s="17" t="str">
        <f>IF('Log_working_3-way'!$D689="","",A690^('Log_working_3-way'!$D689))</f>
        <v/>
      </c>
      <c r="O690" s="21" t="str">
        <f>IF('Log_working_3-way'!$D689="","",B690^('Log_working_3-way'!$D689))</f>
        <v/>
      </c>
      <c r="P690" s="21"/>
    </row>
    <row r="691" spans="4:16" x14ac:dyDescent="0.2">
      <c r="D691" s="20" t="str">
        <f t="shared" si="190"/>
        <v/>
      </c>
      <c r="E691" s="17" t="str">
        <f>IF(OR($A691="",$B691="",$C691=""),"",A691*'MPTO_working_3-way'!$I690)</f>
        <v/>
      </c>
      <c r="F691" s="21" t="str">
        <f>IF(OR($A691="",$B691="",$C691=""),"",B691*'MPTO_working_3-way'!$I690)</f>
        <v/>
      </c>
      <c r="G691" s="22" t="str">
        <f>IF(OR($A691="",$B691="",$C691=""),"",C691*'MPTO_working_3-way'!$I690)</f>
        <v/>
      </c>
      <c r="H691" s="17" t="str">
        <f>IF(OR($A691="",$B691="",$C691=""),"",'MPTO_working_3-way'!E690)</f>
        <v/>
      </c>
      <c r="I691" s="21" t="str">
        <f>IF(OR($A691="",$B691="",$C691=""),"",'MPTO_working_3-way'!F690)</f>
        <v/>
      </c>
      <c r="J691" s="22" t="str">
        <f>IF(OR($A691="",$B691="",$C691=""),"",'MPTO_working_3-way'!G690)</f>
        <v/>
      </c>
      <c r="K691" s="17" t="str">
        <f>IF(OR($A691="",$B691="",$C691=""),"",'OddsRatio_working_3-way'!H690)</f>
        <v/>
      </c>
      <c r="L691" s="21" t="str">
        <f>IF(OR($A691="",$B691="",$C691=""),"",'OddsRatio_working_3-way'!I690)</f>
        <v/>
      </c>
      <c r="M691" s="22" t="str">
        <f>IF(OR($A691="",$B691="",$C691=""),"",'OddsRatio_working_3-way'!J690)</f>
        <v/>
      </c>
      <c r="N691" s="17" t="str">
        <f>IF('Log_working_3-way'!$D690="","",A691^('Log_working_3-way'!$D690))</f>
        <v/>
      </c>
      <c r="O691" s="21" t="str">
        <f>IF('Log_working_3-way'!$D690="","",B691^('Log_working_3-way'!$D690))</f>
        <v/>
      </c>
      <c r="P691" s="21"/>
    </row>
    <row r="692" spans="4:16" x14ac:dyDescent="0.2">
      <c r="D692" s="20" t="str">
        <f t="shared" si="190"/>
        <v/>
      </c>
      <c r="E692" s="17" t="str">
        <f>IF(OR($A692="",$B692="",$C692=""),"",A692*'MPTO_working_3-way'!$I691)</f>
        <v/>
      </c>
      <c r="F692" s="21" t="str">
        <f>IF(OR($A692="",$B692="",$C692=""),"",B692*'MPTO_working_3-way'!$I691)</f>
        <v/>
      </c>
      <c r="G692" s="22" t="str">
        <f>IF(OR($A692="",$B692="",$C692=""),"",C692*'MPTO_working_3-way'!$I691)</f>
        <v/>
      </c>
      <c r="H692" s="17" t="str">
        <f>IF(OR($A692="",$B692="",$C692=""),"",'MPTO_working_3-way'!E691)</f>
        <v/>
      </c>
      <c r="I692" s="21" t="str">
        <f>IF(OR($A692="",$B692="",$C692=""),"",'MPTO_working_3-way'!F691)</f>
        <v/>
      </c>
      <c r="J692" s="22" t="str">
        <f>IF(OR($A692="",$B692="",$C692=""),"",'MPTO_working_3-way'!G691)</f>
        <v/>
      </c>
      <c r="K692" s="17" t="str">
        <f>IF(OR($A692="",$B692="",$C692=""),"",'OddsRatio_working_3-way'!H691)</f>
        <v/>
      </c>
      <c r="L692" s="21" t="str">
        <f>IF(OR($A692="",$B692="",$C692=""),"",'OddsRatio_working_3-way'!I691)</f>
        <v/>
      </c>
      <c r="M692" s="22" t="str">
        <f>IF(OR($A692="",$B692="",$C692=""),"",'OddsRatio_working_3-way'!J691)</f>
        <v/>
      </c>
      <c r="N692" s="17" t="str">
        <f>IF('Log_working_3-way'!$D691="","",A692^('Log_working_3-way'!$D691))</f>
        <v/>
      </c>
      <c r="O692" s="21" t="str">
        <f>IF('Log_working_3-way'!$D691="","",B692^('Log_working_3-way'!$D691))</f>
        <v/>
      </c>
      <c r="P692" s="21"/>
    </row>
    <row r="693" spans="4:16" x14ac:dyDescent="0.2">
      <c r="D693" s="20" t="str">
        <f t="shared" si="190"/>
        <v/>
      </c>
      <c r="E693" s="17" t="str">
        <f>IF(OR($A693="",$B693="",$C693=""),"",A693*'MPTO_working_3-way'!$I692)</f>
        <v/>
      </c>
      <c r="F693" s="21" t="str">
        <f>IF(OR($A693="",$B693="",$C693=""),"",B693*'MPTO_working_3-way'!$I692)</f>
        <v/>
      </c>
      <c r="G693" s="22" t="str">
        <f>IF(OR($A693="",$B693="",$C693=""),"",C693*'MPTO_working_3-way'!$I692)</f>
        <v/>
      </c>
      <c r="H693" s="17" t="str">
        <f>IF(OR($A693="",$B693="",$C693=""),"",'MPTO_working_3-way'!E692)</f>
        <v/>
      </c>
      <c r="I693" s="21" t="str">
        <f>IF(OR($A693="",$B693="",$C693=""),"",'MPTO_working_3-way'!F692)</f>
        <v/>
      </c>
      <c r="J693" s="22" t="str">
        <f>IF(OR($A693="",$B693="",$C693=""),"",'MPTO_working_3-way'!G692)</f>
        <v/>
      </c>
      <c r="K693" s="17" t="str">
        <f>IF(OR($A693="",$B693="",$C693=""),"",'OddsRatio_working_3-way'!H692)</f>
        <v/>
      </c>
      <c r="L693" s="21" t="str">
        <f>IF(OR($A693="",$B693="",$C693=""),"",'OddsRatio_working_3-way'!I692)</f>
        <v/>
      </c>
      <c r="M693" s="22" t="str">
        <f>IF(OR($A693="",$B693="",$C693=""),"",'OddsRatio_working_3-way'!J692)</f>
        <v/>
      </c>
      <c r="N693" s="17" t="str">
        <f>IF('Log_working_3-way'!$D692="","",A693^('Log_working_3-way'!$D692))</f>
        <v/>
      </c>
      <c r="O693" s="21" t="str">
        <f>IF('Log_working_3-way'!$D692="","",B693^('Log_working_3-way'!$D692))</f>
        <v/>
      </c>
      <c r="P693" s="21"/>
    </row>
    <row r="694" spans="4:16" x14ac:dyDescent="0.2">
      <c r="D694" s="20" t="str">
        <f t="shared" si="190"/>
        <v/>
      </c>
      <c r="E694" s="17" t="str">
        <f>IF(OR($A694="",$B694="",$C694=""),"",A694*'MPTO_working_3-way'!$I693)</f>
        <v/>
      </c>
      <c r="F694" s="21" t="str">
        <f>IF(OR($A694="",$B694="",$C694=""),"",B694*'MPTO_working_3-way'!$I693)</f>
        <v/>
      </c>
      <c r="G694" s="22" t="str">
        <f>IF(OR($A694="",$B694="",$C694=""),"",C694*'MPTO_working_3-way'!$I693)</f>
        <v/>
      </c>
      <c r="H694" s="17" t="str">
        <f>IF(OR($A694="",$B694="",$C694=""),"",'MPTO_working_3-way'!E693)</f>
        <v/>
      </c>
      <c r="I694" s="21" t="str">
        <f>IF(OR($A694="",$B694="",$C694=""),"",'MPTO_working_3-way'!F693)</f>
        <v/>
      </c>
      <c r="J694" s="22" t="str">
        <f>IF(OR($A694="",$B694="",$C694=""),"",'MPTO_working_3-way'!G693)</f>
        <v/>
      </c>
      <c r="K694" s="17" t="str">
        <f>IF(OR($A694="",$B694="",$C694=""),"",'OddsRatio_working_3-way'!H693)</f>
        <v/>
      </c>
      <c r="L694" s="21" t="str">
        <f>IF(OR($A694="",$B694="",$C694=""),"",'OddsRatio_working_3-way'!I693)</f>
        <v/>
      </c>
      <c r="M694" s="22" t="str">
        <f>IF(OR($A694="",$B694="",$C694=""),"",'OddsRatio_working_3-way'!J693)</f>
        <v/>
      </c>
      <c r="N694" s="17" t="str">
        <f>IF('Log_working_3-way'!$D693="","",A694^('Log_working_3-way'!$D693))</f>
        <v/>
      </c>
      <c r="O694" s="21" t="str">
        <f>IF('Log_working_3-way'!$D693="","",B694^('Log_working_3-way'!$D693))</f>
        <v/>
      </c>
      <c r="P694" s="21"/>
    </row>
    <row r="695" spans="4:16" x14ac:dyDescent="0.2">
      <c r="D695" s="20" t="str">
        <f t="shared" si="190"/>
        <v/>
      </c>
      <c r="E695" s="17" t="str">
        <f>IF(OR($A695="",$B695="",$C695=""),"",A695*'MPTO_working_3-way'!$I694)</f>
        <v/>
      </c>
      <c r="F695" s="21" t="str">
        <f>IF(OR($A695="",$B695="",$C695=""),"",B695*'MPTO_working_3-way'!$I694)</f>
        <v/>
      </c>
      <c r="G695" s="22" t="str">
        <f>IF(OR($A695="",$B695="",$C695=""),"",C695*'MPTO_working_3-way'!$I694)</f>
        <v/>
      </c>
      <c r="H695" s="17" t="str">
        <f>IF(OR($A695="",$B695="",$C695=""),"",'MPTO_working_3-way'!E694)</f>
        <v/>
      </c>
      <c r="I695" s="21" t="str">
        <f>IF(OR($A695="",$B695="",$C695=""),"",'MPTO_working_3-way'!F694)</f>
        <v/>
      </c>
      <c r="J695" s="22" t="str">
        <f>IF(OR($A695="",$B695="",$C695=""),"",'MPTO_working_3-way'!G694)</f>
        <v/>
      </c>
      <c r="K695" s="17" t="str">
        <f>IF(OR($A695="",$B695="",$C695=""),"",'OddsRatio_working_3-way'!H694)</f>
        <v/>
      </c>
      <c r="L695" s="21" t="str">
        <f>IF(OR($A695="",$B695="",$C695=""),"",'OddsRatio_working_3-way'!I694)</f>
        <v/>
      </c>
      <c r="M695" s="22" t="str">
        <f>IF(OR($A695="",$B695="",$C695=""),"",'OddsRatio_working_3-way'!J694)</f>
        <v/>
      </c>
      <c r="N695" s="17" t="str">
        <f>IF('Log_working_3-way'!$D694="","",A695^('Log_working_3-way'!$D694))</f>
        <v/>
      </c>
      <c r="O695" s="21" t="str">
        <f>IF('Log_working_3-way'!$D694="","",B695^('Log_working_3-way'!$D694))</f>
        <v/>
      </c>
      <c r="P695" s="21"/>
    </row>
    <row r="696" spans="4:16" x14ac:dyDescent="0.2">
      <c r="D696" s="20" t="str">
        <f t="shared" si="190"/>
        <v/>
      </c>
      <c r="E696" s="17" t="str">
        <f>IF(OR($A696="",$B696="",$C696=""),"",A696*'MPTO_working_3-way'!$I695)</f>
        <v/>
      </c>
      <c r="F696" s="21" t="str">
        <f>IF(OR($A696="",$B696="",$C696=""),"",B696*'MPTO_working_3-way'!$I695)</f>
        <v/>
      </c>
      <c r="G696" s="22" t="str">
        <f>IF(OR($A696="",$B696="",$C696=""),"",C696*'MPTO_working_3-way'!$I695)</f>
        <v/>
      </c>
      <c r="H696" s="17" t="str">
        <f>IF(OR($A696="",$B696="",$C696=""),"",'MPTO_working_3-way'!E695)</f>
        <v/>
      </c>
      <c r="I696" s="21" t="str">
        <f>IF(OR($A696="",$B696="",$C696=""),"",'MPTO_working_3-way'!F695)</f>
        <v/>
      </c>
      <c r="J696" s="22" t="str">
        <f>IF(OR($A696="",$B696="",$C696=""),"",'MPTO_working_3-way'!G695)</f>
        <v/>
      </c>
      <c r="K696" s="17" t="str">
        <f>IF(OR($A696="",$B696="",$C696=""),"",'OddsRatio_working_3-way'!H695)</f>
        <v/>
      </c>
      <c r="L696" s="21" t="str">
        <f>IF(OR($A696="",$B696="",$C696=""),"",'OddsRatio_working_3-way'!I695)</f>
        <v/>
      </c>
      <c r="M696" s="22" t="str">
        <f>IF(OR($A696="",$B696="",$C696=""),"",'OddsRatio_working_3-way'!J695)</f>
        <v/>
      </c>
      <c r="N696" s="17" t="str">
        <f>IF('Log_working_3-way'!$D695="","",A696^('Log_working_3-way'!$D695))</f>
        <v/>
      </c>
      <c r="O696" s="21" t="str">
        <f>IF('Log_working_3-way'!$D695="","",B696^('Log_working_3-way'!$D695))</f>
        <v/>
      </c>
      <c r="P696" s="21"/>
    </row>
    <row r="697" spans="4:16" x14ac:dyDescent="0.2">
      <c r="D697" s="20" t="str">
        <f t="shared" si="190"/>
        <v/>
      </c>
      <c r="E697" s="17" t="str">
        <f>IF(OR($A697="",$B697="",$C697=""),"",A697*'MPTO_working_3-way'!$I696)</f>
        <v/>
      </c>
      <c r="F697" s="21" t="str">
        <f>IF(OR($A697="",$B697="",$C697=""),"",B697*'MPTO_working_3-way'!$I696)</f>
        <v/>
      </c>
      <c r="G697" s="22" t="str">
        <f>IF(OR($A697="",$B697="",$C697=""),"",C697*'MPTO_working_3-way'!$I696)</f>
        <v/>
      </c>
      <c r="H697" s="17" t="str">
        <f>IF(OR($A697="",$B697="",$C697=""),"",'MPTO_working_3-way'!E696)</f>
        <v/>
      </c>
      <c r="I697" s="21" t="str">
        <f>IF(OR($A697="",$B697="",$C697=""),"",'MPTO_working_3-way'!F696)</f>
        <v/>
      </c>
      <c r="J697" s="22" t="str">
        <f>IF(OR($A697="",$B697="",$C697=""),"",'MPTO_working_3-way'!G696)</f>
        <v/>
      </c>
      <c r="K697" s="17" t="str">
        <f>IF(OR($A697="",$B697="",$C697=""),"",'OddsRatio_working_3-way'!H696)</f>
        <v/>
      </c>
      <c r="L697" s="21" t="str">
        <f>IF(OR($A697="",$B697="",$C697=""),"",'OddsRatio_working_3-way'!I696)</f>
        <v/>
      </c>
      <c r="M697" s="22" t="str">
        <f>IF(OR($A697="",$B697="",$C697=""),"",'OddsRatio_working_3-way'!J696)</f>
        <v/>
      </c>
      <c r="N697" s="17" t="str">
        <f>IF('Log_working_3-way'!$D696="","",A697^('Log_working_3-way'!$D696))</f>
        <v/>
      </c>
      <c r="O697" s="21" t="str">
        <f>IF('Log_working_3-way'!$D696="","",B697^('Log_working_3-way'!$D696))</f>
        <v/>
      </c>
      <c r="P697" s="21"/>
    </row>
    <row r="698" spans="4:16" x14ac:dyDescent="0.2">
      <c r="D698" s="20" t="str">
        <f t="shared" si="190"/>
        <v/>
      </c>
      <c r="E698" s="17" t="str">
        <f>IF(OR($A698="",$B698="",$C698=""),"",A698*'MPTO_working_3-way'!$I697)</f>
        <v/>
      </c>
      <c r="F698" s="21" t="str">
        <f>IF(OR($A698="",$B698="",$C698=""),"",B698*'MPTO_working_3-way'!$I697)</f>
        <v/>
      </c>
      <c r="G698" s="22" t="str">
        <f>IF(OR($A698="",$B698="",$C698=""),"",C698*'MPTO_working_3-way'!$I697)</f>
        <v/>
      </c>
      <c r="H698" s="17" t="str">
        <f>IF(OR($A698="",$B698="",$C698=""),"",'MPTO_working_3-way'!E697)</f>
        <v/>
      </c>
      <c r="I698" s="21" t="str">
        <f>IF(OR($A698="",$B698="",$C698=""),"",'MPTO_working_3-way'!F697)</f>
        <v/>
      </c>
      <c r="J698" s="22" t="str">
        <f>IF(OR($A698="",$B698="",$C698=""),"",'MPTO_working_3-way'!G697)</f>
        <v/>
      </c>
      <c r="K698" s="17" t="str">
        <f>IF(OR($A698="",$B698="",$C698=""),"",'OddsRatio_working_3-way'!H697)</f>
        <v/>
      </c>
      <c r="L698" s="21" t="str">
        <f>IF(OR($A698="",$B698="",$C698=""),"",'OddsRatio_working_3-way'!I697)</f>
        <v/>
      </c>
      <c r="M698" s="22" t="str">
        <f>IF(OR($A698="",$B698="",$C698=""),"",'OddsRatio_working_3-way'!J697)</f>
        <v/>
      </c>
      <c r="N698" s="17" t="str">
        <f>IF('Log_working_3-way'!$D697="","",A698^('Log_working_3-way'!$D697))</f>
        <v/>
      </c>
      <c r="O698" s="21" t="str">
        <f>IF('Log_working_3-way'!$D697="","",B698^('Log_working_3-way'!$D697))</f>
        <v/>
      </c>
      <c r="P698" s="21"/>
    </row>
    <row r="699" spans="4:16" x14ac:dyDescent="0.2">
      <c r="D699" s="20" t="str">
        <f t="shared" si="190"/>
        <v/>
      </c>
      <c r="E699" s="17" t="str">
        <f>IF(OR($A699="",$B699="",$C699=""),"",A699*'MPTO_working_3-way'!$I698)</f>
        <v/>
      </c>
      <c r="F699" s="21" t="str">
        <f>IF(OR($A699="",$B699="",$C699=""),"",B699*'MPTO_working_3-way'!$I698)</f>
        <v/>
      </c>
      <c r="G699" s="22" t="str">
        <f>IF(OR($A699="",$B699="",$C699=""),"",C699*'MPTO_working_3-way'!$I698)</f>
        <v/>
      </c>
      <c r="H699" s="17" t="str">
        <f>IF(OR($A699="",$B699="",$C699=""),"",'MPTO_working_3-way'!E698)</f>
        <v/>
      </c>
      <c r="I699" s="21" t="str">
        <f>IF(OR($A699="",$B699="",$C699=""),"",'MPTO_working_3-way'!F698)</f>
        <v/>
      </c>
      <c r="J699" s="22" t="str">
        <f>IF(OR($A699="",$B699="",$C699=""),"",'MPTO_working_3-way'!G698)</f>
        <v/>
      </c>
      <c r="K699" s="17" t="str">
        <f>IF(OR($A699="",$B699="",$C699=""),"",'OddsRatio_working_3-way'!H698)</f>
        <v/>
      </c>
      <c r="L699" s="21" t="str">
        <f>IF(OR($A699="",$B699="",$C699=""),"",'OddsRatio_working_3-way'!I698)</f>
        <v/>
      </c>
      <c r="M699" s="22" t="str">
        <f>IF(OR($A699="",$B699="",$C699=""),"",'OddsRatio_working_3-way'!J698)</f>
        <v/>
      </c>
      <c r="N699" s="17" t="str">
        <f>IF('Log_working_3-way'!$D698="","",A699^('Log_working_3-way'!$D698))</f>
        <v/>
      </c>
      <c r="O699" s="21" t="str">
        <f>IF('Log_working_3-way'!$D698="","",B699^('Log_working_3-way'!$D698))</f>
        <v/>
      </c>
      <c r="P699" s="21"/>
    </row>
    <row r="700" spans="4:16" x14ac:dyDescent="0.2">
      <c r="D700" s="20" t="str">
        <f t="shared" si="190"/>
        <v/>
      </c>
      <c r="E700" s="17" t="str">
        <f>IF(OR($A700="",$B700="",$C700=""),"",A700*'MPTO_working_3-way'!$I699)</f>
        <v/>
      </c>
      <c r="F700" s="21" t="str">
        <f>IF(OR($A700="",$B700="",$C700=""),"",B700*'MPTO_working_3-way'!$I699)</f>
        <v/>
      </c>
      <c r="G700" s="22" t="str">
        <f>IF(OR($A700="",$B700="",$C700=""),"",C700*'MPTO_working_3-way'!$I699)</f>
        <v/>
      </c>
      <c r="H700" s="17" t="str">
        <f>IF(OR($A700="",$B700="",$C700=""),"",'MPTO_working_3-way'!E699)</f>
        <v/>
      </c>
      <c r="I700" s="21" t="str">
        <f>IF(OR($A700="",$B700="",$C700=""),"",'MPTO_working_3-way'!F699)</f>
        <v/>
      </c>
      <c r="J700" s="22" t="str">
        <f>IF(OR($A700="",$B700="",$C700=""),"",'MPTO_working_3-way'!G699)</f>
        <v/>
      </c>
      <c r="K700" s="17" t="str">
        <f>IF(OR($A700="",$B700="",$C700=""),"",'OddsRatio_working_3-way'!H699)</f>
        <v/>
      </c>
      <c r="L700" s="21" t="str">
        <f>IF(OR($A700="",$B700="",$C700=""),"",'OddsRatio_working_3-way'!I699)</f>
        <v/>
      </c>
      <c r="M700" s="22" t="str">
        <f>IF(OR($A700="",$B700="",$C700=""),"",'OddsRatio_working_3-way'!J699)</f>
        <v/>
      </c>
      <c r="N700" s="17" t="str">
        <f>IF('Log_working_3-way'!$D699="","",A700^('Log_working_3-way'!$D699))</f>
        <v/>
      </c>
      <c r="O700" s="21" t="str">
        <f>IF('Log_working_3-way'!$D699="","",B700^('Log_working_3-way'!$D699))</f>
        <v/>
      </c>
      <c r="P700" s="21"/>
    </row>
    <row r="701" spans="4:16" x14ac:dyDescent="0.2">
      <c r="D701" s="20" t="str">
        <f t="shared" si="190"/>
        <v/>
      </c>
      <c r="E701" s="17" t="str">
        <f>IF(OR($A701="",$B701="",$C701=""),"",A701*'MPTO_working_3-way'!$I700)</f>
        <v/>
      </c>
      <c r="F701" s="21" t="str">
        <f>IF(OR($A701="",$B701="",$C701=""),"",B701*'MPTO_working_3-way'!$I700)</f>
        <v/>
      </c>
      <c r="G701" s="22" t="str">
        <f>IF(OR($A701="",$B701="",$C701=""),"",C701*'MPTO_working_3-way'!$I700)</f>
        <v/>
      </c>
      <c r="H701" s="17" t="str">
        <f>IF(OR($A701="",$B701="",$C701=""),"",'MPTO_working_3-way'!E700)</f>
        <v/>
      </c>
      <c r="I701" s="21" t="str">
        <f>IF(OR($A701="",$B701="",$C701=""),"",'MPTO_working_3-way'!F700)</f>
        <v/>
      </c>
      <c r="J701" s="22" t="str">
        <f>IF(OR($A701="",$B701="",$C701=""),"",'MPTO_working_3-way'!G700)</f>
        <v/>
      </c>
      <c r="K701" s="17" t="str">
        <f>IF(OR($A701="",$B701="",$C701=""),"",'OddsRatio_working_3-way'!H700)</f>
        <v/>
      </c>
      <c r="L701" s="21" t="str">
        <f>IF(OR($A701="",$B701="",$C701=""),"",'OddsRatio_working_3-way'!I700)</f>
        <v/>
      </c>
      <c r="M701" s="22" t="str">
        <f>IF(OR($A701="",$B701="",$C701=""),"",'OddsRatio_working_3-way'!J700)</f>
        <v/>
      </c>
      <c r="N701" s="17" t="str">
        <f>IF('Log_working_3-way'!$D700="","",A701^('Log_working_3-way'!$D700))</f>
        <v/>
      </c>
      <c r="O701" s="21" t="str">
        <f>IF('Log_working_3-way'!$D700="","",B701^('Log_working_3-way'!$D700))</f>
        <v/>
      </c>
      <c r="P701" s="21"/>
    </row>
    <row r="702" spans="4:16" x14ac:dyDescent="0.2">
      <c r="D702" s="20" t="str">
        <f t="shared" si="190"/>
        <v/>
      </c>
      <c r="E702" s="17" t="str">
        <f>IF(OR($A702="",$B702="",$C702=""),"",A702*'MPTO_working_3-way'!$I701)</f>
        <v/>
      </c>
      <c r="F702" s="21" t="str">
        <f>IF(OR($A702="",$B702="",$C702=""),"",B702*'MPTO_working_3-way'!$I701)</f>
        <v/>
      </c>
      <c r="G702" s="22" t="str">
        <f>IF(OR($A702="",$B702="",$C702=""),"",C702*'MPTO_working_3-way'!$I701)</f>
        <v/>
      </c>
      <c r="H702" s="17" t="str">
        <f>IF(OR($A702="",$B702="",$C702=""),"",'MPTO_working_3-way'!E701)</f>
        <v/>
      </c>
      <c r="I702" s="21" t="str">
        <f>IF(OR($A702="",$B702="",$C702=""),"",'MPTO_working_3-way'!F701)</f>
        <v/>
      </c>
      <c r="J702" s="22" t="str">
        <f>IF(OR($A702="",$B702="",$C702=""),"",'MPTO_working_3-way'!G701)</f>
        <v/>
      </c>
      <c r="K702" s="17" t="str">
        <f>IF(OR($A702="",$B702="",$C702=""),"",'OddsRatio_working_3-way'!H701)</f>
        <v/>
      </c>
      <c r="L702" s="21" t="str">
        <f>IF(OR($A702="",$B702="",$C702=""),"",'OddsRatio_working_3-way'!I701)</f>
        <v/>
      </c>
      <c r="M702" s="22" t="str">
        <f>IF(OR($A702="",$B702="",$C702=""),"",'OddsRatio_working_3-way'!J701)</f>
        <v/>
      </c>
      <c r="N702" s="17" t="str">
        <f>IF('Log_working_3-way'!$D701="","",A702^('Log_working_3-way'!$D701))</f>
        <v/>
      </c>
      <c r="O702" s="21" t="str">
        <f>IF('Log_working_3-way'!$D701="","",B702^('Log_working_3-way'!$D701))</f>
        <v/>
      </c>
      <c r="P702" s="21"/>
    </row>
    <row r="703" spans="4:16" x14ac:dyDescent="0.2">
      <c r="D703" s="20" t="str">
        <f t="shared" si="190"/>
        <v/>
      </c>
      <c r="E703" s="17" t="str">
        <f>IF(OR($A703="",$B703="",$C703=""),"",A703*'MPTO_working_3-way'!$I702)</f>
        <v/>
      </c>
      <c r="F703" s="21" t="str">
        <f>IF(OR($A703="",$B703="",$C703=""),"",B703*'MPTO_working_3-way'!$I702)</f>
        <v/>
      </c>
      <c r="G703" s="22" t="str">
        <f>IF(OR($A703="",$B703="",$C703=""),"",C703*'MPTO_working_3-way'!$I702)</f>
        <v/>
      </c>
      <c r="H703" s="17" t="str">
        <f>IF(OR($A703="",$B703="",$C703=""),"",'MPTO_working_3-way'!E702)</f>
        <v/>
      </c>
      <c r="I703" s="21" t="str">
        <f>IF(OR($A703="",$B703="",$C703=""),"",'MPTO_working_3-way'!F702)</f>
        <v/>
      </c>
      <c r="J703" s="22" t="str">
        <f>IF(OR($A703="",$B703="",$C703=""),"",'MPTO_working_3-way'!G702)</f>
        <v/>
      </c>
      <c r="K703" s="17" t="str">
        <f>IF(OR($A703="",$B703="",$C703=""),"",'OddsRatio_working_3-way'!H702)</f>
        <v/>
      </c>
      <c r="L703" s="21" t="str">
        <f>IF(OR($A703="",$B703="",$C703=""),"",'OddsRatio_working_3-way'!I702)</f>
        <v/>
      </c>
      <c r="M703" s="22" t="str">
        <f>IF(OR($A703="",$B703="",$C703=""),"",'OddsRatio_working_3-way'!J702)</f>
        <v/>
      </c>
      <c r="N703" s="17" t="str">
        <f>IF('Log_working_3-way'!$D702="","",A703^('Log_working_3-way'!$D702))</f>
        <v/>
      </c>
      <c r="O703" s="21" t="str">
        <f>IF('Log_working_3-way'!$D702="","",B703^('Log_working_3-way'!$D702))</f>
        <v/>
      </c>
      <c r="P703" s="21"/>
    </row>
    <row r="704" spans="4:16" x14ac:dyDescent="0.2">
      <c r="D704" s="20" t="str">
        <f t="shared" si="190"/>
        <v/>
      </c>
      <c r="E704" s="17" t="str">
        <f>IF(OR($A704="",$B704="",$C704=""),"",A704*'MPTO_working_3-way'!$I703)</f>
        <v/>
      </c>
      <c r="F704" s="21" t="str">
        <f>IF(OR($A704="",$B704="",$C704=""),"",B704*'MPTO_working_3-way'!$I703)</f>
        <v/>
      </c>
      <c r="G704" s="22" t="str">
        <f>IF(OR($A704="",$B704="",$C704=""),"",C704*'MPTO_working_3-way'!$I703)</f>
        <v/>
      </c>
      <c r="H704" s="17" t="str">
        <f>IF(OR($A704="",$B704="",$C704=""),"",'MPTO_working_3-way'!E703)</f>
        <v/>
      </c>
      <c r="I704" s="21" t="str">
        <f>IF(OR($A704="",$B704="",$C704=""),"",'MPTO_working_3-way'!F703)</f>
        <v/>
      </c>
      <c r="J704" s="22" t="str">
        <f>IF(OR($A704="",$B704="",$C704=""),"",'MPTO_working_3-way'!G703)</f>
        <v/>
      </c>
      <c r="K704" s="17" t="str">
        <f>IF(OR($A704="",$B704="",$C704=""),"",'OddsRatio_working_3-way'!H703)</f>
        <v/>
      </c>
      <c r="L704" s="21" t="str">
        <f>IF(OR($A704="",$B704="",$C704=""),"",'OddsRatio_working_3-way'!I703)</f>
        <v/>
      </c>
      <c r="M704" s="22" t="str">
        <f>IF(OR($A704="",$B704="",$C704=""),"",'OddsRatio_working_3-way'!J703)</f>
        <v/>
      </c>
      <c r="N704" s="17" t="str">
        <f>IF('Log_working_3-way'!$D703="","",A704^('Log_working_3-way'!$D703))</f>
        <v/>
      </c>
      <c r="O704" s="21" t="str">
        <f>IF('Log_working_3-way'!$D703="","",B704^('Log_working_3-way'!$D703))</f>
        <v/>
      </c>
      <c r="P704" s="21"/>
    </row>
    <row r="705" spans="4:16" x14ac:dyDescent="0.2">
      <c r="D705" s="20" t="str">
        <f t="shared" si="190"/>
        <v/>
      </c>
      <c r="E705" s="17" t="str">
        <f>IF(OR($A705="",$B705="",$C705=""),"",A705*'MPTO_working_3-way'!$I704)</f>
        <v/>
      </c>
      <c r="F705" s="21" t="str">
        <f>IF(OR($A705="",$B705="",$C705=""),"",B705*'MPTO_working_3-way'!$I704)</f>
        <v/>
      </c>
      <c r="G705" s="22" t="str">
        <f>IF(OR($A705="",$B705="",$C705=""),"",C705*'MPTO_working_3-way'!$I704)</f>
        <v/>
      </c>
      <c r="H705" s="17" t="str">
        <f>IF(OR($A705="",$B705="",$C705=""),"",'MPTO_working_3-way'!E704)</f>
        <v/>
      </c>
      <c r="I705" s="21" t="str">
        <f>IF(OR($A705="",$B705="",$C705=""),"",'MPTO_working_3-way'!F704)</f>
        <v/>
      </c>
      <c r="J705" s="22" t="str">
        <f>IF(OR($A705="",$B705="",$C705=""),"",'MPTO_working_3-way'!G704)</f>
        <v/>
      </c>
      <c r="K705" s="17" t="str">
        <f>IF(OR($A705="",$B705="",$C705=""),"",'OddsRatio_working_3-way'!H704)</f>
        <v/>
      </c>
      <c r="L705" s="21" t="str">
        <f>IF(OR($A705="",$B705="",$C705=""),"",'OddsRatio_working_3-way'!I704)</f>
        <v/>
      </c>
      <c r="M705" s="22" t="str">
        <f>IF(OR($A705="",$B705="",$C705=""),"",'OddsRatio_working_3-way'!J704)</f>
        <v/>
      </c>
      <c r="N705" s="17" t="str">
        <f>IF('Log_working_3-way'!$D704="","",A705^('Log_working_3-way'!$D704))</f>
        <v/>
      </c>
      <c r="O705" s="21" t="str">
        <f>IF('Log_working_3-way'!$D704="","",B705^('Log_working_3-way'!$D704))</f>
        <v/>
      </c>
      <c r="P705" s="21"/>
    </row>
    <row r="706" spans="4:16" x14ac:dyDescent="0.2">
      <c r="D706" s="20" t="str">
        <f t="shared" si="190"/>
        <v/>
      </c>
      <c r="E706" s="17" t="str">
        <f>IF(OR($A706="",$B706="",$C706=""),"",A706*'MPTO_working_3-way'!$I705)</f>
        <v/>
      </c>
      <c r="F706" s="21" t="str">
        <f>IF(OR($A706="",$B706="",$C706=""),"",B706*'MPTO_working_3-way'!$I705)</f>
        <v/>
      </c>
      <c r="G706" s="22" t="str">
        <f>IF(OR($A706="",$B706="",$C706=""),"",C706*'MPTO_working_3-way'!$I705)</f>
        <v/>
      </c>
      <c r="H706" s="17" t="str">
        <f>IF(OR($A706="",$B706="",$C706=""),"",'MPTO_working_3-way'!E705)</f>
        <v/>
      </c>
      <c r="I706" s="21" t="str">
        <f>IF(OR($A706="",$B706="",$C706=""),"",'MPTO_working_3-way'!F705)</f>
        <v/>
      </c>
      <c r="J706" s="22" t="str">
        <f>IF(OR($A706="",$B706="",$C706=""),"",'MPTO_working_3-way'!G705)</f>
        <v/>
      </c>
      <c r="K706" s="17" t="str">
        <f>IF(OR($A706="",$B706="",$C706=""),"",'OddsRatio_working_3-way'!H705)</f>
        <v/>
      </c>
      <c r="L706" s="21" t="str">
        <f>IF(OR($A706="",$B706="",$C706=""),"",'OddsRatio_working_3-way'!I705)</f>
        <v/>
      </c>
      <c r="M706" s="22" t="str">
        <f>IF(OR($A706="",$B706="",$C706=""),"",'OddsRatio_working_3-way'!J705)</f>
        <v/>
      </c>
      <c r="N706" s="17" t="str">
        <f>IF('Log_working_3-way'!$D705="","",A706^('Log_working_3-way'!$D705))</f>
        <v/>
      </c>
      <c r="O706" s="21" t="str">
        <f>IF('Log_working_3-way'!$D705="","",B706^('Log_working_3-way'!$D705))</f>
        <v/>
      </c>
      <c r="P706" s="21"/>
    </row>
    <row r="707" spans="4:16" x14ac:dyDescent="0.2">
      <c r="D707" s="20" t="str">
        <f t="shared" si="190"/>
        <v/>
      </c>
      <c r="E707" s="17" t="str">
        <f>IF(OR($A707="",$B707="",$C707=""),"",A707*'MPTO_working_3-way'!$I706)</f>
        <v/>
      </c>
      <c r="F707" s="21" t="str">
        <f>IF(OR($A707="",$B707="",$C707=""),"",B707*'MPTO_working_3-way'!$I706)</f>
        <v/>
      </c>
      <c r="G707" s="22" t="str">
        <f>IF(OR($A707="",$B707="",$C707=""),"",C707*'MPTO_working_3-way'!$I706)</f>
        <v/>
      </c>
      <c r="H707" s="17" t="str">
        <f>IF(OR($A707="",$B707="",$C707=""),"",'MPTO_working_3-way'!E706)</f>
        <v/>
      </c>
      <c r="I707" s="21" t="str">
        <f>IF(OR($A707="",$B707="",$C707=""),"",'MPTO_working_3-way'!F706)</f>
        <v/>
      </c>
      <c r="J707" s="22" t="str">
        <f>IF(OR($A707="",$B707="",$C707=""),"",'MPTO_working_3-way'!G706)</f>
        <v/>
      </c>
      <c r="K707" s="17" t="str">
        <f>IF(OR($A707="",$B707="",$C707=""),"",'OddsRatio_working_3-way'!H706)</f>
        <v/>
      </c>
      <c r="L707" s="21" t="str">
        <f>IF(OR($A707="",$B707="",$C707=""),"",'OddsRatio_working_3-way'!I706)</f>
        <v/>
      </c>
      <c r="M707" s="22" t="str">
        <f>IF(OR($A707="",$B707="",$C707=""),"",'OddsRatio_working_3-way'!J706)</f>
        <v/>
      </c>
      <c r="N707" s="17" t="str">
        <f>IF('Log_working_3-way'!$D706="","",A707^('Log_working_3-way'!$D706))</f>
        <v/>
      </c>
      <c r="O707" s="21" t="str">
        <f>IF('Log_working_3-way'!$D706="","",B707^('Log_working_3-way'!$D706))</f>
        <v/>
      </c>
      <c r="P707" s="21"/>
    </row>
    <row r="708" spans="4:16" x14ac:dyDescent="0.2">
      <c r="D708" s="20" t="str">
        <f t="shared" si="190"/>
        <v/>
      </c>
      <c r="E708" s="17" t="str">
        <f>IF(OR($A708="",$B708="",$C708=""),"",A708*'MPTO_working_3-way'!$I707)</f>
        <v/>
      </c>
      <c r="F708" s="21" t="str">
        <f>IF(OR($A708="",$B708="",$C708=""),"",B708*'MPTO_working_3-way'!$I707)</f>
        <v/>
      </c>
      <c r="G708" s="22" t="str">
        <f>IF(OR($A708="",$B708="",$C708=""),"",C708*'MPTO_working_3-way'!$I707)</f>
        <v/>
      </c>
      <c r="H708" s="17" t="str">
        <f>IF(OR($A708="",$B708="",$C708=""),"",'MPTO_working_3-way'!E707)</f>
        <v/>
      </c>
      <c r="I708" s="21" t="str">
        <f>IF(OR($A708="",$B708="",$C708=""),"",'MPTO_working_3-way'!F707)</f>
        <v/>
      </c>
      <c r="J708" s="22" t="str">
        <f>IF(OR($A708="",$B708="",$C708=""),"",'MPTO_working_3-way'!G707)</f>
        <v/>
      </c>
      <c r="K708" s="17" t="str">
        <f>IF(OR($A708="",$B708="",$C708=""),"",'OddsRatio_working_3-way'!H707)</f>
        <v/>
      </c>
      <c r="L708" s="21" t="str">
        <f>IF(OR($A708="",$B708="",$C708=""),"",'OddsRatio_working_3-way'!I707)</f>
        <v/>
      </c>
      <c r="M708" s="22" t="str">
        <f>IF(OR($A708="",$B708="",$C708=""),"",'OddsRatio_working_3-way'!J707)</f>
        <v/>
      </c>
      <c r="N708" s="17" t="str">
        <f>IF('Log_working_3-way'!$D707="","",A708^('Log_working_3-way'!$D707))</f>
        <v/>
      </c>
      <c r="O708" s="21" t="str">
        <f>IF('Log_working_3-way'!$D707="","",B708^('Log_working_3-way'!$D707))</f>
        <v/>
      </c>
      <c r="P708" s="21"/>
    </row>
    <row r="709" spans="4:16" x14ac:dyDescent="0.2">
      <c r="D709" s="20" t="str">
        <f t="shared" ref="D709:D772" si="191">IF(OR($A709="",$B709="",$C709=""),"",(1/A709)+(1/B709)+(1/C709)-1)</f>
        <v/>
      </c>
      <c r="E709" s="17" t="str">
        <f>IF(OR($A709="",$B709="",$C709=""),"",A709*'MPTO_working_3-way'!$I708)</f>
        <v/>
      </c>
      <c r="F709" s="21" t="str">
        <f>IF(OR($A709="",$B709="",$C709=""),"",B709*'MPTO_working_3-way'!$I708)</f>
        <v/>
      </c>
      <c r="G709" s="22" t="str">
        <f>IF(OR($A709="",$B709="",$C709=""),"",C709*'MPTO_working_3-way'!$I708)</f>
        <v/>
      </c>
      <c r="H709" s="17" t="str">
        <f>IF(OR($A709="",$B709="",$C709=""),"",'MPTO_working_3-way'!E708)</f>
        <v/>
      </c>
      <c r="I709" s="21" t="str">
        <f>IF(OR($A709="",$B709="",$C709=""),"",'MPTO_working_3-way'!F708)</f>
        <v/>
      </c>
      <c r="J709" s="22" t="str">
        <f>IF(OR($A709="",$B709="",$C709=""),"",'MPTO_working_3-way'!G708)</f>
        <v/>
      </c>
      <c r="K709" s="17" t="str">
        <f>IF(OR($A709="",$B709="",$C709=""),"",'OddsRatio_working_3-way'!H708)</f>
        <v/>
      </c>
      <c r="L709" s="21" t="str">
        <f>IF(OR($A709="",$B709="",$C709=""),"",'OddsRatio_working_3-way'!I708)</f>
        <v/>
      </c>
      <c r="M709" s="22" t="str">
        <f>IF(OR($A709="",$B709="",$C709=""),"",'OddsRatio_working_3-way'!J708)</f>
        <v/>
      </c>
      <c r="N709" s="17" t="str">
        <f>IF('Log_working_3-way'!$D708="","",A709^('Log_working_3-way'!$D708))</f>
        <v/>
      </c>
      <c r="O709" s="21" t="str">
        <f>IF('Log_working_3-way'!$D708="","",B709^('Log_working_3-way'!$D708))</f>
        <v/>
      </c>
      <c r="P709" s="21"/>
    </row>
    <row r="710" spans="4:16" x14ac:dyDescent="0.2">
      <c r="D710" s="20" t="str">
        <f t="shared" si="191"/>
        <v/>
      </c>
      <c r="E710" s="17" t="str">
        <f>IF(OR($A710="",$B710="",$C710=""),"",A710*'MPTO_working_3-way'!$I709)</f>
        <v/>
      </c>
      <c r="F710" s="21" t="str">
        <f>IF(OR($A710="",$B710="",$C710=""),"",B710*'MPTO_working_3-way'!$I709)</f>
        <v/>
      </c>
      <c r="G710" s="22" t="str">
        <f>IF(OR($A710="",$B710="",$C710=""),"",C710*'MPTO_working_3-way'!$I709)</f>
        <v/>
      </c>
      <c r="H710" s="17" t="str">
        <f>IF(OR($A710="",$B710="",$C710=""),"",'MPTO_working_3-way'!E709)</f>
        <v/>
      </c>
      <c r="I710" s="21" t="str">
        <f>IF(OR($A710="",$B710="",$C710=""),"",'MPTO_working_3-way'!F709)</f>
        <v/>
      </c>
      <c r="J710" s="22" t="str">
        <f>IF(OR($A710="",$B710="",$C710=""),"",'MPTO_working_3-way'!G709)</f>
        <v/>
      </c>
      <c r="K710" s="17" t="str">
        <f>IF(OR($A710="",$B710="",$C710=""),"",'OddsRatio_working_3-way'!H709)</f>
        <v/>
      </c>
      <c r="L710" s="21" t="str">
        <f>IF(OR($A710="",$B710="",$C710=""),"",'OddsRatio_working_3-way'!I709)</f>
        <v/>
      </c>
      <c r="M710" s="22" t="str">
        <f>IF(OR($A710="",$B710="",$C710=""),"",'OddsRatio_working_3-way'!J709)</f>
        <v/>
      </c>
      <c r="N710" s="17" t="str">
        <f>IF('Log_working_3-way'!$D709="","",A710^('Log_working_3-way'!$D709))</f>
        <v/>
      </c>
      <c r="O710" s="21" t="str">
        <f>IF('Log_working_3-way'!$D709="","",B710^('Log_working_3-way'!$D709))</f>
        <v/>
      </c>
      <c r="P710" s="21"/>
    </row>
    <row r="711" spans="4:16" x14ac:dyDescent="0.2">
      <c r="D711" s="20" t="str">
        <f t="shared" si="191"/>
        <v/>
      </c>
      <c r="E711" s="17" t="str">
        <f>IF(OR($A711="",$B711="",$C711=""),"",A711*'MPTO_working_3-way'!$I710)</f>
        <v/>
      </c>
      <c r="F711" s="21" t="str">
        <f>IF(OR($A711="",$B711="",$C711=""),"",B711*'MPTO_working_3-way'!$I710)</f>
        <v/>
      </c>
      <c r="G711" s="22" t="str">
        <f>IF(OR($A711="",$B711="",$C711=""),"",C711*'MPTO_working_3-way'!$I710)</f>
        <v/>
      </c>
      <c r="H711" s="17" t="str">
        <f>IF(OR($A711="",$B711="",$C711=""),"",'MPTO_working_3-way'!E710)</f>
        <v/>
      </c>
      <c r="I711" s="21" t="str">
        <f>IF(OR($A711="",$B711="",$C711=""),"",'MPTO_working_3-way'!F710)</f>
        <v/>
      </c>
      <c r="J711" s="22" t="str">
        <f>IF(OR($A711="",$B711="",$C711=""),"",'MPTO_working_3-way'!G710)</f>
        <v/>
      </c>
      <c r="K711" s="17" t="str">
        <f>IF(OR($A711="",$B711="",$C711=""),"",'OddsRatio_working_3-way'!H710)</f>
        <v/>
      </c>
      <c r="L711" s="21" t="str">
        <f>IF(OR($A711="",$B711="",$C711=""),"",'OddsRatio_working_3-way'!I710)</f>
        <v/>
      </c>
      <c r="M711" s="22" t="str">
        <f>IF(OR($A711="",$B711="",$C711=""),"",'OddsRatio_working_3-way'!J710)</f>
        <v/>
      </c>
      <c r="N711" s="17" t="str">
        <f>IF('Log_working_3-way'!$D710="","",A711^('Log_working_3-way'!$D710))</f>
        <v/>
      </c>
      <c r="O711" s="21" t="str">
        <f>IF('Log_working_3-way'!$D710="","",B711^('Log_working_3-way'!$D710))</f>
        <v/>
      </c>
      <c r="P711" s="21"/>
    </row>
    <row r="712" spans="4:16" x14ac:dyDescent="0.2">
      <c r="D712" s="20" t="str">
        <f t="shared" si="191"/>
        <v/>
      </c>
      <c r="E712" s="17" t="str">
        <f>IF(OR($A712="",$B712="",$C712=""),"",A712*'MPTO_working_3-way'!$I711)</f>
        <v/>
      </c>
      <c r="F712" s="21" t="str">
        <f>IF(OR($A712="",$B712="",$C712=""),"",B712*'MPTO_working_3-way'!$I711)</f>
        <v/>
      </c>
      <c r="G712" s="22" t="str">
        <f>IF(OR($A712="",$B712="",$C712=""),"",C712*'MPTO_working_3-way'!$I711)</f>
        <v/>
      </c>
      <c r="H712" s="17" t="str">
        <f>IF(OR($A712="",$B712="",$C712=""),"",'MPTO_working_3-way'!E711)</f>
        <v/>
      </c>
      <c r="I712" s="21" t="str">
        <f>IF(OR($A712="",$B712="",$C712=""),"",'MPTO_working_3-way'!F711)</f>
        <v/>
      </c>
      <c r="J712" s="22" t="str">
        <f>IF(OR($A712="",$B712="",$C712=""),"",'MPTO_working_3-way'!G711)</f>
        <v/>
      </c>
      <c r="K712" s="17" t="str">
        <f>IF(OR($A712="",$B712="",$C712=""),"",'OddsRatio_working_3-way'!H711)</f>
        <v/>
      </c>
      <c r="L712" s="21" t="str">
        <f>IF(OR($A712="",$B712="",$C712=""),"",'OddsRatio_working_3-way'!I711)</f>
        <v/>
      </c>
      <c r="M712" s="22" t="str">
        <f>IF(OR($A712="",$B712="",$C712=""),"",'OddsRatio_working_3-way'!J711)</f>
        <v/>
      </c>
      <c r="N712" s="17" t="str">
        <f>IF('Log_working_3-way'!$D711="","",A712^('Log_working_3-way'!$D711))</f>
        <v/>
      </c>
      <c r="O712" s="21" t="str">
        <f>IF('Log_working_3-way'!$D711="","",B712^('Log_working_3-way'!$D711))</f>
        <v/>
      </c>
      <c r="P712" s="21"/>
    </row>
    <row r="713" spans="4:16" x14ac:dyDescent="0.2">
      <c r="D713" s="20" t="str">
        <f t="shared" si="191"/>
        <v/>
      </c>
      <c r="E713" s="17" t="str">
        <f>IF(OR($A713="",$B713="",$C713=""),"",A713*'MPTO_working_3-way'!$I712)</f>
        <v/>
      </c>
      <c r="F713" s="21" t="str">
        <f>IF(OR($A713="",$B713="",$C713=""),"",B713*'MPTO_working_3-way'!$I712)</f>
        <v/>
      </c>
      <c r="G713" s="22" t="str">
        <f>IF(OR($A713="",$B713="",$C713=""),"",C713*'MPTO_working_3-way'!$I712)</f>
        <v/>
      </c>
      <c r="H713" s="17" t="str">
        <f>IF(OR($A713="",$B713="",$C713=""),"",'MPTO_working_3-way'!E712)</f>
        <v/>
      </c>
      <c r="I713" s="21" t="str">
        <f>IF(OR($A713="",$B713="",$C713=""),"",'MPTO_working_3-way'!F712)</f>
        <v/>
      </c>
      <c r="J713" s="22" t="str">
        <f>IF(OR($A713="",$B713="",$C713=""),"",'MPTO_working_3-way'!G712)</f>
        <v/>
      </c>
      <c r="K713" s="17" t="str">
        <f>IF(OR($A713="",$B713="",$C713=""),"",'OddsRatio_working_3-way'!H712)</f>
        <v/>
      </c>
      <c r="L713" s="21" t="str">
        <f>IF(OR($A713="",$B713="",$C713=""),"",'OddsRatio_working_3-way'!I712)</f>
        <v/>
      </c>
      <c r="M713" s="22" t="str">
        <f>IF(OR($A713="",$B713="",$C713=""),"",'OddsRatio_working_3-way'!J712)</f>
        <v/>
      </c>
      <c r="N713" s="17" t="str">
        <f>IF('Log_working_3-way'!$D712="","",A713^('Log_working_3-way'!$D712))</f>
        <v/>
      </c>
      <c r="O713" s="21" t="str">
        <f>IF('Log_working_3-way'!$D712="","",B713^('Log_working_3-way'!$D712))</f>
        <v/>
      </c>
      <c r="P713" s="21"/>
    </row>
    <row r="714" spans="4:16" x14ac:dyDescent="0.2">
      <c r="D714" s="20" t="str">
        <f t="shared" si="191"/>
        <v/>
      </c>
      <c r="E714" s="17" t="str">
        <f>IF(OR($A714="",$B714="",$C714=""),"",A714*'MPTO_working_3-way'!$I713)</f>
        <v/>
      </c>
      <c r="F714" s="21" t="str">
        <f>IF(OR($A714="",$B714="",$C714=""),"",B714*'MPTO_working_3-way'!$I713)</f>
        <v/>
      </c>
      <c r="G714" s="22" t="str">
        <f>IF(OR($A714="",$B714="",$C714=""),"",C714*'MPTO_working_3-way'!$I713)</f>
        <v/>
      </c>
      <c r="H714" s="17" t="str">
        <f>IF(OR($A714="",$B714="",$C714=""),"",'MPTO_working_3-way'!E713)</f>
        <v/>
      </c>
      <c r="I714" s="21" t="str">
        <f>IF(OR($A714="",$B714="",$C714=""),"",'MPTO_working_3-way'!F713)</f>
        <v/>
      </c>
      <c r="J714" s="22" t="str">
        <f>IF(OR($A714="",$B714="",$C714=""),"",'MPTO_working_3-way'!G713)</f>
        <v/>
      </c>
      <c r="K714" s="17" t="str">
        <f>IF(OR($A714="",$B714="",$C714=""),"",'OddsRatio_working_3-way'!H713)</f>
        <v/>
      </c>
      <c r="L714" s="21" t="str">
        <f>IF(OR($A714="",$B714="",$C714=""),"",'OddsRatio_working_3-way'!I713)</f>
        <v/>
      </c>
      <c r="M714" s="22" t="str">
        <f>IF(OR($A714="",$B714="",$C714=""),"",'OddsRatio_working_3-way'!J713)</f>
        <v/>
      </c>
      <c r="N714" s="17" t="str">
        <f>IF('Log_working_3-way'!$D713="","",A714^('Log_working_3-way'!$D713))</f>
        <v/>
      </c>
      <c r="O714" s="21" t="str">
        <f>IF('Log_working_3-way'!$D713="","",B714^('Log_working_3-way'!$D713))</f>
        <v/>
      </c>
      <c r="P714" s="21"/>
    </row>
    <row r="715" spans="4:16" x14ac:dyDescent="0.2">
      <c r="D715" s="20" t="str">
        <f t="shared" si="191"/>
        <v/>
      </c>
      <c r="E715" s="17" t="str">
        <f>IF(OR($A715="",$B715="",$C715=""),"",A715*'MPTO_working_3-way'!$I714)</f>
        <v/>
      </c>
      <c r="F715" s="21" t="str">
        <f>IF(OR($A715="",$B715="",$C715=""),"",B715*'MPTO_working_3-way'!$I714)</f>
        <v/>
      </c>
      <c r="G715" s="22" t="str">
        <f>IF(OR($A715="",$B715="",$C715=""),"",C715*'MPTO_working_3-way'!$I714)</f>
        <v/>
      </c>
      <c r="H715" s="17" t="str">
        <f>IF(OR($A715="",$B715="",$C715=""),"",'MPTO_working_3-way'!E714)</f>
        <v/>
      </c>
      <c r="I715" s="21" t="str">
        <f>IF(OR($A715="",$B715="",$C715=""),"",'MPTO_working_3-way'!F714)</f>
        <v/>
      </c>
      <c r="J715" s="22" t="str">
        <f>IF(OR($A715="",$B715="",$C715=""),"",'MPTO_working_3-way'!G714)</f>
        <v/>
      </c>
      <c r="K715" s="17" t="str">
        <f>IF(OR($A715="",$B715="",$C715=""),"",'OddsRatio_working_3-way'!H714)</f>
        <v/>
      </c>
      <c r="L715" s="21" t="str">
        <f>IF(OR($A715="",$B715="",$C715=""),"",'OddsRatio_working_3-way'!I714)</f>
        <v/>
      </c>
      <c r="M715" s="22" t="str">
        <f>IF(OR($A715="",$B715="",$C715=""),"",'OddsRatio_working_3-way'!J714)</f>
        <v/>
      </c>
      <c r="N715" s="17" t="str">
        <f>IF('Log_working_3-way'!$D714="","",A715^('Log_working_3-way'!$D714))</f>
        <v/>
      </c>
      <c r="O715" s="21" t="str">
        <f>IF('Log_working_3-way'!$D714="","",B715^('Log_working_3-way'!$D714))</f>
        <v/>
      </c>
      <c r="P715" s="21"/>
    </row>
    <row r="716" spans="4:16" x14ac:dyDescent="0.2">
      <c r="D716" s="20" t="str">
        <f t="shared" si="191"/>
        <v/>
      </c>
      <c r="E716" s="17" t="str">
        <f>IF(OR($A716="",$B716="",$C716=""),"",A716*'MPTO_working_3-way'!$I715)</f>
        <v/>
      </c>
      <c r="F716" s="21" t="str">
        <f>IF(OR($A716="",$B716="",$C716=""),"",B716*'MPTO_working_3-way'!$I715)</f>
        <v/>
      </c>
      <c r="G716" s="22" t="str">
        <f>IF(OR($A716="",$B716="",$C716=""),"",C716*'MPTO_working_3-way'!$I715)</f>
        <v/>
      </c>
      <c r="H716" s="17" t="str">
        <f>IF(OR($A716="",$B716="",$C716=""),"",'MPTO_working_3-way'!E715)</f>
        <v/>
      </c>
      <c r="I716" s="21" t="str">
        <f>IF(OR($A716="",$B716="",$C716=""),"",'MPTO_working_3-way'!F715)</f>
        <v/>
      </c>
      <c r="J716" s="22" t="str">
        <f>IF(OR($A716="",$B716="",$C716=""),"",'MPTO_working_3-way'!G715)</f>
        <v/>
      </c>
      <c r="K716" s="17" t="str">
        <f>IF(OR($A716="",$B716="",$C716=""),"",'OddsRatio_working_3-way'!H715)</f>
        <v/>
      </c>
      <c r="L716" s="21" t="str">
        <f>IF(OR($A716="",$B716="",$C716=""),"",'OddsRatio_working_3-way'!I715)</f>
        <v/>
      </c>
      <c r="M716" s="22" t="str">
        <f>IF(OR($A716="",$B716="",$C716=""),"",'OddsRatio_working_3-way'!J715)</f>
        <v/>
      </c>
      <c r="N716" s="17" t="str">
        <f>IF('Log_working_3-way'!$D715="","",A716^('Log_working_3-way'!$D715))</f>
        <v/>
      </c>
      <c r="O716" s="21" t="str">
        <f>IF('Log_working_3-way'!$D715="","",B716^('Log_working_3-way'!$D715))</f>
        <v/>
      </c>
      <c r="P716" s="21"/>
    </row>
    <row r="717" spans="4:16" x14ac:dyDescent="0.2">
      <c r="D717" s="20" t="str">
        <f t="shared" si="191"/>
        <v/>
      </c>
      <c r="E717" s="17" t="str">
        <f>IF(OR($A717="",$B717="",$C717=""),"",A717*'MPTO_working_3-way'!$I716)</f>
        <v/>
      </c>
      <c r="F717" s="21" t="str">
        <f>IF(OR($A717="",$B717="",$C717=""),"",B717*'MPTO_working_3-way'!$I716)</f>
        <v/>
      </c>
      <c r="G717" s="22" t="str">
        <f>IF(OR($A717="",$B717="",$C717=""),"",C717*'MPTO_working_3-way'!$I716)</f>
        <v/>
      </c>
      <c r="H717" s="17" t="str">
        <f>IF(OR($A717="",$B717="",$C717=""),"",'MPTO_working_3-way'!E716)</f>
        <v/>
      </c>
      <c r="I717" s="21" t="str">
        <f>IF(OR($A717="",$B717="",$C717=""),"",'MPTO_working_3-way'!F716)</f>
        <v/>
      </c>
      <c r="J717" s="22" t="str">
        <f>IF(OR($A717="",$B717="",$C717=""),"",'MPTO_working_3-way'!G716)</f>
        <v/>
      </c>
      <c r="K717" s="17" t="str">
        <f>IF(OR($A717="",$B717="",$C717=""),"",'OddsRatio_working_3-way'!H716)</f>
        <v/>
      </c>
      <c r="L717" s="21" t="str">
        <f>IF(OR($A717="",$B717="",$C717=""),"",'OddsRatio_working_3-way'!I716)</f>
        <v/>
      </c>
      <c r="M717" s="22" t="str">
        <f>IF(OR($A717="",$B717="",$C717=""),"",'OddsRatio_working_3-way'!J716)</f>
        <v/>
      </c>
      <c r="N717" s="17" t="str">
        <f>IF('Log_working_3-way'!$D716="","",A717^('Log_working_3-way'!$D716))</f>
        <v/>
      </c>
      <c r="O717" s="21" t="str">
        <f>IF('Log_working_3-way'!$D716="","",B717^('Log_working_3-way'!$D716))</f>
        <v/>
      </c>
      <c r="P717" s="21"/>
    </row>
    <row r="718" spans="4:16" x14ac:dyDescent="0.2">
      <c r="D718" s="20" t="str">
        <f t="shared" si="191"/>
        <v/>
      </c>
      <c r="E718" s="17" t="str">
        <f>IF(OR($A718="",$B718="",$C718=""),"",A718*'MPTO_working_3-way'!$I717)</f>
        <v/>
      </c>
      <c r="F718" s="21" t="str">
        <f>IF(OR($A718="",$B718="",$C718=""),"",B718*'MPTO_working_3-way'!$I717)</f>
        <v/>
      </c>
      <c r="G718" s="22" t="str">
        <f>IF(OR($A718="",$B718="",$C718=""),"",C718*'MPTO_working_3-way'!$I717)</f>
        <v/>
      </c>
      <c r="H718" s="17" t="str">
        <f>IF(OR($A718="",$B718="",$C718=""),"",'MPTO_working_3-way'!E717)</f>
        <v/>
      </c>
      <c r="I718" s="21" t="str">
        <f>IF(OR($A718="",$B718="",$C718=""),"",'MPTO_working_3-way'!F717)</f>
        <v/>
      </c>
      <c r="J718" s="22" t="str">
        <f>IF(OR($A718="",$B718="",$C718=""),"",'MPTO_working_3-way'!G717)</f>
        <v/>
      </c>
      <c r="K718" s="17" t="str">
        <f>IF(OR($A718="",$B718="",$C718=""),"",'OddsRatio_working_3-way'!H717)</f>
        <v/>
      </c>
      <c r="L718" s="21" t="str">
        <f>IF(OR($A718="",$B718="",$C718=""),"",'OddsRatio_working_3-way'!I717)</f>
        <v/>
      </c>
      <c r="M718" s="22" t="str">
        <f>IF(OR($A718="",$B718="",$C718=""),"",'OddsRatio_working_3-way'!J717)</f>
        <v/>
      </c>
      <c r="N718" s="17" t="str">
        <f>IF('Log_working_3-way'!$D717="","",A718^('Log_working_3-way'!$D717))</f>
        <v/>
      </c>
      <c r="O718" s="21" t="str">
        <f>IF('Log_working_3-way'!$D717="","",B718^('Log_working_3-way'!$D717))</f>
        <v/>
      </c>
      <c r="P718" s="21"/>
    </row>
    <row r="719" spans="4:16" x14ac:dyDescent="0.2">
      <c r="D719" s="20" t="str">
        <f t="shared" si="191"/>
        <v/>
      </c>
      <c r="E719" s="17" t="str">
        <f>IF(OR($A719="",$B719="",$C719=""),"",A719*'MPTO_working_3-way'!$I718)</f>
        <v/>
      </c>
      <c r="F719" s="21" t="str">
        <f>IF(OR($A719="",$B719="",$C719=""),"",B719*'MPTO_working_3-way'!$I718)</f>
        <v/>
      </c>
      <c r="G719" s="22" t="str">
        <f>IF(OR($A719="",$B719="",$C719=""),"",C719*'MPTO_working_3-way'!$I718)</f>
        <v/>
      </c>
      <c r="H719" s="17" t="str">
        <f>IF(OR($A719="",$B719="",$C719=""),"",'MPTO_working_3-way'!E718)</f>
        <v/>
      </c>
      <c r="I719" s="21" t="str">
        <f>IF(OR($A719="",$B719="",$C719=""),"",'MPTO_working_3-way'!F718)</f>
        <v/>
      </c>
      <c r="J719" s="22" t="str">
        <f>IF(OR($A719="",$B719="",$C719=""),"",'MPTO_working_3-way'!G718)</f>
        <v/>
      </c>
      <c r="K719" s="17" t="str">
        <f>IF(OR($A719="",$B719="",$C719=""),"",'OddsRatio_working_3-way'!H718)</f>
        <v/>
      </c>
      <c r="L719" s="21" t="str">
        <f>IF(OR($A719="",$B719="",$C719=""),"",'OddsRatio_working_3-way'!I718)</f>
        <v/>
      </c>
      <c r="M719" s="22" t="str">
        <f>IF(OR($A719="",$B719="",$C719=""),"",'OddsRatio_working_3-way'!J718)</f>
        <v/>
      </c>
      <c r="N719" s="17" t="str">
        <f>IF('Log_working_3-way'!$D718="","",A719^('Log_working_3-way'!$D718))</f>
        <v/>
      </c>
      <c r="O719" s="21" t="str">
        <f>IF('Log_working_3-way'!$D718="","",B719^('Log_working_3-way'!$D718))</f>
        <v/>
      </c>
      <c r="P719" s="21"/>
    </row>
    <row r="720" spans="4:16" x14ac:dyDescent="0.2">
      <c r="D720" s="20" t="str">
        <f t="shared" si="191"/>
        <v/>
      </c>
      <c r="E720" s="17" t="str">
        <f>IF(OR($A720="",$B720="",$C720=""),"",A720*'MPTO_working_3-way'!$I719)</f>
        <v/>
      </c>
      <c r="F720" s="21" t="str">
        <f>IF(OR($A720="",$B720="",$C720=""),"",B720*'MPTO_working_3-way'!$I719)</f>
        <v/>
      </c>
      <c r="G720" s="22" t="str">
        <f>IF(OR($A720="",$B720="",$C720=""),"",C720*'MPTO_working_3-way'!$I719)</f>
        <v/>
      </c>
      <c r="H720" s="17" t="str">
        <f>IF(OR($A720="",$B720="",$C720=""),"",'MPTO_working_3-way'!E719)</f>
        <v/>
      </c>
      <c r="I720" s="21" t="str">
        <f>IF(OR($A720="",$B720="",$C720=""),"",'MPTO_working_3-way'!F719)</f>
        <v/>
      </c>
      <c r="J720" s="22" t="str">
        <f>IF(OR($A720="",$B720="",$C720=""),"",'MPTO_working_3-way'!G719)</f>
        <v/>
      </c>
      <c r="K720" s="17" t="str">
        <f>IF(OR($A720="",$B720="",$C720=""),"",'OddsRatio_working_3-way'!H719)</f>
        <v/>
      </c>
      <c r="L720" s="21" t="str">
        <f>IF(OR($A720="",$B720="",$C720=""),"",'OddsRatio_working_3-way'!I719)</f>
        <v/>
      </c>
      <c r="M720" s="22" t="str">
        <f>IF(OR($A720="",$B720="",$C720=""),"",'OddsRatio_working_3-way'!J719)</f>
        <v/>
      </c>
      <c r="N720" s="17" t="str">
        <f>IF('Log_working_3-way'!$D719="","",A720^('Log_working_3-way'!$D719))</f>
        <v/>
      </c>
      <c r="O720" s="21" t="str">
        <f>IF('Log_working_3-way'!$D719="","",B720^('Log_working_3-way'!$D719))</f>
        <v/>
      </c>
      <c r="P720" s="21"/>
    </row>
    <row r="721" spans="4:16" x14ac:dyDescent="0.2">
      <c r="D721" s="20" t="str">
        <f t="shared" si="191"/>
        <v/>
      </c>
      <c r="E721" s="17" t="str">
        <f>IF(OR($A721="",$B721="",$C721=""),"",A721*'MPTO_working_3-way'!$I720)</f>
        <v/>
      </c>
      <c r="F721" s="21" t="str">
        <f>IF(OR($A721="",$B721="",$C721=""),"",B721*'MPTO_working_3-way'!$I720)</f>
        <v/>
      </c>
      <c r="G721" s="22" t="str">
        <f>IF(OR($A721="",$B721="",$C721=""),"",C721*'MPTO_working_3-way'!$I720)</f>
        <v/>
      </c>
      <c r="H721" s="17" t="str">
        <f>IF(OR($A721="",$B721="",$C721=""),"",'MPTO_working_3-way'!E720)</f>
        <v/>
      </c>
      <c r="I721" s="21" t="str">
        <f>IF(OR($A721="",$B721="",$C721=""),"",'MPTO_working_3-way'!F720)</f>
        <v/>
      </c>
      <c r="J721" s="22" t="str">
        <f>IF(OR($A721="",$B721="",$C721=""),"",'MPTO_working_3-way'!G720)</f>
        <v/>
      </c>
      <c r="K721" s="17" t="str">
        <f>IF(OR($A721="",$B721="",$C721=""),"",'OddsRatio_working_3-way'!H720)</f>
        <v/>
      </c>
      <c r="L721" s="21" t="str">
        <f>IF(OR($A721="",$B721="",$C721=""),"",'OddsRatio_working_3-way'!I720)</f>
        <v/>
      </c>
      <c r="M721" s="22" t="str">
        <f>IF(OR($A721="",$B721="",$C721=""),"",'OddsRatio_working_3-way'!J720)</f>
        <v/>
      </c>
      <c r="N721" s="17" t="str">
        <f>IF('Log_working_3-way'!$D720="","",A721^('Log_working_3-way'!$D720))</f>
        <v/>
      </c>
      <c r="O721" s="21" t="str">
        <f>IF('Log_working_3-way'!$D720="","",B721^('Log_working_3-way'!$D720))</f>
        <v/>
      </c>
      <c r="P721" s="21"/>
    </row>
    <row r="722" spans="4:16" x14ac:dyDescent="0.2">
      <c r="D722" s="20" t="str">
        <f t="shared" si="191"/>
        <v/>
      </c>
      <c r="E722" s="17" t="str">
        <f>IF(OR($A722="",$B722="",$C722=""),"",A722*'MPTO_working_3-way'!$I721)</f>
        <v/>
      </c>
      <c r="F722" s="21" t="str">
        <f>IF(OR($A722="",$B722="",$C722=""),"",B722*'MPTO_working_3-way'!$I721)</f>
        <v/>
      </c>
      <c r="G722" s="22" t="str">
        <f>IF(OR($A722="",$B722="",$C722=""),"",C722*'MPTO_working_3-way'!$I721)</f>
        <v/>
      </c>
      <c r="H722" s="17" t="str">
        <f>IF(OR($A722="",$B722="",$C722=""),"",'MPTO_working_3-way'!E721)</f>
        <v/>
      </c>
      <c r="I722" s="21" t="str">
        <f>IF(OR($A722="",$B722="",$C722=""),"",'MPTO_working_3-way'!F721)</f>
        <v/>
      </c>
      <c r="J722" s="22" t="str">
        <f>IF(OR($A722="",$B722="",$C722=""),"",'MPTO_working_3-way'!G721)</f>
        <v/>
      </c>
      <c r="K722" s="17" t="str">
        <f>IF(OR($A722="",$B722="",$C722=""),"",'OddsRatio_working_3-way'!H721)</f>
        <v/>
      </c>
      <c r="L722" s="21" t="str">
        <f>IF(OR($A722="",$B722="",$C722=""),"",'OddsRatio_working_3-way'!I721)</f>
        <v/>
      </c>
      <c r="M722" s="22" t="str">
        <f>IF(OR($A722="",$B722="",$C722=""),"",'OddsRatio_working_3-way'!J721)</f>
        <v/>
      </c>
      <c r="N722" s="17" t="str">
        <f>IF('Log_working_3-way'!$D721="","",A722^('Log_working_3-way'!$D721))</f>
        <v/>
      </c>
      <c r="O722" s="21" t="str">
        <f>IF('Log_working_3-way'!$D721="","",B722^('Log_working_3-way'!$D721))</f>
        <v/>
      </c>
      <c r="P722" s="21"/>
    </row>
    <row r="723" spans="4:16" x14ac:dyDescent="0.2">
      <c r="D723" s="20" t="str">
        <f t="shared" si="191"/>
        <v/>
      </c>
      <c r="E723" s="17" t="str">
        <f>IF(OR($A723="",$B723="",$C723=""),"",A723*'MPTO_working_3-way'!$I722)</f>
        <v/>
      </c>
      <c r="F723" s="21" t="str">
        <f>IF(OR($A723="",$B723="",$C723=""),"",B723*'MPTO_working_3-way'!$I722)</f>
        <v/>
      </c>
      <c r="G723" s="22" t="str">
        <f>IF(OR($A723="",$B723="",$C723=""),"",C723*'MPTO_working_3-way'!$I722)</f>
        <v/>
      </c>
      <c r="H723" s="17" t="str">
        <f>IF(OR($A723="",$B723="",$C723=""),"",'MPTO_working_3-way'!E722)</f>
        <v/>
      </c>
      <c r="I723" s="21" t="str">
        <f>IF(OR($A723="",$B723="",$C723=""),"",'MPTO_working_3-way'!F722)</f>
        <v/>
      </c>
      <c r="J723" s="22" t="str">
        <f>IF(OR($A723="",$B723="",$C723=""),"",'MPTO_working_3-way'!G722)</f>
        <v/>
      </c>
      <c r="K723" s="17" t="str">
        <f>IF(OR($A723="",$B723="",$C723=""),"",'OddsRatio_working_3-way'!H722)</f>
        <v/>
      </c>
      <c r="L723" s="21" t="str">
        <f>IF(OR($A723="",$B723="",$C723=""),"",'OddsRatio_working_3-way'!I722)</f>
        <v/>
      </c>
      <c r="M723" s="22" t="str">
        <f>IF(OR($A723="",$B723="",$C723=""),"",'OddsRatio_working_3-way'!J722)</f>
        <v/>
      </c>
      <c r="N723" s="17" t="str">
        <f>IF('Log_working_3-way'!$D722="","",A723^('Log_working_3-way'!$D722))</f>
        <v/>
      </c>
      <c r="O723" s="21" t="str">
        <f>IF('Log_working_3-way'!$D722="","",B723^('Log_working_3-way'!$D722))</f>
        <v/>
      </c>
      <c r="P723" s="21"/>
    </row>
    <row r="724" spans="4:16" x14ac:dyDescent="0.2">
      <c r="D724" s="20" t="str">
        <f t="shared" si="191"/>
        <v/>
      </c>
      <c r="E724" s="17" t="str">
        <f>IF(OR($A724="",$B724="",$C724=""),"",A724*'MPTO_working_3-way'!$I723)</f>
        <v/>
      </c>
      <c r="F724" s="21" t="str">
        <f>IF(OR($A724="",$B724="",$C724=""),"",B724*'MPTO_working_3-way'!$I723)</f>
        <v/>
      </c>
      <c r="G724" s="22" t="str">
        <f>IF(OR($A724="",$B724="",$C724=""),"",C724*'MPTO_working_3-way'!$I723)</f>
        <v/>
      </c>
      <c r="H724" s="17" t="str">
        <f>IF(OR($A724="",$B724="",$C724=""),"",'MPTO_working_3-way'!E723)</f>
        <v/>
      </c>
      <c r="I724" s="21" t="str">
        <f>IF(OR($A724="",$B724="",$C724=""),"",'MPTO_working_3-way'!F723)</f>
        <v/>
      </c>
      <c r="J724" s="22" t="str">
        <f>IF(OR($A724="",$B724="",$C724=""),"",'MPTO_working_3-way'!G723)</f>
        <v/>
      </c>
      <c r="K724" s="17" t="str">
        <f>IF(OR($A724="",$B724="",$C724=""),"",'OddsRatio_working_3-way'!H723)</f>
        <v/>
      </c>
      <c r="L724" s="21" t="str">
        <f>IF(OR($A724="",$B724="",$C724=""),"",'OddsRatio_working_3-way'!I723)</f>
        <v/>
      </c>
      <c r="M724" s="22" t="str">
        <f>IF(OR($A724="",$B724="",$C724=""),"",'OddsRatio_working_3-way'!J723)</f>
        <v/>
      </c>
      <c r="N724" s="17" t="str">
        <f>IF('Log_working_3-way'!$D723="","",A724^('Log_working_3-way'!$D723))</f>
        <v/>
      </c>
      <c r="O724" s="21" t="str">
        <f>IF('Log_working_3-way'!$D723="","",B724^('Log_working_3-way'!$D723))</f>
        <v/>
      </c>
      <c r="P724" s="21"/>
    </row>
    <row r="725" spans="4:16" x14ac:dyDescent="0.2">
      <c r="D725" s="20" t="str">
        <f t="shared" si="191"/>
        <v/>
      </c>
      <c r="E725" s="17" t="str">
        <f>IF(OR($A725="",$B725="",$C725=""),"",A725*'MPTO_working_3-way'!$I724)</f>
        <v/>
      </c>
      <c r="F725" s="21" t="str">
        <f>IF(OR($A725="",$B725="",$C725=""),"",B725*'MPTO_working_3-way'!$I724)</f>
        <v/>
      </c>
      <c r="G725" s="22" t="str">
        <f>IF(OR($A725="",$B725="",$C725=""),"",C725*'MPTO_working_3-way'!$I724)</f>
        <v/>
      </c>
      <c r="H725" s="17" t="str">
        <f>IF(OR($A725="",$B725="",$C725=""),"",'MPTO_working_3-way'!E724)</f>
        <v/>
      </c>
      <c r="I725" s="21" t="str">
        <f>IF(OR($A725="",$B725="",$C725=""),"",'MPTO_working_3-way'!F724)</f>
        <v/>
      </c>
      <c r="J725" s="22" t="str">
        <f>IF(OR($A725="",$B725="",$C725=""),"",'MPTO_working_3-way'!G724)</f>
        <v/>
      </c>
      <c r="K725" s="17" t="str">
        <f>IF(OR($A725="",$B725="",$C725=""),"",'OddsRatio_working_3-way'!H724)</f>
        <v/>
      </c>
      <c r="L725" s="21" t="str">
        <f>IF(OR($A725="",$B725="",$C725=""),"",'OddsRatio_working_3-way'!I724)</f>
        <v/>
      </c>
      <c r="M725" s="22" t="str">
        <f>IF(OR($A725="",$B725="",$C725=""),"",'OddsRatio_working_3-way'!J724)</f>
        <v/>
      </c>
      <c r="N725" s="17" t="str">
        <f>IF('Log_working_3-way'!$D724="","",A725^('Log_working_3-way'!$D724))</f>
        <v/>
      </c>
      <c r="O725" s="21" t="str">
        <f>IF('Log_working_3-way'!$D724="","",B725^('Log_working_3-way'!$D724))</f>
        <v/>
      </c>
      <c r="P725" s="21"/>
    </row>
    <row r="726" spans="4:16" x14ac:dyDescent="0.2">
      <c r="D726" s="20" t="str">
        <f t="shared" si="191"/>
        <v/>
      </c>
      <c r="E726" s="17" t="str">
        <f>IF(OR($A726="",$B726="",$C726=""),"",A726*'MPTO_working_3-way'!$I725)</f>
        <v/>
      </c>
      <c r="F726" s="21" t="str">
        <f>IF(OR($A726="",$B726="",$C726=""),"",B726*'MPTO_working_3-way'!$I725)</f>
        <v/>
      </c>
      <c r="G726" s="22" t="str">
        <f>IF(OR($A726="",$B726="",$C726=""),"",C726*'MPTO_working_3-way'!$I725)</f>
        <v/>
      </c>
      <c r="H726" s="17" t="str">
        <f>IF(OR($A726="",$B726="",$C726=""),"",'MPTO_working_3-way'!E725)</f>
        <v/>
      </c>
      <c r="I726" s="21" t="str">
        <f>IF(OR($A726="",$B726="",$C726=""),"",'MPTO_working_3-way'!F725)</f>
        <v/>
      </c>
      <c r="J726" s="22" t="str">
        <f>IF(OR($A726="",$B726="",$C726=""),"",'MPTO_working_3-way'!G725)</f>
        <v/>
      </c>
      <c r="K726" s="17" t="str">
        <f>IF(OR($A726="",$B726="",$C726=""),"",'OddsRatio_working_3-way'!H725)</f>
        <v/>
      </c>
      <c r="L726" s="21" t="str">
        <f>IF(OR($A726="",$B726="",$C726=""),"",'OddsRatio_working_3-way'!I725)</f>
        <v/>
      </c>
      <c r="M726" s="22" t="str">
        <f>IF(OR($A726="",$B726="",$C726=""),"",'OddsRatio_working_3-way'!J725)</f>
        <v/>
      </c>
      <c r="N726" s="17" t="str">
        <f>IF('Log_working_3-way'!$D725="","",A726^('Log_working_3-way'!$D725))</f>
        <v/>
      </c>
      <c r="O726" s="21" t="str">
        <f>IF('Log_working_3-way'!$D725="","",B726^('Log_working_3-way'!$D725))</f>
        <v/>
      </c>
      <c r="P726" s="21"/>
    </row>
    <row r="727" spans="4:16" x14ac:dyDescent="0.2">
      <c r="D727" s="20" t="str">
        <f t="shared" si="191"/>
        <v/>
      </c>
      <c r="E727" s="17" t="str">
        <f>IF(OR($A727="",$B727="",$C727=""),"",A727*'MPTO_working_3-way'!$I726)</f>
        <v/>
      </c>
      <c r="F727" s="21" t="str">
        <f>IF(OR($A727="",$B727="",$C727=""),"",B727*'MPTO_working_3-way'!$I726)</f>
        <v/>
      </c>
      <c r="G727" s="22" t="str">
        <f>IF(OR($A727="",$B727="",$C727=""),"",C727*'MPTO_working_3-way'!$I726)</f>
        <v/>
      </c>
      <c r="H727" s="17" t="str">
        <f>IF(OR($A727="",$B727="",$C727=""),"",'MPTO_working_3-way'!E726)</f>
        <v/>
      </c>
      <c r="I727" s="21" t="str">
        <f>IF(OR($A727="",$B727="",$C727=""),"",'MPTO_working_3-way'!F726)</f>
        <v/>
      </c>
      <c r="J727" s="22" t="str">
        <f>IF(OR($A727="",$B727="",$C727=""),"",'MPTO_working_3-way'!G726)</f>
        <v/>
      </c>
      <c r="K727" s="17" t="str">
        <f>IF(OR($A727="",$B727="",$C727=""),"",'OddsRatio_working_3-way'!H726)</f>
        <v/>
      </c>
      <c r="L727" s="21" t="str">
        <f>IF(OR($A727="",$B727="",$C727=""),"",'OddsRatio_working_3-way'!I726)</f>
        <v/>
      </c>
      <c r="M727" s="22" t="str">
        <f>IF(OR($A727="",$B727="",$C727=""),"",'OddsRatio_working_3-way'!J726)</f>
        <v/>
      </c>
      <c r="N727" s="17" t="str">
        <f>IF('Log_working_3-way'!$D726="","",A727^('Log_working_3-way'!$D726))</f>
        <v/>
      </c>
      <c r="O727" s="21" t="str">
        <f>IF('Log_working_3-way'!$D726="","",B727^('Log_working_3-way'!$D726))</f>
        <v/>
      </c>
      <c r="P727" s="21"/>
    </row>
    <row r="728" spans="4:16" x14ac:dyDescent="0.2">
      <c r="D728" s="20" t="str">
        <f t="shared" si="191"/>
        <v/>
      </c>
      <c r="E728" s="17" t="str">
        <f>IF(OR($A728="",$B728="",$C728=""),"",A728*'MPTO_working_3-way'!$I727)</f>
        <v/>
      </c>
      <c r="F728" s="21" t="str">
        <f>IF(OR($A728="",$B728="",$C728=""),"",B728*'MPTO_working_3-way'!$I727)</f>
        <v/>
      </c>
      <c r="G728" s="22" t="str">
        <f>IF(OR($A728="",$B728="",$C728=""),"",C728*'MPTO_working_3-way'!$I727)</f>
        <v/>
      </c>
      <c r="H728" s="17" t="str">
        <f>IF(OR($A728="",$B728="",$C728=""),"",'MPTO_working_3-way'!E727)</f>
        <v/>
      </c>
      <c r="I728" s="21" t="str">
        <f>IF(OR($A728="",$B728="",$C728=""),"",'MPTO_working_3-way'!F727)</f>
        <v/>
      </c>
      <c r="J728" s="22" t="str">
        <f>IF(OR($A728="",$B728="",$C728=""),"",'MPTO_working_3-way'!G727)</f>
        <v/>
      </c>
      <c r="K728" s="17" t="str">
        <f>IF(OR($A728="",$B728="",$C728=""),"",'OddsRatio_working_3-way'!H727)</f>
        <v/>
      </c>
      <c r="L728" s="21" t="str">
        <f>IF(OR($A728="",$B728="",$C728=""),"",'OddsRatio_working_3-way'!I727)</f>
        <v/>
      </c>
      <c r="M728" s="22" t="str">
        <f>IF(OR($A728="",$B728="",$C728=""),"",'OddsRatio_working_3-way'!J727)</f>
        <v/>
      </c>
      <c r="N728" s="17" t="str">
        <f>IF('Log_working_3-way'!$D727="","",A728^('Log_working_3-way'!$D727))</f>
        <v/>
      </c>
      <c r="O728" s="21" t="str">
        <f>IF('Log_working_3-way'!$D727="","",B728^('Log_working_3-way'!$D727))</f>
        <v/>
      </c>
      <c r="P728" s="21"/>
    </row>
    <row r="729" spans="4:16" x14ac:dyDescent="0.2">
      <c r="D729" s="20" t="str">
        <f t="shared" si="191"/>
        <v/>
      </c>
      <c r="E729" s="17" t="str">
        <f>IF(OR($A729="",$B729="",$C729=""),"",A729*'MPTO_working_3-way'!$I728)</f>
        <v/>
      </c>
      <c r="F729" s="21" t="str">
        <f>IF(OR($A729="",$B729="",$C729=""),"",B729*'MPTO_working_3-way'!$I728)</f>
        <v/>
      </c>
      <c r="G729" s="22" t="str">
        <f>IF(OR($A729="",$B729="",$C729=""),"",C729*'MPTO_working_3-way'!$I728)</f>
        <v/>
      </c>
      <c r="H729" s="17" t="str">
        <f>IF(OR($A729="",$B729="",$C729=""),"",'MPTO_working_3-way'!E728)</f>
        <v/>
      </c>
      <c r="I729" s="21" t="str">
        <f>IF(OR($A729="",$B729="",$C729=""),"",'MPTO_working_3-way'!F728)</f>
        <v/>
      </c>
      <c r="J729" s="22" t="str">
        <f>IF(OR($A729="",$B729="",$C729=""),"",'MPTO_working_3-way'!G728)</f>
        <v/>
      </c>
      <c r="K729" s="17" t="str">
        <f>IF(OR($A729="",$B729="",$C729=""),"",'OddsRatio_working_3-way'!H728)</f>
        <v/>
      </c>
      <c r="L729" s="21" t="str">
        <f>IF(OR($A729="",$B729="",$C729=""),"",'OddsRatio_working_3-way'!I728)</f>
        <v/>
      </c>
      <c r="M729" s="22" t="str">
        <f>IF(OR($A729="",$B729="",$C729=""),"",'OddsRatio_working_3-way'!J728)</f>
        <v/>
      </c>
      <c r="N729" s="17" t="str">
        <f>IF('Log_working_3-way'!$D728="","",A729^('Log_working_3-way'!$D728))</f>
        <v/>
      </c>
      <c r="O729" s="21" t="str">
        <f>IF('Log_working_3-way'!$D728="","",B729^('Log_working_3-way'!$D728))</f>
        <v/>
      </c>
      <c r="P729" s="21"/>
    </row>
    <row r="730" spans="4:16" x14ac:dyDescent="0.2">
      <c r="D730" s="20" t="str">
        <f t="shared" si="191"/>
        <v/>
      </c>
      <c r="E730" s="17" t="str">
        <f>IF(OR($A730="",$B730="",$C730=""),"",A730*'MPTO_working_3-way'!$I729)</f>
        <v/>
      </c>
      <c r="F730" s="21" t="str">
        <f>IF(OR($A730="",$B730="",$C730=""),"",B730*'MPTO_working_3-way'!$I729)</f>
        <v/>
      </c>
      <c r="G730" s="22" t="str">
        <f>IF(OR($A730="",$B730="",$C730=""),"",C730*'MPTO_working_3-way'!$I729)</f>
        <v/>
      </c>
      <c r="H730" s="17" t="str">
        <f>IF(OR($A730="",$B730="",$C730=""),"",'MPTO_working_3-way'!E729)</f>
        <v/>
      </c>
      <c r="I730" s="21" t="str">
        <f>IF(OR($A730="",$B730="",$C730=""),"",'MPTO_working_3-way'!F729)</f>
        <v/>
      </c>
      <c r="J730" s="22" t="str">
        <f>IF(OR($A730="",$B730="",$C730=""),"",'MPTO_working_3-way'!G729)</f>
        <v/>
      </c>
      <c r="K730" s="17" t="str">
        <f>IF(OR($A730="",$B730="",$C730=""),"",'OddsRatio_working_3-way'!H729)</f>
        <v/>
      </c>
      <c r="L730" s="21" t="str">
        <f>IF(OR($A730="",$B730="",$C730=""),"",'OddsRatio_working_3-way'!I729)</f>
        <v/>
      </c>
      <c r="M730" s="22" t="str">
        <f>IF(OR($A730="",$B730="",$C730=""),"",'OddsRatio_working_3-way'!J729)</f>
        <v/>
      </c>
      <c r="N730" s="17" t="str">
        <f>IF('Log_working_3-way'!$D729="","",A730^('Log_working_3-way'!$D729))</f>
        <v/>
      </c>
      <c r="O730" s="21" t="str">
        <f>IF('Log_working_3-way'!$D729="","",B730^('Log_working_3-way'!$D729))</f>
        <v/>
      </c>
      <c r="P730" s="21"/>
    </row>
    <row r="731" spans="4:16" x14ac:dyDescent="0.2">
      <c r="D731" s="20" t="str">
        <f t="shared" si="191"/>
        <v/>
      </c>
      <c r="E731" s="17" t="str">
        <f>IF(OR($A731="",$B731="",$C731=""),"",A731*'MPTO_working_3-way'!$I730)</f>
        <v/>
      </c>
      <c r="F731" s="21" t="str">
        <f>IF(OR($A731="",$B731="",$C731=""),"",B731*'MPTO_working_3-way'!$I730)</f>
        <v/>
      </c>
      <c r="G731" s="22" t="str">
        <f>IF(OR($A731="",$B731="",$C731=""),"",C731*'MPTO_working_3-way'!$I730)</f>
        <v/>
      </c>
      <c r="H731" s="17" t="str">
        <f>IF(OR($A731="",$B731="",$C731=""),"",'MPTO_working_3-way'!E730)</f>
        <v/>
      </c>
      <c r="I731" s="21" t="str">
        <f>IF(OR($A731="",$B731="",$C731=""),"",'MPTO_working_3-way'!F730)</f>
        <v/>
      </c>
      <c r="J731" s="22" t="str">
        <f>IF(OR($A731="",$B731="",$C731=""),"",'MPTO_working_3-way'!G730)</f>
        <v/>
      </c>
      <c r="K731" s="17" t="str">
        <f>IF(OR($A731="",$B731="",$C731=""),"",'OddsRatio_working_3-way'!H730)</f>
        <v/>
      </c>
      <c r="L731" s="21" t="str">
        <f>IF(OR($A731="",$B731="",$C731=""),"",'OddsRatio_working_3-way'!I730)</f>
        <v/>
      </c>
      <c r="M731" s="22" t="str">
        <f>IF(OR($A731="",$B731="",$C731=""),"",'OddsRatio_working_3-way'!J730)</f>
        <v/>
      </c>
      <c r="N731" s="17" t="str">
        <f>IF('Log_working_3-way'!$D730="","",A731^('Log_working_3-way'!$D730))</f>
        <v/>
      </c>
      <c r="O731" s="21" t="str">
        <f>IF('Log_working_3-way'!$D730="","",B731^('Log_working_3-way'!$D730))</f>
        <v/>
      </c>
      <c r="P731" s="21"/>
    </row>
    <row r="732" spans="4:16" x14ac:dyDescent="0.2">
      <c r="D732" s="20" t="str">
        <f t="shared" si="191"/>
        <v/>
      </c>
      <c r="E732" s="17" t="str">
        <f>IF(OR($A732="",$B732="",$C732=""),"",A732*'MPTO_working_3-way'!$I731)</f>
        <v/>
      </c>
      <c r="F732" s="21" t="str">
        <f>IF(OR($A732="",$B732="",$C732=""),"",B732*'MPTO_working_3-way'!$I731)</f>
        <v/>
      </c>
      <c r="G732" s="22" t="str">
        <f>IF(OR($A732="",$B732="",$C732=""),"",C732*'MPTO_working_3-way'!$I731)</f>
        <v/>
      </c>
      <c r="H732" s="17" t="str">
        <f>IF(OR($A732="",$B732="",$C732=""),"",'MPTO_working_3-way'!E731)</f>
        <v/>
      </c>
      <c r="I732" s="21" t="str">
        <f>IF(OR($A732="",$B732="",$C732=""),"",'MPTO_working_3-way'!F731)</f>
        <v/>
      </c>
      <c r="J732" s="22" t="str">
        <f>IF(OR($A732="",$B732="",$C732=""),"",'MPTO_working_3-way'!G731)</f>
        <v/>
      </c>
      <c r="K732" s="17" t="str">
        <f>IF(OR($A732="",$B732="",$C732=""),"",'OddsRatio_working_3-way'!H731)</f>
        <v/>
      </c>
      <c r="L732" s="21" t="str">
        <f>IF(OR($A732="",$B732="",$C732=""),"",'OddsRatio_working_3-way'!I731)</f>
        <v/>
      </c>
      <c r="M732" s="22" t="str">
        <f>IF(OR($A732="",$B732="",$C732=""),"",'OddsRatio_working_3-way'!J731)</f>
        <v/>
      </c>
      <c r="N732" s="17" t="str">
        <f>IF('Log_working_3-way'!$D731="","",A732^('Log_working_3-way'!$D731))</f>
        <v/>
      </c>
      <c r="O732" s="21" t="str">
        <f>IF('Log_working_3-way'!$D731="","",B732^('Log_working_3-way'!$D731))</f>
        <v/>
      </c>
      <c r="P732" s="21"/>
    </row>
    <row r="733" spans="4:16" x14ac:dyDescent="0.2">
      <c r="D733" s="20" t="str">
        <f t="shared" si="191"/>
        <v/>
      </c>
      <c r="E733" s="17" t="str">
        <f>IF(OR($A733="",$B733="",$C733=""),"",A733*'MPTO_working_3-way'!$I732)</f>
        <v/>
      </c>
      <c r="F733" s="21" t="str">
        <f>IF(OR($A733="",$B733="",$C733=""),"",B733*'MPTO_working_3-way'!$I732)</f>
        <v/>
      </c>
      <c r="G733" s="22" t="str">
        <f>IF(OR($A733="",$B733="",$C733=""),"",C733*'MPTO_working_3-way'!$I732)</f>
        <v/>
      </c>
      <c r="H733" s="17" t="str">
        <f>IF(OR($A733="",$B733="",$C733=""),"",'MPTO_working_3-way'!E732)</f>
        <v/>
      </c>
      <c r="I733" s="21" t="str">
        <f>IF(OR($A733="",$B733="",$C733=""),"",'MPTO_working_3-way'!F732)</f>
        <v/>
      </c>
      <c r="J733" s="22" t="str">
        <f>IF(OR($A733="",$B733="",$C733=""),"",'MPTO_working_3-way'!G732)</f>
        <v/>
      </c>
      <c r="K733" s="17" t="str">
        <f>IF(OR($A733="",$B733="",$C733=""),"",'OddsRatio_working_3-way'!H732)</f>
        <v/>
      </c>
      <c r="L733" s="21" t="str">
        <f>IF(OR($A733="",$B733="",$C733=""),"",'OddsRatio_working_3-way'!I732)</f>
        <v/>
      </c>
      <c r="M733" s="22" t="str">
        <f>IF(OR($A733="",$B733="",$C733=""),"",'OddsRatio_working_3-way'!J732)</f>
        <v/>
      </c>
      <c r="N733" s="17" t="str">
        <f>IF('Log_working_3-way'!$D732="","",A733^('Log_working_3-way'!$D732))</f>
        <v/>
      </c>
      <c r="O733" s="21" t="str">
        <f>IF('Log_working_3-way'!$D732="","",B733^('Log_working_3-way'!$D732))</f>
        <v/>
      </c>
      <c r="P733" s="21"/>
    </row>
    <row r="734" spans="4:16" x14ac:dyDescent="0.2">
      <c r="D734" s="20" t="str">
        <f t="shared" si="191"/>
        <v/>
      </c>
      <c r="E734" s="17" t="str">
        <f>IF(OR($A734="",$B734="",$C734=""),"",A734*'MPTO_working_3-way'!$I733)</f>
        <v/>
      </c>
      <c r="F734" s="21" t="str">
        <f>IF(OR($A734="",$B734="",$C734=""),"",B734*'MPTO_working_3-way'!$I733)</f>
        <v/>
      </c>
      <c r="G734" s="22" t="str">
        <f>IF(OR($A734="",$B734="",$C734=""),"",C734*'MPTO_working_3-way'!$I733)</f>
        <v/>
      </c>
      <c r="H734" s="17" t="str">
        <f>IF(OR($A734="",$B734="",$C734=""),"",'MPTO_working_3-way'!E733)</f>
        <v/>
      </c>
      <c r="I734" s="21" t="str">
        <f>IF(OR($A734="",$B734="",$C734=""),"",'MPTO_working_3-way'!F733)</f>
        <v/>
      </c>
      <c r="J734" s="22" t="str">
        <f>IF(OR($A734="",$B734="",$C734=""),"",'MPTO_working_3-way'!G733)</f>
        <v/>
      </c>
      <c r="K734" s="17" t="str">
        <f>IF(OR($A734="",$B734="",$C734=""),"",'OddsRatio_working_3-way'!H733)</f>
        <v/>
      </c>
      <c r="L734" s="21" t="str">
        <f>IF(OR($A734="",$B734="",$C734=""),"",'OddsRatio_working_3-way'!I733)</f>
        <v/>
      </c>
      <c r="M734" s="22" t="str">
        <f>IF(OR($A734="",$B734="",$C734=""),"",'OddsRatio_working_3-way'!J733)</f>
        <v/>
      </c>
      <c r="N734" s="17" t="str">
        <f>IF('Log_working_3-way'!$D733="","",A734^('Log_working_3-way'!$D733))</f>
        <v/>
      </c>
      <c r="O734" s="21" t="str">
        <f>IF('Log_working_3-way'!$D733="","",B734^('Log_working_3-way'!$D733))</f>
        <v/>
      </c>
      <c r="P734" s="21"/>
    </row>
    <row r="735" spans="4:16" x14ac:dyDescent="0.2">
      <c r="D735" s="20" t="str">
        <f t="shared" si="191"/>
        <v/>
      </c>
      <c r="E735" s="17" t="str">
        <f>IF(OR($A735="",$B735="",$C735=""),"",A735*'MPTO_working_3-way'!$I734)</f>
        <v/>
      </c>
      <c r="F735" s="21" t="str">
        <f>IF(OR($A735="",$B735="",$C735=""),"",B735*'MPTO_working_3-way'!$I734)</f>
        <v/>
      </c>
      <c r="G735" s="22" t="str">
        <f>IF(OR($A735="",$B735="",$C735=""),"",C735*'MPTO_working_3-way'!$I734)</f>
        <v/>
      </c>
      <c r="H735" s="17" t="str">
        <f>IF(OR($A735="",$B735="",$C735=""),"",'MPTO_working_3-way'!E734)</f>
        <v/>
      </c>
      <c r="I735" s="21" t="str">
        <f>IF(OR($A735="",$B735="",$C735=""),"",'MPTO_working_3-way'!F734)</f>
        <v/>
      </c>
      <c r="J735" s="22" t="str">
        <f>IF(OR($A735="",$B735="",$C735=""),"",'MPTO_working_3-way'!G734)</f>
        <v/>
      </c>
      <c r="K735" s="17" t="str">
        <f>IF(OR($A735="",$B735="",$C735=""),"",'OddsRatio_working_3-way'!H734)</f>
        <v/>
      </c>
      <c r="L735" s="21" t="str">
        <f>IF(OR($A735="",$B735="",$C735=""),"",'OddsRatio_working_3-way'!I734)</f>
        <v/>
      </c>
      <c r="M735" s="22" t="str">
        <f>IF(OR($A735="",$B735="",$C735=""),"",'OddsRatio_working_3-way'!J734)</f>
        <v/>
      </c>
      <c r="N735" s="17" t="str">
        <f>IF('Log_working_3-way'!$D734="","",A735^('Log_working_3-way'!$D734))</f>
        <v/>
      </c>
      <c r="O735" s="21" t="str">
        <f>IF('Log_working_3-way'!$D734="","",B735^('Log_working_3-way'!$D734))</f>
        <v/>
      </c>
      <c r="P735" s="21"/>
    </row>
    <row r="736" spans="4:16" x14ac:dyDescent="0.2">
      <c r="D736" s="20" t="str">
        <f t="shared" si="191"/>
        <v/>
      </c>
      <c r="E736" s="17" t="str">
        <f>IF(OR($A736="",$B736="",$C736=""),"",A736*'MPTO_working_3-way'!$I735)</f>
        <v/>
      </c>
      <c r="F736" s="21" t="str">
        <f>IF(OR($A736="",$B736="",$C736=""),"",B736*'MPTO_working_3-way'!$I735)</f>
        <v/>
      </c>
      <c r="G736" s="22" t="str">
        <f>IF(OR($A736="",$B736="",$C736=""),"",C736*'MPTO_working_3-way'!$I735)</f>
        <v/>
      </c>
      <c r="H736" s="17" t="str">
        <f>IF(OR($A736="",$B736="",$C736=""),"",'MPTO_working_3-way'!E735)</f>
        <v/>
      </c>
      <c r="I736" s="21" t="str">
        <f>IF(OR($A736="",$B736="",$C736=""),"",'MPTO_working_3-way'!F735)</f>
        <v/>
      </c>
      <c r="J736" s="22" t="str">
        <f>IF(OR($A736="",$B736="",$C736=""),"",'MPTO_working_3-way'!G735)</f>
        <v/>
      </c>
      <c r="K736" s="17" t="str">
        <f>IF(OR($A736="",$B736="",$C736=""),"",'OddsRatio_working_3-way'!H735)</f>
        <v/>
      </c>
      <c r="L736" s="21" t="str">
        <f>IF(OR($A736="",$B736="",$C736=""),"",'OddsRatio_working_3-way'!I735)</f>
        <v/>
      </c>
      <c r="M736" s="22" t="str">
        <f>IF(OR($A736="",$B736="",$C736=""),"",'OddsRatio_working_3-way'!J735)</f>
        <v/>
      </c>
      <c r="N736" s="17" t="str">
        <f>IF('Log_working_3-way'!$D735="","",A736^('Log_working_3-way'!$D735))</f>
        <v/>
      </c>
      <c r="O736" s="21" t="str">
        <f>IF('Log_working_3-way'!$D735="","",B736^('Log_working_3-way'!$D735))</f>
        <v/>
      </c>
      <c r="P736" s="21"/>
    </row>
    <row r="737" spans="4:16" x14ac:dyDescent="0.2">
      <c r="D737" s="20" t="str">
        <f t="shared" si="191"/>
        <v/>
      </c>
      <c r="E737" s="17" t="str">
        <f>IF(OR($A737="",$B737="",$C737=""),"",A737*'MPTO_working_3-way'!$I736)</f>
        <v/>
      </c>
      <c r="F737" s="21" t="str">
        <f>IF(OR($A737="",$B737="",$C737=""),"",B737*'MPTO_working_3-way'!$I736)</f>
        <v/>
      </c>
      <c r="G737" s="22" t="str">
        <f>IF(OR($A737="",$B737="",$C737=""),"",C737*'MPTO_working_3-way'!$I736)</f>
        <v/>
      </c>
      <c r="H737" s="17" t="str">
        <f>IF(OR($A737="",$B737="",$C737=""),"",'MPTO_working_3-way'!E736)</f>
        <v/>
      </c>
      <c r="I737" s="21" t="str">
        <f>IF(OR($A737="",$B737="",$C737=""),"",'MPTO_working_3-way'!F736)</f>
        <v/>
      </c>
      <c r="J737" s="22" t="str">
        <f>IF(OR($A737="",$B737="",$C737=""),"",'MPTO_working_3-way'!G736)</f>
        <v/>
      </c>
      <c r="K737" s="17" t="str">
        <f>IF(OR($A737="",$B737="",$C737=""),"",'OddsRatio_working_3-way'!H736)</f>
        <v/>
      </c>
      <c r="L737" s="21" t="str">
        <f>IF(OR($A737="",$B737="",$C737=""),"",'OddsRatio_working_3-way'!I736)</f>
        <v/>
      </c>
      <c r="M737" s="22" t="str">
        <f>IF(OR($A737="",$B737="",$C737=""),"",'OddsRatio_working_3-way'!J736)</f>
        <v/>
      </c>
      <c r="N737" s="17" t="str">
        <f>IF('Log_working_3-way'!$D736="","",A737^('Log_working_3-way'!$D736))</f>
        <v/>
      </c>
      <c r="O737" s="21" t="str">
        <f>IF('Log_working_3-way'!$D736="","",B737^('Log_working_3-way'!$D736))</f>
        <v/>
      </c>
      <c r="P737" s="21"/>
    </row>
    <row r="738" spans="4:16" x14ac:dyDescent="0.2">
      <c r="D738" s="20" t="str">
        <f t="shared" si="191"/>
        <v/>
      </c>
      <c r="E738" s="17" t="str">
        <f>IF(OR($A738="",$B738="",$C738=""),"",A738*'MPTO_working_3-way'!$I737)</f>
        <v/>
      </c>
      <c r="F738" s="21" t="str">
        <f>IF(OR($A738="",$B738="",$C738=""),"",B738*'MPTO_working_3-way'!$I737)</f>
        <v/>
      </c>
      <c r="G738" s="22" t="str">
        <f>IF(OR($A738="",$B738="",$C738=""),"",C738*'MPTO_working_3-way'!$I737)</f>
        <v/>
      </c>
      <c r="H738" s="17" t="str">
        <f>IF(OR($A738="",$B738="",$C738=""),"",'MPTO_working_3-way'!E737)</f>
        <v/>
      </c>
      <c r="I738" s="21" t="str">
        <f>IF(OR($A738="",$B738="",$C738=""),"",'MPTO_working_3-way'!F737)</f>
        <v/>
      </c>
      <c r="J738" s="22" t="str">
        <f>IF(OR($A738="",$B738="",$C738=""),"",'MPTO_working_3-way'!G737)</f>
        <v/>
      </c>
      <c r="K738" s="17" t="str">
        <f>IF(OR($A738="",$B738="",$C738=""),"",'OddsRatio_working_3-way'!H737)</f>
        <v/>
      </c>
      <c r="L738" s="21" t="str">
        <f>IF(OR($A738="",$B738="",$C738=""),"",'OddsRatio_working_3-way'!I737)</f>
        <v/>
      </c>
      <c r="M738" s="22" t="str">
        <f>IF(OR($A738="",$B738="",$C738=""),"",'OddsRatio_working_3-way'!J737)</f>
        <v/>
      </c>
      <c r="N738" s="17" t="str">
        <f>IF('Log_working_3-way'!$D737="","",A738^('Log_working_3-way'!$D737))</f>
        <v/>
      </c>
      <c r="O738" s="21" t="str">
        <f>IF('Log_working_3-way'!$D737="","",B738^('Log_working_3-way'!$D737))</f>
        <v/>
      </c>
      <c r="P738" s="21"/>
    </row>
    <row r="739" spans="4:16" x14ac:dyDescent="0.2">
      <c r="D739" s="20" t="str">
        <f t="shared" si="191"/>
        <v/>
      </c>
      <c r="E739" s="17" t="str">
        <f>IF(OR($A739="",$B739="",$C739=""),"",A739*'MPTO_working_3-way'!$I738)</f>
        <v/>
      </c>
      <c r="F739" s="21" t="str">
        <f>IF(OR($A739="",$B739="",$C739=""),"",B739*'MPTO_working_3-way'!$I738)</f>
        <v/>
      </c>
      <c r="G739" s="22" t="str">
        <f>IF(OR($A739="",$B739="",$C739=""),"",C739*'MPTO_working_3-way'!$I738)</f>
        <v/>
      </c>
      <c r="H739" s="17" t="str">
        <f>IF(OR($A739="",$B739="",$C739=""),"",'MPTO_working_3-way'!E738)</f>
        <v/>
      </c>
      <c r="I739" s="21" t="str">
        <f>IF(OR($A739="",$B739="",$C739=""),"",'MPTO_working_3-way'!F738)</f>
        <v/>
      </c>
      <c r="J739" s="22" t="str">
        <f>IF(OR($A739="",$B739="",$C739=""),"",'MPTO_working_3-way'!G738)</f>
        <v/>
      </c>
      <c r="K739" s="17" t="str">
        <f>IF(OR($A739="",$B739="",$C739=""),"",'OddsRatio_working_3-way'!H738)</f>
        <v/>
      </c>
      <c r="L739" s="21" t="str">
        <f>IF(OR($A739="",$B739="",$C739=""),"",'OddsRatio_working_3-way'!I738)</f>
        <v/>
      </c>
      <c r="M739" s="22" t="str">
        <f>IF(OR($A739="",$B739="",$C739=""),"",'OddsRatio_working_3-way'!J738)</f>
        <v/>
      </c>
      <c r="N739" s="17" t="str">
        <f>IF('Log_working_3-way'!$D738="","",A739^('Log_working_3-way'!$D738))</f>
        <v/>
      </c>
      <c r="O739" s="21" t="str">
        <f>IF('Log_working_3-way'!$D738="","",B739^('Log_working_3-way'!$D738))</f>
        <v/>
      </c>
      <c r="P739" s="21"/>
    </row>
    <row r="740" spans="4:16" x14ac:dyDescent="0.2">
      <c r="D740" s="20" t="str">
        <f t="shared" si="191"/>
        <v/>
      </c>
      <c r="E740" s="17" t="str">
        <f>IF(OR($A740="",$B740="",$C740=""),"",A740*'MPTO_working_3-way'!$I739)</f>
        <v/>
      </c>
      <c r="F740" s="21" t="str">
        <f>IF(OR($A740="",$B740="",$C740=""),"",B740*'MPTO_working_3-way'!$I739)</f>
        <v/>
      </c>
      <c r="G740" s="22" t="str">
        <f>IF(OR($A740="",$B740="",$C740=""),"",C740*'MPTO_working_3-way'!$I739)</f>
        <v/>
      </c>
      <c r="H740" s="17" t="str">
        <f>IF(OR($A740="",$B740="",$C740=""),"",'MPTO_working_3-way'!E739)</f>
        <v/>
      </c>
      <c r="I740" s="21" t="str">
        <f>IF(OR($A740="",$B740="",$C740=""),"",'MPTO_working_3-way'!F739)</f>
        <v/>
      </c>
      <c r="J740" s="22" t="str">
        <f>IF(OR($A740="",$B740="",$C740=""),"",'MPTO_working_3-way'!G739)</f>
        <v/>
      </c>
      <c r="K740" s="17" t="str">
        <f>IF(OR($A740="",$B740="",$C740=""),"",'OddsRatio_working_3-way'!H739)</f>
        <v/>
      </c>
      <c r="L740" s="21" t="str">
        <f>IF(OR($A740="",$B740="",$C740=""),"",'OddsRatio_working_3-way'!I739)</f>
        <v/>
      </c>
      <c r="M740" s="22" t="str">
        <f>IF(OR($A740="",$B740="",$C740=""),"",'OddsRatio_working_3-way'!J739)</f>
        <v/>
      </c>
      <c r="N740" s="17" t="str">
        <f>IF('Log_working_3-way'!$D739="","",A740^('Log_working_3-way'!$D739))</f>
        <v/>
      </c>
      <c r="O740" s="21" t="str">
        <f>IF('Log_working_3-way'!$D739="","",B740^('Log_working_3-way'!$D739))</f>
        <v/>
      </c>
      <c r="P740" s="21"/>
    </row>
    <row r="741" spans="4:16" x14ac:dyDescent="0.2">
      <c r="D741" s="20" t="str">
        <f t="shared" si="191"/>
        <v/>
      </c>
      <c r="E741" s="17" t="str">
        <f>IF(OR($A741="",$B741="",$C741=""),"",A741*'MPTO_working_3-way'!$I740)</f>
        <v/>
      </c>
      <c r="F741" s="21" t="str">
        <f>IF(OR($A741="",$B741="",$C741=""),"",B741*'MPTO_working_3-way'!$I740)</f>
        <v/>
      </c>
      <c r="G741" s="22" t="str">
        <f>IF(OR($A741="",$B741="",$C741=""),"",C741*'MPTO_working_3-way'!$I740)</f>
        <v/>
      </c>
      <c r="H741" s="17" t="str">
        <f>IF(OR($A741="",$B741="",$C741=""),"",'MPTO_working_3-way'!E740)</f>
        <v/>
      </c>
      <c r="I741" s="21" t="str">
        <f>IF(OR($A741="",$B741="",$C741=""),"",'MPTO_working_3-way'!F740)</f>
        <v/>
      </c>
      <c r="J741" s="22" t="str">
        <f>IF(OR($A741="",$B741="",$C741=""),"",'MPTO_working_3-way'!G740)</f>
        <v/>
      </c>
      <c r="K741" s="17" t="str">
        <f>IF(OR($A741="",$B741="",$C741=""),"",'OddsRatio_working_3-way'!H740)</f>
        <v/>
      </c>
      <c r="L741" s="21" t="str">
        <f>IF(OR($A741="",$B741="",$C741=""),"",'OddsRatio_working_3-way'!I740)</f>
        <v/>
      </c>
      <c r="M741" s="22" t="str">
        <f>IF(OR($A741="",$B741="",$C741=""),"",'OddsRatio_working_3-way'!J740)</f>
        <v/>
      </c>
      <c r="N741" s="17" t="str">
        <f>IF('Log_working_3-way'!$D740="","",A741^('Log_working_3-way'!$D740))</f>
        <v/>
      </c>
      <c r="O741" s="21" t="str">
        <f>IF('Log_working_3-way'!$D740="","",B741^('Log_working_3-way'!$D740))</f>
        <v/>
      </c>
      <c r="P741" s="21"/>
    </row>
    <row r="742" spans="4:16" x14ac:dyDescent="0.2">
      <c r="D742" s="20" t="str">
        <f t="shared" si="191"/>
        <v/>
      </c>
      <c r="E742" s="17" t="str">
        <f>IF(OR($A742="",$B742="",$C742=""),"",A742*'MPTO_working_3-way'!$I741)</f>
        <v/>
      </c>
      <c r="F742" s="21" t="str">
        <f>IF(OR($A742="",$B742="",$C742=""),"",B742*'MPTO_working_3-way'!$I741)</f>
        <v/>
      </c>
      <c r="G742" s="22" t="str">
        <f>IF(OR($A742="",$B742="",$C742=""),"",C742*'MPTO_working_3-way'!$I741)</f>
        <v/>
      </c>
      <c r="H742" s="17" t="str">
        <f>IF(OR($A742="",$B742="",$C742=""),"",'MPTO_working_3-way'!E741)</f>
        <v/>
      </c>
      <c r="I742" s="21" t="str">
        <f>IF(OR($A742="",$B742="",$C742=""),"",'MPTO_working_3-way'!F741)</f>
        <v/>
      </c>
      <c r="J742" s="22" t="str">
        <f>IF(OR($A742="",$B742="",$C742=""),"",'MPTO_working_3-way'!G741)</f>
        <v/>
      </c>
      <c r="K742" s="17" t="str">
        <f>IF(OR($A742="",$B742="",$C742=""),"",'OddsRatio_working_3-way'!H741)</f>
        <v/>
      </c>
      <c r="L742" s="21" t="str">
        <f>IF(OR($A742="",$B742="",$C742=""),"",'OddsRatio_working_3-way'!I741)</f>
        <v/>
      </c>
      <c r="M742" s="22" t="str">
        <f>IF(OR($A742="",$B742="",$C742=""),"",'OddsRatio_working_3-way'!J741)</f>
        <v/>
      </c>
      <c r="N742" s="17" t="str">
        <f>IF('Log_working_3-way'!$D741="","",A742^('Log_working_3-way'!$D741))</f>
        <v/>
      </c>
      <c r="O742" s="21" t="str">
        <f>IF('Log_working_3-way'!$D741="","",B742^('Log_working_3-way'!$D741))</f>
        <v/>
      </c>
      <c r="P742" s="21"/>
    </row>
    <row r="743" spans="4:16" x14ac:dyDescent="0.2">
      <c r="D743" s="20" t="str">
        <f t="shared" si="191"/>
        <v/>
      </c>
      <c r="E743" s="17" t="str">
        <f>IF(OR($A743="",$B743="",$C743=""),"",A743*'MPTO_working_3-way'!$I742)</f>
        <v/>
      </c>
      <c r="F743" s="21" t="str">
        <f>IF(OR($A743="",$B743="",$C743=""),"",B743*'MPTO_working_3-way'!$I742)</f>
        <v/>
      </c>
      <c r="G743" s="22" t="str">
        <f>IF(OR($A743="",$B743="",$C743=""),"",C743*'MPTO_working_3-way'!$I742)</f>
        <v/>
      </c>
      <c r="H743" s="17" t="str">
        <f>IF(OR($A743="",$B743="",$C743=""),"",'MPTO_working_3-way'!E742)</f>
        <v/>
      </c>
      <c r="I743" s="21" t="str">
        <f>IF(OR($A743="",$B743="",$C743=""),"",'MPTO_working_3-way'!F742)</f>
        <v/>
      </c>
      <c r="J743" s="22" t="str">
        <f>IF(OR($A743="",$B743="",$C743=""),"",'MPTO_working_3-way'!G742)</f>
        <v/>
      </c>
      <c r="K743" s="17" t="str">
        <f>IF(OR($A743="",$B743="",$C743=""),"",'OddsRatio_working_3-way'!H742)</f>
        <v/>
      </c>
      <c r="L743" s="21" t="str">
        <f>IF(OR($A743="",$B743="",$C743=""),"",'OddsRatio_working_3-way'!I742)</f>
        <v/>
      </c>
      <c r="M743" s="22" t="str">
        <f>IF(OR($A743="",$B743="",$C743=""),"",'OddsRatio_working_3-way'!J742)</f>
        <v/>
      </c>
      <c r="N743" s="17" t="str">
        <f>IF('Log_working_3-way'!$D742="","",A743^('Log_working_3-way'!$D742))</f>
        <v/>
      </c>
      <c r="O743" s="21" t="str">
        <f>IF('Log_working_3-way'!$D742="","",B743^('Log_working_3-way'!$D742))</f>
        <v/>
      </c>
      <c r="P743" s="21"/>
    </row>
    <row r="744" spans="4:16" x14ac:dyDescent="0.2">
      <c r="D744" s="20" t="str">
        <f t="shared" si="191"/>
        <v/>
      </c>
      <c r="E744" s="17" t="str">
        <f>IF(OR($A744="",$B744="",$C744=""),"",A744*'MPTO_working_3-way'!$I743)</f>
        <v/>
      </c>
      <c r="F744" s="21" t="str">
        <f>IF(OR($A744="",$B744="",$C744=""),"",B744*'MPTO_working_3-way'!$I743)</f>
        <v/>
      </c>
      <c r="G744" s="22" t="str">
        <f>IF(OR($A744="",$B744="",$C744=""),"",C744*'MPTO_working_3-way'!$I743)</f>
        <v/>
      </c>
      <c r="H744" s="17" t="str">
        <f>IF(OR($A744="",$B744="",$C744=""),"",'MPTO_working_3-way'!E743)</f>
        <v/>
      </c>
      <c r="I744" s="21" t="str">
        <f>IF(OR($A744="",$B744="",$C744=""),"",'MPTO_working_3-way'!F743)</f>
        <v/>
      </c>
      <c r="J744" s="22" t="str">
        <f>IF(OR($A744="",$B744="",$C744=""),"",'MPTO_working_3-way'!G743)</f>
        <v/>
      </c>
      <c r="K744" s="17" t="str">
        <f>IF(OR($A744="",$B744="",$C744=""),"",'OddsRatio_working_3-way'!H743)</f>
        <v/>
      </c>
      <c r="L744" s="21" t="str">
        <f>IF(OR($A744="",$B744="",$C744=""),"",'OddsRatio_working_3-way'!I743)</f>
        <v/>
      </c>
      <c r="M744" s="22" t="str">
        <f>IF(OR($A744="",$B744="",$C744=""),"",'OddsRatio_working_3-way'!J743)</f>
        <v/>
      </c>
      <c r="N744" s="17" t="str">
        <f>IF('Log_working_3-way'!$D743="","",A744^('Log_working_3-way'!$D743))</f>
        <v/>
      </c>
      <c r="O744" s="21" t="str">
        <f>IF('Log_working_3-way'!$D743="","",B744^('Log_working_3-way'!$D743))</f>
        <v/>
      </c>
      <c r="P744" s="21"/>
    </row>
    <row r="745" spans="4:16" x14ac:dyDescent="0.2">
      <c r="D745" s="20" t="str">
        <f t="shared" si="191"/>
        <v/>
      </c>
      <c r="E745" s="17" t="str">
        <f>IF(OR($A745="",$B745="",$C745=""),"",A745*'MPTO_working_3-way'!$I744)</f>
        <v/>
      </c>
      <c r="F745" s="21" t="str">
        <f>IF(OR($A745="",$B745="",$C745=""),"",B745*'MPTO_working_3-way'!$I744)</f>
        <v/>
      </c>
      <c r="G745" s="22" t="str">
        <f>IF(OR($A745="",$B745="",$C745=""),"",C745*'MPTO_working_3-way'!$I744)</f>
        <v/>
      </c>
      <c r="H745" s="17" t="str">
        <f>IF(OR($A745="",$B745="",$C745=""),"",'MPTO_working_3-way'!E744)</f>
        <v/>
      </c>
      <c r="I745" s="21" t="str">
        <f>IF(OR($A745="",$B745="",$C745=""),"",'MPTO_working_3-way'!F744)</f>
        <v/>
      </c>
      <c r="J745" s="22" t="str">
        <f>IF(OR($A745="",$B745="",$C745=""),"",'MPTO_working_3-way'!G744)</f>
        <v/>
      </c>
      <c r="K745" s="17" t="str">
        <f>IF(OR($A745="",$B745="",$C745=""),"",'OddsRatio_working_3-way'!H744)</f>
        <v/>
      </c>
      <c r="L745" s="21" t="str">
        <f>IF(OR($A745="",$B745="",$C745=""),"",'OddsRatio_working_3-way'!I744)</f>
        <v/>
      </c>
      <c r="M745" s="22" t="str">
        <f>IF(OR($A745="",$B745="",$C745=""),"",'OddsRatio_working_3-way'!J744)</f>
        <v/>
      </c>
      <c r="N745" s="17" t="str">
        <f>IF('Log_working_3-way'!$D744="","",A745^('Log_working_3-way'!$D744))</f>
        <v/>
      </c>
      <c r="O745" s="21" t="str">
        <f>IF('Log_working_3-way'!$D744="","",B745^('Log_working_3-way'!$D744))</f>
        <v/>
      </c>
      <c r="P745" s="21"/>
    </row>
    <row r="746" spans="4:16" x14ac:dyDescent="0.2">
      <c r="D746" s="20" t="str">
        <f t="shared" si="191"/>
        <v/>
      </c>
      <c r="E746" s="17" t="str">
        <f>IF(OR($A746="",$B746="",$C746=""),"",A746*'MPTO_working_3-way'!$I745)</f>
        <v/>
      </c>
      <c r="F746" s="21" t="str">
        <f>IF(OR($A746="",$B746="",$C746=""),"",B746*'MPTO_working_3-way'!$I745)</f>
        <v/>
      </c>
      <c r="G746" s="22" t="str">
        <f>IF(OR($A746="",$B746="",$C746=""),"",C746*'MPTO_working_3-way'!$I745)</f>
        <v/>
      </c>
      <c r="H746" s="17" t="str">
        <f>IF(OR($A746="",$B746="",$C746=""),"",'MPTO_working_3-way'!E745)</f>
        <v/>
      </c>
      <c r="I746" s="21" t="str">
        <f>IF(OR($A746="",$B746="",$C746=""),"",'MPTO_working_3-way'!F745)</f>
        <v/>
      </c>
      <c r="J746" s="22" t="str">
        <f>IF(OR($A746="",$B746="",$C746=""),"",'MPTO_working_3-way'!G745)</f>
        <v/>
      </c>
      <c r="K746" s="17" t="str">
        <f>IF(OR($A746="",$B746="",$C746=""),"",'OddsRatio_working_3-way'!H745)</f>
        <v/>
      </c>
      <c r="L746" s="21" t="str">
        <f>IF(OR($A746="",$B746="",$C746=""),"",'OddsRatio_working_3-way'!I745)</f>
        <v/>
      </c>
      <c r="M746" s="22" t="str">
        <f>IF(OR($A746="",$B746="",$C746=""),"",'OddsRatio_working_3-way'!J745)</f>
        <v/>
      </c>
      <c r="N746" s="17" t="str">
        <f>IF('Log_working_3-way'!$D745="","",A746^('Log_working_3-way'!$D745))</f>
        <v/>
      </c>
      <c r="O746" s="21" t="str">
        <f>IF('Log_working_3-way'!$D745="","",B746^('Log_working_3-way'!$D745))</f>
        <v/>
      </c>
      <c r="P746" s="21"/>
    </row>
    <row r="747" spans="4:16" x14ac:dyDescent="0.2">
      <c r="D747" s="20" t="str">
        <f t="shared" si="191"/>
        <v/>
      </c>
      <c r="E747" s="17" t="str">
        <f>IF(OR($A747="",$B747="",$C747=""),"",A747*'MPTO_working_3-way'!$I746)</f>
        <v/>
      </c>
      <c r="F747" s="21" t="str">
        <f>IF(OR($A747="",$B747="",$C747=""),"",B747*'MPTO_working_3-way'!$I746)</f>
        <v/>
      </c>
      <c r="G747" s="22" t="str">
        <f>IF(OR($A747="",$B747="",$C747=""),"",C747*'MPTO_working_3-way'!$I746)</f>
        <v/>
      </c>
      <c r="H747" s="17" t="str">
        <f>IF(OR($A747="",$B747="",$C747=""),"",'MPTO_working_3-way'!E746)</f>
        <v/>
      </c>
      <c r="I747" s="21" t="str">
        <f>IF(OR($A747="",$B747="",$C747=""),"",'MPTO_working_3-way'!F746)</f>
        <v/>
      </c>
      <c r="J747" s="22" t="str">
        <f>IF(OR($A747="",$B747="",$C747=""),"",'MPTO_working_3-way'!G746)</f>
        <v/>
      </c>
      <c r="K747" s="17" t="str">
        <f>IF(OR($A747="",$B747="",$C747=""),"",'OddsRatio_working_3-way'!H746)</f>
        <v/>
      </c>
      <c r="L747" s="21" t="str">
        <f>IF(OR($A747="",$B747="",$C747=""),"",'OddsRatio_working_3-way'!I746)</f>
        <v/>
      </c>
      <c r="M747" s="22" t="str">
        <f>IF(OR($A747="",$B747="",$C747=""),"",'OddsRatio_working_3-way'!J746)</f>
        <v/>
      </c>
      <c r="N747" s="17" t="str">
        <f>IF('Log_working_3-way'!$D746="","",A747^('Log_working_3-way'!$D746))</f>
        <v/>
      </c>
      <c r="O747" s="21" t="str">
        <f>IF('Log_working_3-way'!$D746="","",B747^('Log_working_3-way'!$D746))</f>
        <v/>
      </c>
      <c r="P747" s="21"/>
    </row>
    <row r="748" spans="4:16" x14ac:dyDescent="0.2">
      <c r="D748" s="20" t="str">
        <f t="shared" si="191"/>
        <v/>
      </c>
      <c r="E748" s="17" t="str">
        <f>IF(OR($A748="",$B748="",$C748=""),"",A748*'MPTO_working_3-way'!$I747)</f>
        <v/>
      </c>
      <c r="F748" s="21" t="str">
        <f>IF(OR($A748="",$B748="",$C748=""),"",B748*'MPTO_working_3-way'!$I747)</f>
        <v/>
      </c>
      <c r="G748" s="22" t="str">
        <f>IF(OR($A748="",$B748="",$C748=""),"",C748*'MPTO_working_3-way'!$I747)</f>
        <v/>
      </c>
      <c r="H748" s="17" t="str">
        <f>IF(OR($A748="",$B748="",$C748=""),"",'MPTO_working_3-way'!E747)</f>
        <v/>
      </c>
      <c r="I748" s="21" t="str">
        <f>IF(OR($A748="",$B748="",$C748=""),"",'MPTO_working_3-way'!F747)</f>
        <v/>
      </c>
      <c r="J748" s="22" t="str">
        <f>IF(OR($A748="",$B748="",$C748=""),"",'MPTO_working_3-way'!G747)</f>
        <v/>
      </c>
      <c r="K748" s="17" t="str">
        <f>IF(OR($A748="",$B748="",$C748=""),"",'OddsRatio_working_3-way'!H747)</f>
        <v/>
      </c>
      <c r="L748" s="21" t="str">
        <f>IF(OR($A748="",$B748="",$C748=""),"",'OddsRatio_working_3-way'!I747)</f>
        <v/>
      </c>
      <c r="M748" s="22" t="str">
        <f>IF(OR($A748="",$B748="",$C748=""),"",'OddsRatio_working_3-way'!J747)</f>
        <v/>
      </c>
      <c r="N748" s="17" t="str">
        <f>IF('Log_working_3-way'!$D747="","",A748^('Log_working_3-way'!$D747))</f>
        <v/>
      </c>
      <c r="O748" s="21" t="str">
        <f>IF('Log_working_3-way'!$D747="","",B748^('Log_working_3-way'!$D747))</f>
        <v/>
      </c>
      <c r="P748" s="21"/>
    </row>
    <row r="749" spans="4:16" x14ac:dyDescent="0.2">
      <c r="D749" s="20" t="str">
        <f t="shared" si="191"/>
        <v/>
      </c>
      <c r="E749" s="17" t="str">
        <f>IF(OR($A749="",$B749="",$C749=""),"",A749*'MPTO_working_3-way'!$I748)</f>
        <v/>
      </c>
      <c r="F749" s="21" t="str">
        <f>IF(OR($A749="",$B749="",$C749=""),"",B749*'MPTO_working_3-way'!$I748)</f>
        <v/>
      </c>
      <c r="G749" s="22" t="str">
        <f>IF(OR($A749="",$B749="",$C749=""),"",C749*'MPTO_working_3-way'!$I748)</f>
        <v/>
      </c>
      <c r="H749" s="17" t="str">
        <f>IF(OR($A749="",$B749="",$C749=""),"",'MPTO_working_3-way'!E748)</f>
        <v/>
      </c>
      <c r="I749" s="21" t="str">
        <f>IF(OR($A749="",$B749="",$C749=""),"",'MPTO_working_3-way'!F748)</f>
        <v/>
      </c>
      <c r="J749" s="22" t="str">
        <f>IF(OR($A749="",$B749="",$C749=""),"",'MPTO_working_3-way'!G748)</f>
        <v/>
      </c>
      <c r="K749" s="17" t="str">
        <f>IF(OR($A749="",$B749="",$C749=""),"",'OddsRatio_working_3-way'!H748)</f>
        <v/>
      </c>
      <c r="L749" s="21" t="str">
        <f>IF(OR($A749="",$B749="",$C749=""),"",'OddsRatio_working_3-way'!I748)</f>
        <v/>
      </c>
      <c r="M749" s="22" t="str">
        <f>IF(OR($A749="",$B749="",$C749=""),"",'OddsRatio_working_3-way'!J748)</f>
        <v/>
      </c>
      <c r="N749" s="17" t="str">
        <f>IF('Log_working_3-way'!$D748="","",A749^('Log_working_3-way'!$D748))</f>
        <v/>
      </c>
      <c r="O749" s="21" t="str">
        <f>IF('Log_working_3-way'!$D748="","",B749^('Log_working_3-way'!$D748))</f>
        <v/>
      </c>
      <c r="P749" s="21"/>
    </row>
    <row r="750" spans="4:16" x14ac:dyDescent="0.2">
      <c r="D750" s="20" t="str">
        <f t="shared" si="191"/>
        <v/>
      </c>
      <c r="E750" s="17" t="str">
        <f>IF(OR($A750="",$B750="",$C750=""),"",A750*'MPTO_working_3-way'!$I749)</f>
        <v/>
      </c>
      <c r="F750" s="21" t="str">
        <f>IF(OR($A750="",$B750="",$C750=""),"",B750*'MPTO_working_3-way'!$I749)</f>
        <v/>
      </c>
      <c r="G750" s="22" t="str">
        <f>IF(OR($A750="",$B750="",$C750=""),"",C750*'MPTO_working_3-way'!$I749)</f>
        <v/>
      </c>
      <c r="H750" s="17" t="str">
        <f>IF(OR($A750="",$B750="",$C750=""),"",'MPTO_working_3-way'!E749)</f>
        <v/>
      </c>
      <c r="I750" s="21" t="str">
        <f>IF(OR($A750="",$B750="",$C750=""),"",'MPTO_working_3-way'!F749)</f>
        <v/>
      </c>
      <c r="J750" s="22" t="str">
        <f>IF(OR($A750="",$B750="",$C750=""),"",'MPTO_working_3-way'!G749)</f>
        <v/>
      </c>
      <c r="K750" s="17" t="str">
        <f>IF(OR($A750="",$B750="",$C750=""),"",'OddsRatio_working_3-way'!H749)</f>
        <v/>
      </c>
      <c r="L750" s="21" t="str">
        <f>IF(OR($A750="",$B750="",$C750=""),"",'OddsRatio_working_3-way'!I749)</f>
        <v/>
      </c>
      <c r="M750" s="22" t="str">
        <f>IF(OR($A750="",$B750="",$C750=""),"",'OddsRatio_working_3-way'!J749)</f>
        <v/>
      </c>
      <c r="N750" s="17" t="str">
        <f>IF('Log_working_3-way'!$D749="","",A750^('Log_working_3-way'!$D749))</f>
        <v/>
      </c>
      <c r="O750" s="21" t="str">
        <f>IF('Log_working_3-way'!$D749="","",B750^('Log_working_3-way'!$D749))</f>
        <v/>
      </c>
      <c r="P750" s="21"/>
    </row>
    <row r="751" spans="4:16" x14ac:dyDescent="0.2">
      <c r="D751" s="20" t="str">
        <f t="shared" si="191"/>
        <v/>
      </c>
      <c r="E751" s="17" t="str">
        <f>IF(OR($A751="",$B751="",$C751=""),"",A751*'MPTO_working_3-way'!$I750)</f>
        <v/>
      </c>
      <c r="F751" s="21" t="str">
        <f>IF(OR($A751="",$B751="",$C751=""),"",B751*'MPTO_working_3-way'!$I750)</f>
        <v/>
      </c>
      <c r="G751" s="22" t="str">
        <f>IF(OR($A751="",$B751="",$C751=""),"",C751*'MPTO_working_3-way'!$I750)</f>
        <v/>
      </c>
      <c r="H751" s="17" t="str">
        <f>IF(OR($A751="",$B751="",$C751=""),"",'MPTO_working_3-way'!E750)</f>
        <v/>
      </c>
      <c r="I751" s="21" t="str">
        <f>IF(OR($A751="",$B751="",$C751=""),"",'MPTO_working_3-way'!F750)</f>
        <v/>
      </c>
      <c r="J751" s="22" t="str">
        <f>IF(OR($A751="",$B751="",$C751=""),"",'MPTO_working_3-way'!G750)</f>
        <v/>
      </c>
      <c r="K751" s="17" t="str">
        <f>IF(OR($A751="",$B751="",$C751=""),"",'OddsRatio_working_3-way'!H750)</f>
        <v/>
      </c>
      <c r="L751" s="21" t="str">
        <f>IF(OR($A751="",$B751="",$C751=""),"",'OddsRatio_working_3-way'!I750)</f>
        <v/>
      </c>
      <c r="M751" s="22" t="str">
        <f>IF(OR($A751="",$B751="",$C751=""),"",'OddsRatio_working_3-way'!J750)</f>
        <v/>
      </c>
      <c r="N751" s="17" t="str">
        <f>IF('Log_working_3-way'!$D750="","",A751^('Log_working_3-way'!$D750))</f>
        <v/>
      </c>
      <c r="O751" s="21" t="str">
        <f>IF('Log_working_3-way'!$D750="","",B751^('Log_working_3-way'!$D750))</f>
        <v/>
      </c>
      <c r="P751" s="21"/>
    </row>
    <row r="752" spans="4:16" x14ac:dyDescent="0.2">
      <c r="D752" s="20" t="str">
        <f t="shared" si="191"/>
        <v/>
      </c>
      <c r="E752" s="17" t="str">
        <f>IF(OR($A752="",$B752="",$C752=""),"",A752*'MPTO_working_3-way'!$I751)</f>
        <v/>
      </c>
      <c r="F752" s="21" t="str">
        <f>IF(OR($A752="",$B752="",$C752=""),"",B752*'MPTO_working_3-way'!$I751)</f>
        <v/>
      </c>
      <c r="G752" s="22" t="str">
        <f>IF(OR($A752="",$B752="",$C752=""),"",C752*'MPTO_working_3-way'!$I751)</f>
        <v/>
      </c>
      <c r="H752" s="17" t="str">
        <f>IF(OR($A752="",$B752="",$C752=""),"",'MPTO_working_3-way'!E751)</f>
        <v/>
      </c>
      <c r="I752" s="21" t="str">
        <f>IF(OR($A752="",$B752="",$C752=""),"",'MPTO_working_3-way'!F751)</f>
        <v/>
      </c>
      <c r="J752" s="22" t="str">
        <f>IF(OR($A752="",$B752="",$C752=""),"",'MPTO_working_3-way'!G751)</f>
        <v/>
      </c>
      <c r="K752" s="17" t="str">
        <f>IF(OR($A752="",$B752="",$C752=""),"",'OddsRatio_working_3-way'!H751)</f>
        <v/>
      </c>
      <c r="L752" s="21" t="str">
        <f>IF(OR($A752="",$B752="",$C752=""),"",'OddsRatio_working_3-way'!I751)</f>
        <v/>
      </c>
      <c r="M752" s="22" t="str">
        <f>IF(OR($A752="",$B752="",$C752=""),"",'OddsRatio_working_3-way'!J751)</f>
        <v/>
      </c>
      <c r="N752" s="17" t="str">
        <f>IF('Log_working_3-way'!$D751="","",A752^('Log_working_3-way'!$D751))</f>
        <v/>
      </c>
      <c r="O752" s="21" t="str">
        <f>IF('Log_working_3-way'!$D751="","",B752^('Log_working_3-way'!$D751))</f>
        <v/>
      </c>
      <c r="P752" s="21"/>
    </row>
    <row r="753" spans="4:16" x14ac:dyDescent="0.2">
      <c r="D753" s="20" t="str">
        <f t="shared" si="191"/>
        <v/>
      </c>
      <c r="E753" s="17" t="str">
        <f>IF(OR($A753="",$B753="",$C753=""),"",A753*'MPTO_working_3-way'!$I752)</f>
        <v/>
      </c>
      <c r="F753" s="21" t="str">
        <f>IF(OR($A753="",$B753="",$C753=""),"",B753*'MPTO_working_3-way'!$I752)</f>
        <v/>
      </c>
      <c r="G753" s="22" t="str">
        <f>IF(OR($A753="",$B753="",$C753=""),"",C753*'MPTO_working_3-way'!$I752)</f>
        <v/>
      </c>
      <c r="H753" s="17" t="str">
        <f>IF(OR($A753="",$B753="",$C753=""),"",'MPTO_working_3-way'!E752)</f>
        <v/>
      </c>
      <c r="I753" s="21" t="str">
        <f>IF(OR($A753="",$B753="",$C753=""),"",'MPTO_working_3-way'!F752)</f>
        <v/>
      </c>
      <c r="J753" s="22" t="str">
        <f>IF(OR($A753="",$B753="",$C753=""),"",'MPTO_working_3-way'!G752)</f>
        <v/>
      </c>
      <c r="K753" s="17" t="str">
        <f>IF(OR($A753="",$B753="",$C753=""),"",'OddsRatio_working_3-way'!H752)</f>
        <v/>
      </c>
      <c r="L753" s="21" t="str">
        <f>IF(OR($A753="",$B753="",$C753=""),"",'OddsRatio_working_3-way'!I752)</f>
        <v/>
      </c>
      <c r="M753" s="22" t="str">
        <f>IF(OR($A753="",$B753="",$C753=""),"",'OddsRatio_working_3-way'!J752)</f>
        <v/>
      </c>
      <c r="N753" s="17" t="str">
        <f>IF('Log_working_3-way'!$D752="","",A753^('Log_working_3-way'!$D752))</f>
        <v/>
      </c>
      <c r="O753" s="21" t="str">
        <f>IF('Log_working_3-way'!$D752="","",B753^('Log_working_3-way'!$D752))</f>
        <v/>
      </c>
      <c r="P753" s="21"/>
    </row>
    <row r="754" spans="4:16" x14ac:dyDescent="0.2">
      <c r="D754" s="20" t="str">
        <f t="shared" si="191"/>
        <v/>
      </c>
      <c r="E754" s="17" t="str">
        <f>IF(OR($A754="",$B754="",$C754=""),"",A754*'MPTO_working_3-way'!$I753)</f>
        <v/>
      </c>
      <c r="F754" s="21" t="str">
        <f>IF(OR($A754="",$B754="",$C754=""),"",B754*'MPTO_working_3-way'!$I753)</f>
        <v/>
      </c>
      <c r="G754" s="22" t="str">
        <f>IF(OR($A754="",$B754="",$C754=""),"",C754*'MPTO_working_3-way'!$I753)</f>
        <v/>
      </c>
      <c r="H754" s="17" t="str">
        <f>IF(OR($A754="",$B754="",$C754=""),"",'MPTO_working_3-way'!E753)</f>
        <v/>
      </c>
      <c r="I754" s="21" t="str">
        <f>IF(OR($A754="",$B754="",$C754=""),"",'MPTO_working_3-way'!F753)</f>
        <v/>
      </c>
      <c r="J754" s="22" t="str">
        <f>IF(OR($A754="",$B754="",$C754=""),"",'MPTO_working_3-way'!G753)</f>
        <v/>
      </c>
      <c r="K754" s="17" t="str">
        <f>IF(OR($A754="",$B754="",$C754=""),"",'OddsRatio_working_3-way'!H753)</f>
        <v/>
      </c>
      <c r="L754" s="21" t="str">
        <f>IF(OR($A754="",$B754="",$C754=""),"",'OddsRatio_working_3-way'!I753)</f>
        <v/>
      </c>
      <c r="M754" s="22" t="str">
        <f>IF(OR($A754="",$B754="",$C754=""),"",'OddsRatio_working_3-way'!J753)</f>
        <v/>
      </c>
      <c r="N754" s="17" t="str">
        <f>IF('Log_working_3-way'!$D753="","",A754^('Log_working_3-way'!$D753))</f>
        <v/>
      </c>
      <c r="O754" s="21" t="str">
        <f>IF('Log_working_3-way'!$D753="","",B754^('Log_working_3-way'!$D753))</f>
        <v/>
      </c>
      <c r="P754" s="21"/>
    </row>
    <row r="755" spans="4:16" x14ac:dyDescent="0.2">
      <c r="D755" s="20" t="str">
        <f t="shared" si="191"/>
        <v/>
      </c>
      <c r="E755" s="17" t="str">
        <f>IF(OR($A755="",$B755="",$C755=""),"",A755*'MPTO_working_3-way'!$I754)</f>
        <v/>
      </c>
      <c r="F755" s="21" t="str">
        <f>IF(OR($A755="",$B755="",$C755=""),"",B755*'MPTO_working_3-way'!$I754)</f>
        <v/>
      </c>
      <c r="G755" s="22" t="str">
        <f>IF(OR($A755="",$B755="",$C755=""),"",C755*'MPTO_working_3-way'!$I754)</f>
        <v/>
      </c>
      <c r="H755" s="17" t="str">
        <f>IF(OR($A755="",$B755="",$C755=""),"",'MPTO_working_3-way'!E754)</f>
        <v/>
      </c>
      <c r="I755" s="21" t="str">
        <f>IF(OR($A755="",$B755="",$C755=""),"",'MPTO_working_3-way'!F754)</f>
        <v/>
      </c>
      <c r="J755" s="22" t="str">
        <f>IF(OR($A755="",$B755="",$C755=""),"",'MPTO_working_3-way'!G754)</f>
        <v/>
      </c>
      <c r="K755" s="17" t="str">
        <f>IF(OR($A755="",$B755="",$C755=""),"",'OddsRatio_working_3-way'!H754)</f>
        <v/>
      </c>
      <c r="L755" s="21" t="str">
        <f>IF(OR($A755="",$B755="",$C755=""),"",'OddsRatio_working_3-way'!I754)</f>
        <v/>
      </c>
      <c r="M755" s="22" t="str">
        <f>IF(OR($A755="",$B755="",$C755=""),"",'OddsRatio_working_3-way'!J754)</f>
        <v/>
      </c>
      <c r="N755" s="17" t="str">
        <f>IF('Log_working_3-way'!$D754="","",A755^('Log_working_3-way'!$D754))</f>
        <v/>
      </c>
      <c r="O755" s="21" t="str">
        <f>IF('Log_working_3-way'!$D754="","",B755^('Log_working_3-way'!$D754))</f>
        <v/>
      </c>
      <c r="P755" s="21"/>
    </row>
    <row r="756" spans="4:16" x14ac:dyDescent="0.2">
      <c r="D756" s="20" t="str">
        <f t="shared" si="191"/>
        <v/>
      </c>
      <c r="E756" s="17" t="str">
        <f>IF(OR($A756="",$B756="",$C756=""),"",A756*'MPTO_working_3-way'!$I755)</f>
        <v/>
      </c>
      <c r="F756" s="21" t="str">
        <f>IF(OR($A756="",$B756="",$C756=""),"",B756*'MPTO_working_3-way'!$I755)</f>
        <v/>
      </c>
      <c r="G756" s="22" t="str">
        <f>IF(OR($A756="",$B756="",$C756=""),"",C756*'MPTO_working_3-way'!$I755)</f>
        <v/>
      </c>
      <c r="H756" s="17" t="str">
        <f>IF(OR($A756="",$B756="",$C756=""),"",'MPTO_working_3-way'!E755)</f>
        <v/>
      </c>
      <c r="I756" s="21" t="str">
        <f>IF(OR($A756="",$B756="",$C756=""),"",'MPTO_working_3-way'!F755)</f>
        <v/>
      </c>
      <c r="J756" s="22" t="str">
        <f>IF(OR($A756="",$B756="",$C756=""),"",'MPTO_working_3-way'!G755)</f>
        <v/>
      </c>
      <c r="K756" s="17" t="str">
        <f>IF(OR($A756="",$B756="",$C756=""),"",'OddsRatio_working_3-way'!H755)</f>
        <v/>
      </c>
      <c r="L756" s="21" t="str">
        <f>IF(OR($A756="",$B756="",$C756=""),"",'OddsRatio_working_3-way'!I755)</f>
        <v/>
      </c>
      <c r="M756" s="22" t="str">
        <f>IF(OR($A756="",$B756="",$C756=""),"",'OddsRatio_working_3-way'!J755)</f>
        <v/>
      </c>
      <c r="N756" s="17" t="str">
        <f>IF('Log_working_3-way'!$D755="","",A756^('Log_working_3-way'!$D755))</f>
        <v/>
      </c>
      <c r="O756" s="21" t="str">
        <f>IF('Log_working_3-way'!$D755="","",B756^('Log_working_3-way'!$D755))</f>
        <v/>
      </c>
      <c r="P756" s="21"/>
    </row>
    <row r="757" spans="4:16" x14ac:dyDescent="0.2">
      <c r="D757" s="20" t="str">
        <f t="shared" si="191"/>
        <v/>
      </c>
      <c r="E757" s="17" t="str">
        <f>IF(OR($A757="",$B757="",$C757=""),"",A757*'MPTO_working_3-way'!$I756)</f>
        <v/>
      </c>
      <c r="F757" s="21" t="str">
        <f>IF(OR($A757="",$B757="",$C757=""),"",B757*'MPTO_working_3-way'!$I756)</f>
        <v/>
      </c>
      <c r="G757" s="22" t="str">
        <f>IF(OR($A757="",$B757="",$C757=""),"",C757*'MPTO_working_3-way'!$I756)</f>
        <v/>
      </c>
      <c r="H757" s="17" t="str">
        <f>IF(OR($A757="",$B757="",$C757=""),"",'MPTO_working_3-way'!E756)</f>
        <v/>
      </c>
      <c r="I757" s="21" t="str">
        <f>IF(OR($A757="",$B757="",$C757=""),"",'MPTO_working_3-way'!F756)</f>
        <v/>
      </c>
      <c r="J757" s="22" t="str">
        <f>IF(OR($A757="",$B757="",$C757=""),"",'MPTO_working_3-way'!G756)</f>
        <v/>
      </c>
      <c r="K757" s="17" t="str">
        <f>IF(OR($A757="",$B757="",$C757=""),"",'OddsRatio_working_3-way'!H756)</f>
        <v/>
      </c>
      <c r="L757" s="21" t="str">
        <f>IF(OR($A757="",$B757="",$C757=""),"",'OddsRatio_working_3-way'!I756)</f>
        <v/>
      </c>
      <c r="M757" s="22" t="str">
        <f>IF(OR($A757="",$B757="",$C757=""),"",'OddsRatio_working_3-way'!J756)</f>
        <v/>
      </c>
      <c r="N757" s="17" t="str">
        <f>IF('Log_working_3-way'!$D756="","",A757^('Log_working_3-way'!$D756))</f>
        <v/>
      </c>
      <c r="O757" s="21" t="str">
        <f>IF('Log_working_3-way'!$D756="","",B757^('Log_working_3-way'!$D756))</f>
        <v/>
      </c>
      <c r="P757" s="21"/>
    </row>
    <row r="758" spans="4:16" x14ac:dyDescent="0.2">
      <c r="D758" s="20" t="str">
        <f t="shared" si="191"/>
        <v/>
      </c>
      <c r="E758" s="17" t="str">
        <f>IF(OR($A758="",$B758="",$C758=""),"",A758*'MPTO_working_3-way'!$I757)</f>
        <v/>
      </c>
      <c r="F758" s="21" t="str">
        <f>IF(OR($A758="",$B758="",$C758=""),"",B758*'MPTO_working_3-way'!$I757)</f>
        <v/>
      </c>
      <c r="G758" s="22" t="str">
        <f>IF(OR($A758="",$B758="",$C758=""),"",C758*'MPTO_working_3-way'!$I757)</f>
        <v/>
      </c>
      <c r="H758" s="17" t="str">
        <f>IF(OR($A758="",$B758="",$C758=""),"",'MPTO_working_3-way'!E757)</f>
        <v/>
      </c>
      <c r="I758" s="21" t="str">
        <f>IF(OR($A758="",$B758="",$C758=""),"",'MPTO_working_3-way'!F757)</f>
        <v/>
      </c>
      <c r="J758" s="22" t="str">
        <f>IF(OR($A758="",$B758="",$C758=""),"",'MPTO_working_3-way'!G757)</f>
        <v/>
      </c>
      <c r="K758" s="17" t="str">
        <f>IF(OR($A758="",$B758="",$C758=""),"",'OddsRatio_working_3-way'!H757)</f>
        <v/>
      </c>
      <c r="L758" s="21" t="str">
        <f>IF(OR($A758="",$B758="",$C758=""),"",'OddsRatio_working_3-way'!I757)</f>
        <v/>
      </c>
      <c r="M758" s="22" t="str">
        <f>IF(OR($A758="",$B758="",$C758=""),"",'OddsRatio_working_3-way'!J757)</f>
        <v/>
      </c>
      <c r="N758" s="17" t="str">
        <f>IF('Log_working_3-way'!$D757="","",A758^('Log_working_3-way'!$D757))</f>
        <v/>
      </c>
      <c r="O758" s="21" t="str">
        <f>IF('Log_working_3-way'!$D757="","",B758^('Log_working_3-way'!$D757))</f>
        <v/>
      </c>
      <c r="P758" s="21"/>
    </row>
    <row r="759" spans="4:16" x14ac:dyDescent="0.2">
      <c r="D759" s="20" t="str">
        <f t="shared" si="191"/>
        <v/>
      </c>
      <c r="E759" s="17" t="str">
        <f>IF(OR($A759="",$B759="",$C759=""),"",A759*'MPTO_working_3-way'!$I758)</f>
        <v/>
      </c>
      <c r="F759" s="21" t="str">
        <f>IF(OR($A759="",$B759="",$C759=""),"",B759*'MPTO_working_3-way'!$I758)</f>
        <v/>
      </c>
      <c r="G759" s="22" t="str">
        <f>IF(OR($A759="",$B759="",$C759=""),"",C759*'MPTO_working_3-way'!$I758)</f>
        <v/>
      </c>
      <c r="H759" s="17" t="str">
        <f>IF(OR($A759="",$B759="",$C759=""),"",'MPTO_working_3-way'!E758)</f>
        <v/>
      </c>
      <c r="I759" s="21" t="str">
        <f>IF(OR($A759="",$B759="",$C759=""),"",'MPTO_working_3-way'!F758)</f>
        <v/>
      </c>
      <c r="J759" s="22" t="str">
        <f>IF(OR($A759="",$B759="",$C759=""),"",'MPTO_working_3-way'!G758)</f>
        <v/>
      </c>
      <c r="K759" s="17" t="str">
        <f>IF(OR($A759="",$B759="",$C759=""),"",'OddsRatio_working_3-way'!H758)</f>
        <v/>
      </c>
      <c r="L759" s="21" t="str">
        <f>IF(OR($A759="",$B759="",$C759=""),"",'OddsRatio_working_3-way'!I758)</f>
        <v/>
      </c>
      <c r="M759" s="22" t="str">
        <f>IF(OR($A759="",$B759="",$C759=""),"",'OddsRatio_working_3-way'!J758)</f>
        <v/>
      </c>
      <c r="N759" s="17" t="str">
        <f>IF('Log_working_3-way'!$D758="","",A759^('Log_working_3-way'!$D758))</f>
        <v/>
      </c>
      <c r="O759" s="21" t="str">
        <f>IF('Log_working_3-way'!$D758="","",B759^('Log_working_3-way'!$D758))</f>
        <v/>
      </c>
      <c r="P759" s="21"/>
    </row>
    <row r="760" spans="4:16" x14ac:dyDescent="0.2">
      <c r="D760" s="20" t="str">
        <f t="shared" si="191"/>
        <v/>
      </c>
      <c r="E760" s="17" t="str">
        <f>IF(OR($A760="",$B760="",$C760=""),"",A760*'MPTO_working_3-way'!$I759)</f>
        <v/>
      </c>
      <c r="F760" s="21" t="str">
        <f>IF(OR($A760="",$B760="",$C760=""),"",B760*'MPTO_working_3-way'!$I759)</f>
        <v/>
      </c>
      <c r="G760" s="22" t="str">
        <f>IF(OR($A760="",$B760="",$C760=""),"",C760*'MPTO_working_3-way'!$I759)</f>
        <v/>
      </c>
      <c r="H760" s="17" t="str">
        <f>IF(OR($A760="",$B760="",$C760=""),"",'MPTO_working_3-way'!E759)</f>
        <v/>
      </c>
      <c r="I760" s="21" t="str">
        <f>IF(OR($A760="",$B760="",$C760=""),"",'MPTO_working_3-way'!F759)</f>
        <v/>
      </c>
      <c r="J760" s="22" t="str">
        <f>IF(OR($A760="",$B760="",$C760=""),"",'MPTO_working_3-way'!G759)</f>
        <v/>
      </c>
      <c r="K760" s="17" t="str">
        <f>IF(OR($A760="",$B760="",$C760=""),"",'OddsRatio_working_3-way'!H759)</f>
        <v/>
      </c>
      <c r="L760" s="21" t="str">
        <f>IF(OR($A760="",$B760="",$C760=""),"",'OddsRatio_working_3-way'!I759)</f>
        <v/>
      </c>
      <c r="M760" s="22" t="str">
        <f>IF(OR($A760="",$B760="",$C760=""),"",'OddsRatio_working_3-way'!J759)</f>
        <v/>
      </c>
      <c r="N760" s="17" t="str">
        <f>IF('Log_working_3-way'!$D759="","",A760^('Log_working_3-way'!$D759))</f>
        <v/>
      </c>
      <c r="O760" s="21" t="str">
        <f>IF('Log_working_3-way'!$D759="","",B760^('Log_working_3-way'!$D759))</f>
        <v/>
      </c>
      <c r="P760" s="21"/>
    </row>
    <row r="761" spans="4:16" x14ac:dyDescent="0.2">
      <c r="D761" s="20" t="str">
        <f t="shared" si="191"/>
        <v/>
      </c>
      <c r="E761" s="17" t="str">
        <f>IF(OR($A761="",$B761="",$C761=""),"",A761*'MPTO_working_3-way'!$I760)</f>
        <v/>
      </c>
      <c r="F761" s="21" t="str">
        <f>IF(OR($A761="",$B761="",$C761=""),"",B761*'MPTO_working_3-way'!$I760)</f>
        <v/>
      </c>
      <c r="G761" s="22" t="str">
        <f>IF(OR($A761="",$B761="",$C761=""),"",C761*'MPTO_working_3-way'!$I760)</f>
        <v/>
      </c>
      <c r="H761" s="17" t="str">
        <f>IF(OR($A761="",$B761="",$C761=""),"",'MPTO_working_3-way'!E760)</f>
        <v/>
      </c>
      <c r="I761" s="21" t="str">
        <f>IF(OR($A761="",$B761="",$C761=""),"",'MPTO_working_3-way'!F760)</f>
        <v/>
      </c>
      <c r="J761" s="22" t="str">
        <f>IF(OR($A761="",$B761="",$C761=""),"",'MPTO_working_3-way'!G760)</f>
        <v/>
      </c>
      <c r="K761" s="17" t="str">
        <f>IF(OR($A761="",$B761="",$C761=""),"",'OddsRatio_working_3-way'!H760)</f>
        <v/>
      </c>
      <c r="L761" s="21" t="str">
        <f>IF(OR($A761="",$B761="",$C761=""),"",'OddsRatio_working_3-way'!I760)</f>
        <v/>
      </c>
      <c r="M761" s="22" t="str">
        <f>IF(OR($A761="",$B761="",$C761=""),"",'OddsRatio_working_3-way'!J760)</f>
        <v/>
      </c>
      <c r="N761" s="17" t="str">
        <f>IF('Log_working_3-way'!$D760="","",A761^('Log_working_3-way'!$D760))</f>
        <v/>
      </c>
      <c r="O761" s="21" t="str">
        <f>IF('Log_working_3-way'!$D760="","",B761^('Log_working_3-way'!$D760))</f>
        <v/>
      </c>
      <c r="P761" s="21"/>
    </row>
    <row r="762" spans="4:16" x14ac:dyDescent="0.2">
      <c r="D762" s="20" t="str">
        <f t="shared" si="191"/>
        <v/>
      </c>
      <c r="E762" s="17" t="str">
        <f>IF(OR($A762="",$B762="",$C762=""),"",A762*'MPTO_working_3-way'!$I761)</f>
        <v/>
      </c>
      <c r="F762" s="21" t="str">
        <f>IF(OR($A762="",$B762="",$C762=""),"",B762*'MPTO_working_3-way'!$I761)</f>
        <v/>
      </c>
      <c r="G762" s="22" t="str">
        <f>IF(OR($A762="",$B762="",$C762=""),"",C762*'MPTO_working_3-way'!$I761)</f>
        <v/>
      </c>
      <c r="H762" s="17" t="str">
        <f>IF(OR($A762="",$B762="",$C762=""),"",'MPTO_working_3-way'!E761)</f>
        <v/>
      </c>
      <c r="I762" s="21" t="str">
        <f>IF(OR($A762="",$B762="",$C762=""),"",'MPTO_working_3-way'!F761)</f>
        <v/>
      </c>
      <c r="J762" s="22" t="str">
        <f>IF(OR($A762="",$B762="",$C762=""),"",'MPTO_working_3-way'!G761)</f>
        <v/>
      </c>
      <c r="K762" s="17" t="str">
        <f>IF(OR($A762="",$B762="",$C762=""),"",'OddsRatio_working_3-way'!H761)</f>
        <v/>
      </c>
      <c r="L762" s="21" t="str">
        <f>IF(OR($A762="",$B762="",$C762=""),"",'OddsRatio_working_3-way'!I761)</f>
        <v/>
      </c>
      <c r="M762" s="22" t="str">
        <f>IF(OR($A762="",$B762="",$C762=""),"",'OddsRatio_working_3-way'!J761)</f>
        <v/>
      </c>
      <c r="N762" s="17" t="str">
        <f>IF('Log_working_3-way'!$D761="","",A762^('Log_working_3-way'!$D761))</f>
        <v/>
      </c>
      <c r="O762" s="21" t="str">
        <f>IF('Log_working_3-way'!$D761="","",B762^('Log_working_3-way'!$D761))</f>
        <v/>
      </c>
      <c r="P762" s="21"/>
    </row>
    <row r="763" spans="4:16" x14ac:dyDescent="0.2">
      <c r="D763" s="20" t="str">
        <f t="shared" si="191"/>
        <v/>
      </c>
      <c r="E763" s="17" t="str">
        <f>IF(OR($A763="",$B763="",$C763=""),"",A763*'MPTO_working_3-way'!$I762)</f>
        <v/>
      </c>
      <c r="F763" s="21" t="str">
        <f>IF(OR($A763="",$B763="",$C763=""),"",B763*'MPTO_working_3-way'!$I762)</f>
        <v/>
      </c>
      <c r="G763" s="22" t="str">
        <f>IF(OR($A763="",$B763="",$C763=""),"",C763*'MPTO_working_3-way'!$I762)</f>
        <v/>
      </c>
      <c r="H763" s="17" t="str">
        <f>IF(OR($A763="",$B763="",$C763=""),"",'MPTO_working_3-way'!E762)</f>
        <v/>
      </c>
      <c r="I763" s="21" t="str">
        <f>IF(OR($A763="",$B763="",$C763=""),"",'MPTO_working_3-way'!F762)</f>
        <v/>
      </c>
      <c r="J763" s="22" t="str">
        <f>IF(OR($A763="",$B763="",$C763=""),"",'MPTO_working_3-way'!G762)</f>
        <v/>
      </c>
      <c r="K763" s="17" t="str">
        <f>IF(OR($A763="",$B763="",$C763=""),"",'OddsRatio_working_3-way'!H762)</f>
        <v/>
      </c>
      <c r="L763" s="21" t="str">
        <f>IF(OR($A763="",$B763="",$C763=""),"",'OddsRatio_working_3-way'!I762)</f>
        <v/>
      </c>
      <c r="M763" s="22" t="str">
        <f>IF(OR($A763="",$B763="",$C763=""),"",'OddsRatio_working_3-way'!J762)</f>
        <v/>
      </c>
      <c r="N763" s="17" t="str">
        <f>IF('Log_working_3-way'!$D762="","",A763^('Log_working_3-way'!$D762))</f>
        <v/>
      </c>
      <c r="O763" s="21" t="str">
        <f>IF('Log_working_3-way'!$D762="","",B763^('Log_working_3-way'!$D762))</f>
        <v/>
      </c>
      <c r="P763" s="21"/>
    </row>
    <row r="764" spans="4:16" x14ac:dyDescent="0.2">
      <c r="D764" s="20" t="str">
        <f t="shared" si="191"/>
        <v/>
      </c>
      <c r="E764" s="17" t="str">
        <f>IF(OR($A764="",$B764="",$C764=""),"",A764*'MPTO_working_3-way'!$I763)</f>
        <v/>
      </c>
      <c r="F764" s="21" t="str">
        <f>IF(OR($A764="",$B764="",$C764=""),"",B764*'MPTO_working_3-way'!$I763)</f>
        <v/>
      </c>
      <c r="G764" s="22" t="str">
        <f>IF(OR($A764="",$B764="",$C764=""),"",C764*'MPTO_working_3-way'!$I763)</f>
        <v/>
      </c>
      <c r="H764" s="17" t="str">
        <f>IF(OR($A764="",$B764="",$C764=""),"",'MPTO_working_3-way'!E763)</f>
        <v/>
      </c>
      <c r="I764" s="21" t="str">
        <f>IF(OR($A764="",$B764="",$C764=""),"",'MPTO_working_3-way'!F763)</f>
        <v/>
      </c>
      <c r="J764" s="22" t="str">
        <f>IF(OR($A764="",$B764="",$C764=""),"",'MPTO_working_3-way'!G763)</f>
        <v/>
      </c>
      <c r="K764" s="17" t="str">
        <f>IF(OR($A764="",$B764="",$C764=""),"",'OddsRatio_working_3-way'!H763)</f>
        <v/>
      </c>
      <c r="L764" s="21" t="str">
        <f>IF(OR($A764="",$B764="",$C764=""),"",'OddsRatio_working_3-way'!I763)</f>
        <v/>
      </c>
      <c r="M764" s="22" t="str">
        <f>IF(OR($A764="",$B764="",$C764=""),"",'OddsRatio_working_3-way'!J763)</f>
        <v/>
      </c>
      <c r="N764" s="17" t="str">
        <f>IF('Log_working_3-way'!$D763="","",A764^('Log_working_3-way'!$D763))</f>
        <v/>
      </c>
      <c r="O764" s="21" t="str">
        <f>IF('Log_working_3-way'!$D763="","",B764^('Log_working_3-way'!$D763))</f>
        <v/>
      </c>
      <c r="P764" s="21"/>
    </row>
    <row r="765" spans="4:16" x14ac:dyDescent="0.2">
      <c r="D765" s="20" t="str">
        <f t="shared" si="191"/>
        <v/>
      </c>
      <c r="E765" s="17" t="str">
        <f>IF(OR($A765="",$B765="",$C765=""),"",A765*'MPTO_working_3-way'!$I764)</f>
        <v/>
      </c>
      <c r="F765" s="21" t="str">
        <f>IF(OR($A765="",$B765="",$C765=""),"",B765*'MPTO_working_3-way'!$I764)</f>
        <v/>
      </c>
      <c r="G765" s="22" t="str">
        <f>IF(OR($A765="",$B765="",$C765=""),"",C765*'MPTO_working_3-way'!$I764)</f>
        <v/>
      </c>
      <c r="H765" s="17" t="str">
        <f>IF(OR($A765="",$B765="",$C765=""),"",'MPTO_working_3-way'!E764)</f>
        <v/>
      </c>
      <c r="I765" s="21" t="str">
        <f>IF(OR($A765="",$B765="",$C765=""),"",'MPTO_working_3-way'!F764)</f>
        <v/>
      </c>
      <c r="J765" s="22" t="str">
        <f>IF(OR($A765="",$B765="",$C765=""),"",'MPTO_working_3-way'!G764)</f>
        <v/>
      </c>
      <c r="K765" s="17" t="str">
        <f>IF(OR($A765="",$B765="",$C765=""),"",'OddsRatio_working_3-way'!H764)</f>
        <v/>
      </c>
      <c r="L765" s="21" t="str">
        <f>IF(OR($A765="",$B765="",$C765=""),"",'OddsRatio_working_3-way'!I764)</f>
        <v/>
      </c>
      <c r="M765" s="22" t="str">
        <f>IF(OR($A765="",$B765="",$C765=""),"",'OddsRatio_working_3-way'!J764)</f>
        <v/>
      </c>
      <c r="N765" s="17" t="str">
        <f>IF('Log_working_3-way'!$D764="","",A765^('Log_working_3-way'!$D764))</f>
        <v/>
      </c>
      <c r="O765" s="21" t="str">
        <f>IF('Log_working_3-way'!$D764="","",B765^('Log_working_3-way'!$D764))</f>
        <v/>
      </c>
      <c r="P765" s="21"/>
    </row>
    <row r="766" spans="4:16" x14ac:dyDescent="0.2">
      <c r="D766" s="20" t="str">
        <f t="shared" si="191"/>
        <v/>
      </c>
      <c r="E766" s="17" t="str">
        <f>IF(OR($A766="",$B766="",$C766=""),"",A766*'MPTO_working_3-way'!$I765)</f>
        <v/>
      </c>
      <c r="F766" s="21" t="str">
        <f>IF(OR($A766="",$B766="",$C766=""),"",B766*'MPTO_working_3-way'!$I765)</f>
        <v/>
      </c>
      <c r="G766" s="22" t="str">
        <f>IF(OR($A766="",$B766="",$C766=""),"",C766*'MPTO_working_3-way'!$I765)</f>
        <v/>
      </c>
      <c r="H766" s="17" t="str">
        <f>IF(OR($A766="",$B766="",$C766=""),"",'MPTO_working_3-way'!E765)</f>
        <v/>
      </c>
      <c r="I766" s="21" t="str">
        <f>IF(OR($A766="",$B766="",$C766=""),"",'MPTO_working_3-way'!F765)</f>
        <v/>
      </c>
      <c r="J766" s="22" t="str">
        <f>IF(OR($A766="",$B766="",$C766=""),"",'MPTO_working_3-way'!G765)</f>
        <v/>
      </c>
      <c r="K766" s="17" t="str">
        <f>IF(OR($A766="",$B766="",$C766=""),"",'OddsRatio_working_3-way'!H765)</f>
        <v/>
      </c>
      <c r="L766" s="21" t="str">
        <f>IF(OR($A766="",$B766="",$C766=""),"",'OddsRatio_working_3-way'!I765)</f>
        <v/>
      </c>
      <c r="M766" s="22" t="str">
        <f>IF(OR($A766="",$B766="",$C766=""),"",'OddsRatio_working_3-way'!J765)</f>
        <v/>
      </c>
      <c r="N766" s="17" t="str">
        <f>IF('Log_working_3-way'!$D765="","",A766^('Log_working_3-way'!$D765))</f>
        <v/>
      </c>
      <c r="O766" s="21" t="str">
        <f>IF('Log_working_3-way'!$D765="","",B766^('Log_working_3-way'!$D765))</f>
        <v/>
      </c>
      <c r="P766" s="21"/>
    </row>
    <row r="767" spans="4:16" x14ac:dyDescent="0.2">
      <c r="D767" s="20" t="str">
        <f t="shared" si="191"/>
        <v/>
      </c>
      <c r="E767" s="17" t="str">
        <f>IF(OR($A767="",$B767="",$C767=""),"",A767*'MPTO_working_3-way'!$I766)</f>
        <v/>
      </c>
      <c r="F767" s="21" t="str">
        <f>IF(OR($A767="",$B767="",$C767=""),"",B767*'MPTO_working_3-way'!$I766)</f>
        <v/>
      </c>
      <c r="G767" s="22" t="str">
        <f>IF(OR($A767="",$B767="",$C767=""),"",C767*'MPTO_working_3-way'!$I766)</f>
        <v/>
      </c>
      <c r="H767" s="17" t="str">
        <f>IF(OR($A767="",$B767="",$C767=""),"",'MPTO_working_3-way'!E766)</f>
        <v/>
      </c>
      <c r="I767" s="21" t="str">
        <f>IF(OR($A767="",$B767="",$C767=""),"",'MPTO_working_3-way'!F766)</f>
        <v/>
      </c>
      <c r="J767" s="22" t="str">
        <f>IF(OR($A767="",$B767="",$C767=""),"",'MPTO_working_3-way'!G766)</f>
        <v/>
      </c>
      <c r="K767" s="17" t="str">
        <f>IF(OR($A767="",$B767="",$C767=""),"",'OddsRatio_working_3-way'!H766)</f>
        <v/>
      </c>
      <c r="L767" s="21" t="str">
        <f>IF(OR($A767="",$B767="",$C767=""),"",'OddsRatio_working_3-way'!I766)</f>
        <v/>
      </c>
      <c r="M767" s="22" t="str">
        <f>IF(OR($A767="",$B767="",$C767=""),"",'OddsRatio_working_3-way'!J766)</f>
        <v/>
      </c>
      <c r="N767" s="17" t="str">
        <f>IF('Log_working_3-way'!$D766="","",A767^('Log_working_3-way'!$D766))</f>
        <v/>
      </c>
      <c r="O767" s="21" t="str">
        <f>IF('Log_working_3-way'!$D766="","",B767^('Log_working_3-way'!$D766))</f>
        <v/>
      </c>
      <c r="P767" s="21"/>
    </row>
    <row r="768" spans="4:16" x14ac:dyDescent="0.2">
      <c r="D768" s="20" t="str">
        <f t="shared" si="191"/>
        <v/>
      </c>
      <c r="E768" s="17" t="str">
        <f>IF(OR($A768="",$B768="",$C768=""),"",A768*'MPTO_working_3-way'!$I767)</f>
        <v/>
      </c>
      <c r="F768" s="21" t="str">
        <f>IF(OR($A768="",$B768="",$C768=""),"",B768*'MPTO_working_3-way'!$I767)</f>
        <v/>
      </c>
      <c r="G768" s="22" t="str">
        <f>IF(OR($A768="",$B768="",$C768=""),"",C768*'MPTO_working_3-way'!$I767)</f>
        <v/>
      </c>
      <c r="H768" s="17" t="str">
        <f>IF(OR($A768="",$B768="",$C768=""),"",'MPTO_working_3-way'!E767)</f>
        <v/>
      </c>
      <c r="I768" s="21" t="str">
        <f>IF(OR($A768="",$B768="",$C768=""),"",'MPTO_working_3-way'!F767)</f>
        <v/>
      </c>
      <c r="J768" s="22" t="str">
        <f>IF(OR($A768="",$B768="",$C768=""),"",'MPTO_working_3-way'!G767)</f>
        <v/>
      </c>
      <c r="K768" s="17" t="str">
        <f>IF(OR($A768="",$B768="",$C768=""),"",'OddsRatio_working_3-way'!H767)</f>
        <v/>
      </c>
      <c r="L768" s="21" t="str">
        <f>IF(OR($A768="",$B768="",$C768=""),"",'OddsRatio_working_3-way'!I767)</f>
        <v/>
      </c>
      <c r="M768" s="22" t="str">
        <f>IF(OR($A768="",$B768="",$C768=""),"",'OddsRatio_working_3-way'!J767)</f>
        <v/>
      </c>
      <c r="N768" s="17" t="str">
        <f>IF('Log_working_3-way'!$D767="","",A768^('Log_working_3-way'!$D767))</f>
        <v/>
      </c>
      <c r="O768" s="21" t="str">
        <f>IF('Log_working_3-way'!$D767="","",B768^('Log_working_3-way'!$D767))</f>
        <v/>
      </c>
      <c r="P768" s="21"/>
    </row>
    <row r="769" spans="4:16" x14ac:dyDescent="0.2">
      <c r="D769" s="20" t="str">
        <f t="shared" si="191"/>
        <v/>
      </c>
      <c r="E769" s="17" t="str">
        <f>IF(OR($A769="",$B769="",$C769=""),"",A769*'MPTO_working_3-way'!$I768)</f>
        <v/>
      </c>
      <c r="F769" s="21" t="str">
        <f>IF(OR($A769="",$B769="",$C769=""),"",B769*'MPTO_working_3-way'!$I768)</f>
        <v/>
      </c>
      <c r="G769" s="22" t="str">
        <f>IF(OR($A769="",$B769="",$C769=""),"",C769*'MPTO_working_3-way'!$I768)</f>
        <v/>
      </c>
      <c r="H769" s="17" t="str">
        <f>IF(OR($A769="",$B769="",$C769=""),"",'MPTO_working_3-way'!E768)</f>
        <v/>
      </c>
      <c r="I769" s="21" t="str">
        <f>IF(OR($A769="",$B769="",$C769=""),"",'MPTO_working_3-way'!F768)</f>
        <v/>
      </c>
      <c r="J769" s="22" t="str">
        <f>IF(OR($A769="",$B769="",$C769=""),"",'MPTO_working_3-way'!G768)</f>
        <v/>
      </c>
      <c r="K769" s="17" t="str">
        <f>IF(OR($A769="",$B769="",$C769=""),"",'OddsRatio_working_3-way'!H768)</f>
        <v/>
      </c>
      <c r="L769" s="21" t="str">
        <f>IF(OR($A769="",$B769="",$C769=""),"",'OddsRatio_working_3-way'!I768)</f>
        <v/>
      </c>
      <c r="M769" s="22" t="str">
        <f>IF(OR($A769="",$B769="",$C769=""),"",'OddsRatio_working_3-way'!J768)</f>
        <v/>
      </c>
      <c r="N769" s="17" t="str">
        <f>IF('Log_working_3-way'!$D768="","",A769^('Log_working_3-way'!$D768))</f>
        <v/>
      </c>
      <c r="O769" s="21" t="str">
        <f>IF('Log_working_3-way'!$D768="","",B769^('Log_working_3-way'!$D768))</f>
        <v/>
      </c>
      <c r="P769" s="21"/>
    </row>
    <row r="770" spans="4:16" x14ac:dyDescent="0.2">
      <c r="D770" s="20" t="str">
        <f t="shared" si="191"/>
        <v/>
      </c>
      <c r="E770" s="17" t="str">
        <f>IF(OR($A770="",$B770="",$C770=""),"",A770*'MPTO_working_3-way'!$I769)</f>
        <v/>
      </c>
      <c r="F770" s="21" t="str">
        <f>IF(OR($A770="",$B770="",$C770=""),"",B770*'MPTO_working_3-way'!$I769)</f>
        <v/>
      </c>
      <c r="G770" s="22" t="str">
        <f>IF(OR($A770="",$B770="",$C770=""),"",C770*'MPTO_working_3-way'!$I769)</f>
        <v/>
      </c>
      <c r="H770" s="17" t="str">
        <f>IF(OR($A770="",$B770="",$C770=""),"",'MPTO_working_3-way'!E769)</f>
        <v/>
      </c>
      <c r="I770" s="21" t="str">
        <f>IF(OR($A770="",$B770="",$C770=""),"",'MPTO_working_3-way'!F769)</f>
        <v/>
      </c>
      <c r="J770" s="22" t="str">
        <f>IF(OR($A770="",$B770="",$C770=""),"",'MPTO_working_3-way'!G769)</f>
        <v/>
      </c>
      <c r="K770" s="17" t="str">
        <f>IF(OR($A770="",$B770="",$C770=""),"",'OddsRatio_working_3-way'!H769)</f>
        <v/>
      </c>
      <c r="L770" s="21" t="str">
        <f>IF(OR($A770="",$B770="",$C770=""),"",'OddsRatio_working_3-way'!I769)</f>
        <v/>
      </c>
      <c r="M770" s="22" t="str">
        <f>IF(OR($A770="",$B770="",$C770=""),"",'OddsRatio_working_3-way'!J769)</f>
        <v/>
      </c>
      <c r="N770" s="17" t="str">
        <f>IF('Log_working_3-way'!$D769="","",A770^('Log_working_3-way'!$D769))</f>
        <v/>
      </c>
      <c r="O770" s="21" t="str">
        <f>IF('Log_working_3-way'!$D769="","",B770^('Log_working_3-way'!$D769))</f>
        <v/>
      </c>
      <c r="P770" s="21"/>
    </row>
    <row r="771" spans="4:16" x14ac:dyDescent="0.2">
      <c r="D771" s="20" t="str">
        <f t="shared" si="191"/>
        <v/>
      </c>
      <c r="E771" s="17" t="str">
        <f>IF(OR($A771="",$B771="",$C771=""),"",A771*'MPTO_working_3-way'!$I770)</f>
        <v/>
      </c>
      <c r="F771" s="21" t="str">
        <f>IF(OR($A771="",$B771="",$C771=""),"",B771*'MPTO_working_3-way'!$I770)</f>
        <v/>
      </c>
      <c r="G771" s="22" t="str">
        <f>IF(OR($A771="",$B771="",$C771=""),"",C771*'MPTO_working_3-way'!$I770)</f>
        <v/>
      </c>
      <c r="H771" s="17" t="str">
        <f>IF(OR($A771="",$B771="",$C771=""),"",'MPTO_working_3-way'!E770)</f>
        <v/>
      </c>
      <c r="I771" s="21" t="str">
        <f>IF(OR($A771="",$B771="",$C771=""),"",'MPTO_working_3-way'!F770)</f>
        <v/>
      </c>
      <c r="J771" s="22" t="str">
        <f>IF(OR($A771="",$B771="",$C771=""),"",'MPTO_working_3-way'!G770)</f>
        <v/>
      </c>
      <c r="K771" s="17" t="str">
        <f>IF(OR($A771="",$B771="",$C771=""),"",'OddsRatio_working_3-way'!H770)</f>
        <v/>
      </c>
      <c r="L771" s="21" t="str">
        <f>IF(OR($A771="",$B771="",$C771=""),"",'OddsRatio_working_3-way'!I770)</f>
        <v/>
      </c>
      <c r="M771" s="22" t="str">
        <f>IF(OR($A771="",$B771="",$C771=""),"",'OddsRatio_working_3-way'!J770)</f>
        <v/>
      </c>
      <c r="N771" s="17" t="str">
        <f>IF('Log_working_3-way'!$D770="","",A771^('Log_working_3-way'!$D770))</f>
        <v/>
      </c>
      <c r="O771" s="21" t="str">
        <f>IF('Log_working_3-way'!$D770="","",B771^('Log_working_3-way'!$D770))</f>
        <v/>
      </c>
      <c r="P771" s="21"/>
    </row>
    <row r="772" spans="4:16" x14ac:dyDescent="0.2">
      <c r="D772" s="20" t="str">
        <f t="shared" si="191"/>
        <v/>
      </c>
      <c r="E772" s="17" t="str">
        <f>IF(OR($A772="",$B772="",$C772=""),"",A772*'MPTO_working_3-way'!$I771)</f>
        <v/>
      </c>
      <c r="F772" s="21" t="str">
        <f>IF(OR($A772="",$B772="",$C772=""),"",B772*'MPTO_working_3-way'!$I771)</f>
        <v/>
      </c>
      <c r="G772" s="22" t="str">
        <f>IF(OR($A772="",$B772="",$C772=""),"",C772*'MPTO_working_3-way'!$I771)</f>
        <v/>
      </c>
      <c r="H772" s="17" t="str">
        <f>IF(OR($A772="",$B772="",$C772=""),"",'MPTO_working_3-way'!E771)</f>
        <v/>
      </c>
      <c r="I772" s="21" t="str">
        <f>IF(OR($A772="",$B772="",$C772=""),"",'MPTO_working_3-way'!F771)</f>
        <v/>
      </c>
      <c r="J772" s="22" t="str">
        <f>IF(OR($A772="",$B772="",$C772=""),"",'MPTO_working_3-way'!G771)</f>
        <v/>
      </c>
      <c r="K772" s="17" t="str">
        <f>IF(OR($A772="",$B772="",$C772=""),"",'OddsRatio_working_3-way'!H771)</f>
        <v/>
      </c>
      <c r="L772" s="21" t="str">
        <f>IF(OR($A772="",$B772="",$C772=""),"",'OddsRatio_working_3-way'!I771)</f>
        <v/>
      </c>
      <c r="M772" s="22" t="str">
        <f>IF(OR($A772="",$B772="",$C772=""),"",'OddsRatio_working_3-way'!J771)</f>
        <v/>
      </c>
      <c r="N772" s="17" t="str">
        <f>IF('Log_working_3-way'!$D771="","",A772^('Log_working_3-way'!$D771))</f>
        <v/>
      </c>
      <c r="O772" s="21" t="str">
        <f>IF('Log_working_3-way'!$D771="","",B772^('Log_working_3-way'!$D771))</f>
        <v/>
      </c>
      <c r="P772" s="21"/>
    </row>
    <row r="773" spans="4:16" x14ac:dyDescent="0.2">
      <c r="D773" s="20" t="str">
        <f t="shared" ref="D773:D836" si="192">IF(OR($A773="",$B773="",$C773=""),"",(1/A773)+(1/B773)+(1/C773)-1)</f>
        <v/>
      </c>
      <c r="E773" s="17" t="str">
        <f>IF(OR($A773="",$B773="",$C773=""),"",A773*'MPTO_working_3-way'!$I772)</f>
        <v/>
      </c>
      <c r="F773" s="21" t="str">
        <f>IF(OR($A773="",$B773="",$C773=""),"",B773*'MPTO_working_3-way'!$I772)</f>
        <v/>
      </c>
      <c r="G773" s="22" t="str">
        <f>IF(OR($A773="",$B773="",$C773=""),"",C773*'MPTO_working_3-way'!$I772)</f>
        <v/>
      </c>
      <c r="H773" s="17" t="str">
        <f>IF(OR($A773="",$B773="",$C773=""),"",'MPTO_working_3-way'!E772)</f>
        <v/>
      </c>
      <c r="I773" s="21" t="str">
        <f>IF(OR($A773="",$B773="",$C773=""),"",'MPTO_working_3-way'!F772)</f>
        <v/>
      </c>
      <c r="J773" s="22" t="str">
        <f>IF(OR($A773="",$B773="",$C773=""),"",'MPTO_working_3-way'!G772)</f>
        <v/>
      </c>
      <c r="K773" s="17" t="str">
        <f>IF(OR($A773="",$B773="",$C773=""),"",'OddsRatio_working_3-way'!H772)</f>
        <v/>
      </c>
      <c r="L773" s="21" t="str">
        <f>IF(OR($A773="",$B773="",$C773=""),"",'OddsRatio_working_3-way'!I772)</f>
        <v/>
      </c>
      <c r="M773" s="22" t="str">
        <f>IF(OR($A773="",$B773="",$C773=""),"",'OddsRatio_working_3-way'!J772)</f>
        <v/>
      </c>
      <c r="N773" s="17" t="str">
        <f>IF('Log_working_3-way'!$D772="","",A773^('Log_working_3-way'!$D772))</f>
        <v/>
      </c>
      <c r="O773" s="21" t="str">
        <f>IF('Log_working_3-way'!$D772="","",B773^('Log_working_3-way'!$D772))</f>
        <v/>
      </c>
      <c r="P773" s="21"/>
    </row>
    <row r="774" spans="4:16" x14ac:dyDescent="0.2">
      <c r="D774" s="20" t="str">
        <f t="shared" si="192"/>
        <v/>
      </c>
      <c r="E774" s="17" t="str">
        <f>IF(OR($A774="",$B774="",$C774=""),"",A774*'MPTO_working_3-way'!$I773)</f>
        <v/>
      </c>
      <c r="F774" s="21" t="str">
        <f>IF(OR($A774="",$B774="",$C774=""),"",B774*'MPTO_working_3-way'!$I773)</f>
        <v/>
      </c>
      <c r="G774" s="22" t="str">
        <f>IF(OR($A774="",$B774="",$C774=""),"",C774*'MPTO_working_3-way'!$I773)</f>
        <v/>
      </c>
      <c r="H774" s="17" t="str">
        <f>IF(OR($A774="",$B774="",$C774=""),"",'MPTO_working_3-way'!E773)</f>
        <v/>
      </c>
      <c r="I774" s="21" t="str">
        <f>IF(OR($A774="",$B774="",$C774=""),"",'MPTO_working_3-way'!F773)</f>
        <v/>
      </c>
      <c r="J774" s="22" t="str">
        <f>IF(OR($A774="",$B774="",$C774=""),"",'MPTO_working_3-way'!G773)</f>
        <v/>
      </c>
      <c r="K774" s="17" t="str">
        <f>IF(OR($A774="",$B774="",$C774=""),"",'OddsRatio_working_3-way'!H773)</f>
        <v/>
      </c>
      <c r="L774" s="21" t="str">
        <f>IF(OR($A774="",$B774="",$C774=""),"",'OddsRatio_working_3-way'!I773)</f>
        <v/>
      </c>
      <c r="M774" s="22" t="str">
        <f>IF(OR($A774="",$B774="",$C774=""),"",'OddsRatio_working_3-way'!J773)</f>
        <v/>
      </c>
      <c r="N774" s="17" t="str">
        <f>IF('Log_working_3-way'!$D773="","",A774^('Log_working_3-way'!$D773))</f>
        <v/>
      </c>
      <c r="O774" s="21" t="str">
        <f>IF('Log_working_3-way'!$D773="","",B774^('Log_working_3-way'!$D773))</f>
        <v/>
      </c>
      <c r="P774" s="21"/>
    </row>
    <row r="775" spans="4:16" x14ac:dyDescent="0.2">
      <c r="D775" s="20" t="str">
        <f t="shared" si="192"/>
        <v/>
      </c>
      <c r="E775" s="17" t="str">
        <f>IF(OR($A775="",$B775="",$C775=""),"",A775*'MPTO_working_3-way'!$I774)</f>
        <v/>
      </c>
      <c r="F775" s="21" t="str">
        <f>IF(OR($A775="",$B775="",$C775=""),"",B775*'MPTO_working_3-way'!$I774)</f>
        <v/>
      </c>
      <c r="G775" s="22" t="str">
        <f>IF(OR($A775="",$B775="",$C775=""),"",C775*'MPTO_working_3-way'!$I774)</f>
        <v/>
      </c>
      <c r="H775" s="17" t="str">
        <f>IF(OR($A775="",$B775="",$C775=""),"",'MPTO_working_3-way'!E774)</f>
        <v/>
      </c>
      <c r="I775" s="21" t="str">
        <f>IF(OR($A775="",$B775="",$C775=""),"",'MPTO_working_3-way'!F774)</f>
        <v/>
      </c>
      <c r="J775" s="22" t="str">
        <f>IF(OR($A775="",$B775="",$C775=""),"",'MPTO_working_3-way'!G774)</f>
        <v/>
      </c>
      <c r="K775" s="17" t="str">
        <f>IF(OR($A775="",$B775="",$C775=""),"",'OddsRatio_working_3-way'!H774)</f>
        <v/>
      </c>
      <c r="L775" s="21" t="str">
        <f>IF(OR($A775="",$B775="",$C775=""),"",'OddsRatio_working_3-way'!I774)</f>
        <v/>
      </c>
      <c r="M775" s="22" t="str">
        <f>IF(OR($A775="",$B775="",$C775=""),"",'OddsRatio_working_3-way'!J774)</f>
        <v/>
      </c>
      <c r="N775" s="17" t="str">
        <f>IF('Log_working_3-way'!$D774="","",A775^('Log_working_3-way'!$D774))</f>
        <v/>
      </c>
      <c r="O775" s="21" t="str">
        <f>IF('Log_working_3-way'!$D774="","",B775^('Log_working_3-way'!$D774))</f>
        <v/>
      </c>
      <c r="P775" s="21"/>
    </row>
    <row r="776" spans="4:16" x14ac:dyDescent="0.2">
      <c r="D776" s="20" t="str">
        <f t="shared" si="192"/>
        <v/>
      </c>
      <c r="E776" s="17" t="str">
        <f>IF(OR($A776="",$B776="",$C776=""),"",A776*'MPTO_working_3-way'!$I775)</f>
        <v/>
      </c>
      <c r="F776" s="21" t="str">
        <f>IF(OR($A776="",$B776="",$C776=""),"",B776*'MPTO_working_3-way'!$I775)</f>
        <v/>
      </c>
      <c r="G776" s="22" t="str">
        <f>IF(OR($A776="",$B776="",$C776=""),"",C776*'MPTO_working_3-way'!$I775)</f>
        <v/>
      </c>
      <c r="H776" s="17" t="str">
        <f>IF(OR($A776="",$B776="",$C776=""),"",'MPTO_working_3-way'!E775)</f>
        <v/>
      </c>
      <c r="I776" s="21" t="str">
        <f>IF(OR($A776="",$B776="",$C776=""),"",'MPTO_working_3-way'!F775)</f>
        <v/>
      </c>
      <c r="J776" s="22" t="str">
        <f>IF(OR($A776="",$B776="",$C776=""),"",'MPTO_working_3-way'!G775)</f>
        <v/>
      </c>
      <c r="K776" s="17" t="str">
        <f>IF(OR($A776="",$B776="",$C776=""),"",'OddsRatio_working_3-way'!H775)</f>
        <v/>
      </c>
      <c r="L776" s="21" t="str">
        <f>IF(OR($A776="",$B776="",$C776=""),"",'OddsRatio_working_3-way'!I775)</f>
        <v/>
      </c>
      <c r="M776" s="22" t="str">
        <f>IF(OR($A776="",$B776="",$C776=""),"",'OddsRatio_working_3-way'!J775)</f>
        <v/>
      </c>
      <c r="N776" s="17" t="str">
        <f>IF('Log_working_3-way'!$D775="","",A776^('Log_working_3-way'!$D775))</f>
        <v/>
      </c>
      <c r="O776" s="21" t="str">
        <f>IF('Log_working_3-way'!$D775="","",B776^('Log_working_3-way'!$D775))</f>
        <v/>
      </c>
      <c r="P776" s="21"/>
    </row>
    <row r="777" spans="4:16" x14ac:dyDescent="0.2">
      <c r="D777" s="20" t="str">
        <f t="shared" si="192"/>
        <v/>
      </c>
      <c r="E777" s="17" t="str">
        <f>IF(OR($A777="",$B777="",$C777=""),"",A777*'MPTO_working_3-way'!$I776)</f>
        <v/>
      </c>
      <c r="F777" s="21" t="str">
        <f>IF(OR($A777="",$B777="",$C777=""),"",B777*'MPTO_working_3-way'!$I776)</f>
        <v/>
      </c>
      <c r="G777" s="22" t="str">
        <f>IF(OR($A777="",$B777="",$C777=""),"",C777*'MPTO_working_3-way'!$I776)</f>
        <v/>
      </c>
      <c r="H777" s="17" t="str">
        <f>IF(OR($A777="",$B777="",$C777=""),"",'MPTO_working_3-way'!E776)</f>
        <v/>
      </c>
      <c r="I777" s="21" t="str">
        <f>IF(OR($A777="",$B777="",$C777=""),"",'MPTO_working_3-way'!F776)</f>
        <v/>
      </c>
      <c r="J777" s="22" t="str">
        <f>IF(OR($A777="",$B777="",$C777=""),"",'MPTO_working_3-way'!G776)</f>
        <v/>
      </c>
      <c r="K777" s="17" t="str">
        <f>IF(OR($A777="",$B777="",$C777=""),"",'OddsRatio_working_3-way'!H776)</f>
        <v/>
      </c>
      <c r="L777" s="21" t="str">
        <f>IF(OR($A777="",$B777="",$C777=""),"",'OddsRatio_working_3-way'!I776)</f>
        <v/>
      </c>
      <c r="M777" s="22" t="str">
        <f>IF(OR($A777="",$B777="",$C777=""),"",'OddsRatio_working_3-way'!J776)</f>
        <v/>
      </c>
      <c r="N777" s="17" t="str">
        <f>IF('Log_working_3-way'!$D776="","",A777^('Log_working_3-way'!$D776))</f>
        <v/>
      </c>
      <c r="O777" s="21" t="str">
        <f>IF('Log_working_3-way'!$D776="","",B777^('Log_working_3-way'!$D776))</f>
        <v/>
      </c>
      <c r="P777" s="21"/>
    </row>
    <row r="778" spans="4:16" x14ac:dyDescent="0.2">
      <c r="D778" s="20" t="str">
        <f t="shared" si="192"/>
        <v/>
      </c>
      <c r="E778" s="17" t="str">
        <f>IF(OR($A778="",$B778="",$C778=""),"",A778*'MPTO_working_3-way'!$I777)</f>
        <v/>
      </c>
      <c r="F778" s="21" t="str">
        <f>IF(OR($A778="",$B778="",$C778=""),"",B778*'MPTO_working_3-way'!$I777)</f>
        <v/>
      </c>
      <c r="G778" s="22" t="str">
        <f>IF(OR($A778="",$B778="",$C778=""),"",C778*'MPTO_working_3-way'!$I777)</f>
        <v/>
      </c>
      <c r="H778" s="17" t="str">
        <f>IF(OR($A778="",$B778="",$C778=""),"",'MPTO_working_3-way'!E777)</f>
        <v/>
      </c>
      <c r="I778" s="21" t="str">
        <f>IF(OR($A778="",$B778="",$C778=""),"",'MPTO_working_3-way'!F777)</f>
        <v/>
      </c>
      <c r="J778" s="22" t="str">
        <f>IF(OR($A778="",$B778="",$C778=""),"",'MPTO_working_3-way'!G777)</f>
        <v/>
      </c>
      <c r="K778" s="17" t="str">
        <f>IF(OR($A778="",$B778="",$C778=""),"",'OddsRatio_working_3-way'!H777)</f>
        <v/>
      </c>
      <c r="L778" s="21" t="str">
        <f>IF(OR($A778="",$B778="",$C778=""),"",'OddsRatio_working_3-way'!I777)</f>
        <v/>
      </c>
      <c r="M778" s="22" t="str">
        <f>IF(OR($A778="",$B778="",$C778=""),"",'OddsRatio_working_3-way'!J777)</f>
        <v/>
      </c>
      <c r="N778" s="17" t="str">
        <f>IF('Log_working_3-way'!$D777="","",A778^('Log_working_3-way'!$D777))</f>
        <v/>
      </c>
      <c r="O778" s="21" t="str">
        <f>IF('Log_working_3-way'!$D777="","",B778^('Log_working_3-way'!$D777))</f>
        <v/>
      </c>
      <c r="P778" s="21"/>
    </row>
    <row r="779" spans="4:16" x14ac:dyDescent="0.2">
      <c r="D779" s="20" t="str">
        <f t="shared" si="192"/>
        <v/>
      </c>
      <c r="E779" s="17" t="str">
        <f>IF(OR($A779="",$B779="",$C779=""),"",A779*'MPTO_working_3-way'!$I778)</f>
        <v/>
      </c>
      <c r="F779" s="21" t="str">
        <f>IF(OR($A779="",$B779="",$C779=""),"",B779*'MPTO_working_3-way'!$I778)</f>
        <v/>
      </c>
      <c r="G779" s="22" t="str">
        <f>IF(OR($A779="",$B779="",$C779=""),"",C779*'MPTO_working_3-way'!$I778)</f>
        <v/>
      </c>
      <c r="H779" s="17" t="str">
        <f>IF(OR($A779="",$B779="",$C779=""),"",'MPTO_working_3-way'!E778)</f>
        <v/>
      </c>
      <c r="I779" s="21" t="str">
        <f>IF(OR($A779="",$B779="",$C779=""),"",'MPTO_working_3-way'!F778)</f>
        <v/>
      </c>
      <c r="J779" s="22" t="str">
        <f>IF(OR($A779="",$B779="",$C779=""),"",'MPTO_working_3-way'!G778)</f>
        <v/>
      </c>
      <c r="K779" s="17" t="str">
        <f>IF(OR($A779="",$B779="",$C779=""),"",'OddsRatio_working_3-way'!H778)</f>
        <v/>
      </c>
      <c r="L779" s="21" t="str">
        <f>IF(OR($A779="",$B779="",$C779=""),"",'OddsRatio_working_3-way'!I778)</f>
        <v/>
      </c>
      <c r="M779" s="22" t="str">
        <f>IF(OR($A779="",$B779="",$C779=""),"",'OddsRatio_working_3-way'!J778)</f>
        <v/>
      </c>
      <c r="N779" s="17" t="str">
        <f>IF('Log_working_3-way'!$D778="","",A779^('Log_working_3-way'!$D778))</f>
        <v/>
      </c>
      <c r="O779" s="21" t="str">
        <f>IF('Log_working_3-way'!$D778="","",B779^('Log_working_3-way'!$D778))</f>
        <v/>
      </c>
      <c r="P779" s="21"/>
    </row>
    <row r="780" spans="4:16" x14ac:dyDescent="0.2">
      <c r="D780" s="20" t="str">
        <f t="shared" si="192"/>
        <v/>
      </c>
      <c r="E780" s="17" t="str">
        <f>IF(OR($A780="",$B780="",$C780=""),"",A780*'MPTO_working_3-way'!$I779)</f>
        <v/>
      </c>
      <c r="F780" s="21" t="str">
        <f>IF(OR($A780="",$B780="",$C780=""),"",B780*'MPTO_working_3-way'!$I779)</f>
        <v/>
      </c>
      <c r="G780" s="22" t="str">
        <f>IF(OR($A780="",$B780="",$C780=""),"",C780*'MPTO_working_3-way'!$I779)</f>
        <v/>
      </c>
      <c r="H780" s="17" t="str">
        <f>IF(OR($A780="",$B780="",$C780=""),"",'MPTO_working_3-way'!E779)</f>
        <v/>
      </c>
      <c r="I780" s="21" t="str">
        <f>IF(OR($A780="",$B780="",$C780=""),"",'MPTO_working_3-way'!F779)</f>
        <v/>
      </c>
      <c r="J780" s="22" t="str">
        <f>IF(OR($A780="",$B780="",$C780=""),"",'MPTO_working_3-way'!G779)</f>
        <v/>
      </c>
      <c r="K780" s="17" t="str">
        <f>IF(OR($A780="",$B780="",$C780=""),"",'OddsRatio_working_3-way'!H779)</f>
        <v/>
      </c>
      <c r="L780" s="21" t="str">
        <f>IF(OR($A780="",$B780="",$C780=""),"",'OddsRatio_working_3-way'!I779)</f>
        <v/>
      </c>
      <c r="M780" s="22" t="str">
        <f>IF(OR($A780="",$B780="",$C780=""),"",'OddsRatio_working_3-way'!J779)</f>
        <v/>
      </c>
      <c r="N780" s="17" t="str">
        <f>IF('Log_working_3-way'!$D779="","",A780^('Log_working_3-way'!$D779))</f>
        <v/>
      </c>
      <c r="O780" s="21" t="str">
        <f>IF('Log_working_3-way'!$D779="","",B780^('Log_working_3-way'!$D779))</f>
        <v/>
      </c>
      <c r="P780" s="21"/>
    </row>
    <row r="781" spans="4:16" x14ac:dyDescent="0.2">
      <c r="D781" s="20" t="str">
        <f t="shared" si="192"/>
        <v/>
      </c>
      <c r="E781" s="17" t="str">
        <f>IF(OR($A781="",$B781="",$C781=""),"",A781*'MPTO_working_3-way'!$I780)</f>
        <v/>
      </c>
      <c r="F781" s="21" t="str">
        <f>IF(OR($A781="",$B781="",$C781=""),"",B781*'MPTO_working_3-way'!$I780)</f>
        <v/>
      </c>
      <c r="G781" s="22" t="str">
        <f>IF(OR($A781="",$B781="",$C781=""),"",C781*'MPTO_working_3-way'!$I780)</f>
        <v/>
      </c>
      <c r="H781" s="17" t="str">
        <f>IF(OR($A781="",$B781="",$C781=""),"",'MPTO_working_3-way'!E780)</f>
        <v/>
      </c>
      <c r="I781" s="21" t="str">
        <f>IF(OR($A781="",$B781="",$C781=""),"",'MPTO_working_3-way'!F780)</f>
        <v/>
      </c>
      <c r="J781" s="22" t="str">
        <f>IF(OR($A781="",$B781="",$C781=""),"",'MPTO_working_3-way'!G780)</f>
        <v/>
      </c>
      <c r="K781" s="17" t="str">
        <f>IF(OR($A781="",$B781="",$C781=""),"",'OddsRatio_working_3-way'!H780)</f>
        <v/>
      </c>
      <c r="L781" s="21" t="str">
        <f>IF(OR($A781="",$B781="",$C781=""),"",'OddsRatio_working_3-way'!I780)</f>
        <v/>
      </c>
      <c r="M781" s="22" t="str">
        <f>IF(OR($A781="",$B781="",$C781=""),"",'OddsRatio_working_3-way'!J780)</f>
        <v/>
      </c>
      <c r="N781" s="17" t="str">
        <f>IF('Log_working_3-way'!$D780="","",A781^('Log_working_3-way'!$D780))</f>
        <v/>
      </c>
      <c r="O781" s="21" t="str">
        <f>IF('Log_working_3-way'!$D780="","",B781^('Log_working_3-way'!$D780))</f>
        <v/>
      </c>
      <c r="P781" s="21"/>
    </row>
    <row r="782" spans="4:16" x14ac:dyDescent="0.2">
      <c r="D782" s="20" t="str">
        <f t="shared" si="192"/>
        <v/>
      </c>
      <c r="E782" s="17" t="str">
        <f>IF(OR($A782="",$B782="",$C782=""),"",A782*'MPTO_working_3-way'!$I781)</f>
        <v/>
      </c>
      <c r="F782" s="21" t="str">
        <f>IF(OR($A782="",$B782="",$C782=""),"",B782*'MPTO_working_3-way'!$I781)</f>
        <v/>
      </c>
      <c r="G782" s="22" t="str">
        <f>IF(OR($A782="",$B782="",$C782=""),"",C782*'MPTO_working_3-way'!$I781)</f>
        <v/>
      </c>
      <c r="H782" s="17" t="str">
        <f>IF(OR($A782="",$B782="",$C782=""),"",'MPTO_working_3-way'!E781)</f>
        <v/>
      </c>
      <c r="I782" s="21" t="str">
        <f>IF(OR($A782="",$B782="",$C782=""),"",'MPTO_working_3-way'!F781)</f>
        <v/>
      </c>
      <c r="J782" s="22" t="str">
        <f>IF(OR($A782="",$B782="",$C782=""),"",'MPTO_working_3-way'!G781)</f>
        <v/>
      </c>
      <c r="K782" s="17" t="str">
        <f>IF(OR($A782="",$B782="",$C782=""),"",'OddsRatio_working_3-way'!H781)</f>
        <v/>
      </c>
      <c r="L782" s="21" t="str">
        <f>IF(OR($A782="",$B782="",$C782=""),"",'OddsRatio_working_3-way'!I781)</f>
        <v/>
      </c>
      <c r="M782" s="22" t="str">
        <f>IF(OR($A782="",$B782="",$C782=""),"",'OddsRatio_working_3-way'!J781)</f>
        <v/>
      </c>
      <c r="N782" s="17" t="str">
        <f>IF('Log_working_3-way'!$D781="","",A782^('Log_working_3-way'!$D781))</f>
        <v/>
      </c>
      <c r="O782" s="21" t="str">
        <f>IF('Log_working_3-way'!$D781="","",B782^('Log_working_3-way'!$D781))</f>
        <v/>
      </c>
      <c r="P782" s="21"/>
    </row>
    <row r="783" spans="4:16" x14ac:dyDescent="0.2">
      <c r="D783" s="20" t="str">
        <f t="shared" si="192"/>
        <v/>
      </c>
      <c r="E783" s="17" t="str">
        <f>IF(OR($A783="",$B783="",$C783=""),"",A783*'MPTO_working_3-way'!$I782)</f>
        <v/>
      </c>
      <c r="F783" s="21" t="str">
        <f>IF(OR($A783="",$B783="",$C783=""),"",B783*'MPTO_working_3-way'!$I782)</f>
        <v/>
      </c>
      <c r="G783" s="22" t="str">
        <f>IF(OR($A783="",$B783="",$C783=""),"",C783*'MPTO_working_3-way'!$I782)</f>
        <v/>
      </c>
      <c r="H783" s="17" t="str">
        <f>IF(OR($A783="",$B783="",$C783=""),"",'MPTO_working_3-way'!E782)</f>
        <v/>
      </c>
      <c r="I783" s="21" t="str">
        <f>IF(OR($A783="",$B783="",$C783=""),"",'MPTO_working_3-way'!F782)</f>
        <v/>
      </c>
      <c r="J783" s="22" t="str">
        <f>IF(OR($A783="",$B783="",$C783=""),"",'MPTO_working_3-way'!G782)</f>
        <v/>
      </c>
      <c r="K783" s="17" t="str">
        <f>IF(OR($A783="",$B783="",$C783=""),"",'OddsRatio_working_3-way'!H782)</f>
        <v/>
      </c>
      <c r="L783" s="21" t="str">
        <f>IF(OR($A783="",$B783="",$C783=""),"",'OddsRatio_working_3-way'!I782)</f>
        <v/>
      </c>
      <c r="M783" s="22" t="str">
        <f>IF(OR($A783="",$B783="",$C783=""),"",'OddsRatio_working_3-way'!J782)</f>
        <v/>
      </c>
      <c r="N783" s="17" t="str">
        <f>IF('Log_working_3-way'!$D782="","",A783^('Log_working_3-way'!$D782))</f>
        <v/>
      </c>
      <c r="O783" s="21" t="str">
        <f>IF('Log_working_3-way'!$D782="","",B783^('Log_working_3-way'!$D782))</f>
        <v/>
      </c>
      <c r="P783" s="21"/>
    </row>
    <row r="784" spans="4:16" x14ac:dyDescent="0.2">
      <c r="D784" s="20" t="str">
        <f t="shared" si="192"/>
        <v/>
      </c>
      <c r="E784" s="17" t="str">
        <f>IF(OR($A784="",$B784="",$C784=""),"",A784*'MPTO_working_3-way'!$I783)</f>
        <v/>
      </c>
      <c r="F784" s="21" t="str">
        <f>IF(OR($A784="",$B784="",$C784=""),"",B784*'MPTO_working_3-way'!$I783)</f>
        <v/>
      </c>
      <c r="G784" s="22" t="str">
        <f>IF(OR($A784="",$B784="",$C784=""),"",C784*'MPTO_working_3-way'!$I783)</f>
        <v/>
      </c>
      <c r="H784" s="17" t="str">
        <f>IF(OR($A784="",$B784="",$C784=""),"",'MPTO_working_3-way'!E783)</f>
        <v/>
      </c>
      <c r="I784" s="21" t="str">
        <f>IF(OR($A784="",$B784="",$C784=""),"",'MPTO_working_3-way'!F783)</f>
        <v/>
      </c>
      <c r="J784" s="22" t="str">
        <f>IF(OR($A784="",$B784="",$C784=""),"",'MPTO_working_3-way'!G783)</f>
        <v/>
      </c>
      <c r="K784" s="17" t="str">
        <f>IF(OR($A784="",$B784="",$C784=""),"",'OddsRatio_working_3-way'!H783)</f>
        <v/>
      </c>
      <c r="L784" s="21" t="str">
        <f>IF(OR($A784="",$B784="",$C784=""),"",'OddsRatio_working_3-way'!I783)</f>
        <v/>
      </c>
      <c r="M784" s="22" t="str">
        <f>IF(OR($A784="",$B784="",$C784=""),"",'OddsRatio_working_3-way'!J783)</f>
        <v/>
      </c>
      <c r="N784" s="17" t="str">
        <f>IF('Log_working_3-way'!$D783="","",A784^('Log_working_3-way'!$D783))</f>
        <v/>
      </c>
      <c r="O784" s="21" t="str">
        <f>IF('Log_working_3-way'!$D783="","",B784^('Log_working_3-way'!$D783))</f>
        <v/>
      </c>
      <c r="P784" s="21"/>
    </row>
    <row r="785" spans="4:16" x14ac:dyDescent="0.2">
      <c r="D785" s="20" t="str">
        <f t="shared" si="192"/>
        <v/>
      </c>
      <c r="E785" s="17" t="str">
        <f>IF(OR($A785="",$B785="",$C785=""),"",A785*'MPTO_working_3-way'!$I784)</f>
        <v/>
      </c>
      <c r="F785" s="21" t="str">
        <f>IF(OR($A785="",$B785="",$C785=""),"",B785*'MPTO_working_3-way'!$I784)</f>
        <v/>
      </c>
      <c r="G785" s="22" t="str">
        <f>IF(OR($A785="",$B785="",$C785=""),"",C785*'MPTO_working_3-way'!$I784)</f>
        <v/>
      </c>
      <c r="H785" s="17" t="str">
        <f>IF(OR($A785="",$B785="",$C785=""),"",'MPTO_working_3-way'!E784)</f>
        <v/>
      </c>
      <c r="I785" s="21" t="str">
        <f>IF(OR($A785="",$B785="",$C785=""),"",'MPTO_working_3-way'!F784)</f>
        <v/>
      </c>
      <c r="J785" s="22" t="str">
        <f>IF(OR($A785="",$B785="",$C785=""),"",'MPTO_working_3-way'!G784)</f>
        <v/>
      </c>
      <c r="K785" s="17" t="str">
        <f>IF(OR($A785="",$B785="",$C785=""),"",'OddsRatio_working_3-way'!H784)</f>
        <v/>
      </c>
      <c r="L785" s="21" t="str">
        <f>IF(OR($A785="",$B785="",$C785=""),"",'OddsRatio_working_3-way'!I784)</f>
        <v/>
      </c>
      <c r="M785" s="22" t="str">
        <f>IF(OR($A785="",$B785="",$C785=""),"",'OddsRatio_working_3-way'!J784)</f>
        <v/>
      </c>
      <c r="N785" s="17" t="str">
        <f>IF('Log_working_3-way'!$D784="","",A785^('Log_working_3-way'!$D784))</f>
        <v/>
      </c>
      <c r="O785" s="21" t="str">
        <f>IF('Log_working_3-way'!$D784="","",B785^('Log_working_3-way'!$D784))</f>
        <v/>
      </c>
      <c r="P785" s="21"/>
    </row>
    <row r="786" spans="4:16" x14ac:dyDescent="0.2">
      <c r="D786" s="20" t="str">
        <f t="shared" si="192"/>
        <v/>
      </c>
      <c r="E786" s="17" t="str">
        <f>IF(OR($A786="",$B786="",$C786=""),"",A786*'MPTO_working_3-way'!$I785)</f>
        <v/>
      </c>
      <c r="F786" s="21" t="str">
        <f>IF(OR($A786="",$B786="",$C786=""),"",B786*'MPTO_working_3-way'!$I785)</f>
        <v/>
      </c>
      <c r="G786" s="22" t="str">
        <f>IF(OR($A786="",$B786="",$C786=""),"",C786*'MPTO_working_3-way'!$I785)</f>
        <v/>
      </c>
      <c r="H786" s="17" t="str">
        <f>IF(OR($A786="",$B786="",$C786=""),"",'MPTO_working_3-way'!E785)</f>
        <v/>
      </c>
      <c r="I786" s="21" t="str">
        <f>IF(OR($A786="",$B786="",$C786=""),"",'MPTO_working_3-way'!F785)</f>
        <v/>
      </c>
      <c r="J786" s="22" t="str">
        <f>IF(OR($A786="",$B786="",$C786=""),"",'MPTO_working_3-way'!G785)</f>
        <v/>
      </c>
      <c r="K786" s="17" t="str">
        <f>IF(OR($A786="",$B786="",$C786=""),"",'OddsRatio_working_3-way'!H785)</f>
        <v/>
      </c>
      <c r="L786" s="21" t="str">
        <f>IF(OR($A786="",$B786="",$C786=""),"",'OddsRatio_working_3-way'!I785)</f>
        <v/>
      </c>
      <c r="M786" s="22" t="str">
        <f>IF(OR($A786="",$B786="",$C786=""),"",'OddsRatio_working_3-way'!J785)</f>
        <v/>
      </c>
      <c r="N786" s="17" t="str">
        <f>IF('Log_working_3-way'!$D785="","",A786^('Log_working_3-way'!$D785))</f>
        <v/>
      </c>
      <c r="O786" s="21" t="str">
        <f>IF('Log_working_3-way'!$D785="","",B786^('Log_working_3-way'!$D785))</f>
        <v/>
      </c>
      <c r="P786" s="21"/>
    </row>
    <row r="787" spans="4:16" x14ac:dyDescent="0.2">
      <c r="D787" s="20" t="str">
        <f t="shared" si="192"/>
        <v/>
      </c>
      <c r="E787" s="17" t="str">
        <f>IF(OR($A787="",$B787="",$C787=""),"",A787*'MPTO_working_3-way'!$I786)</f>
        <v/>
      </c>
      <c r="F787" s="21" t="str">
        <f>IF(OR($A787="",$B787="",$C787=""),"",B787*'MPTO_working_3-way'!$I786)</f>
        <v/>
      </c>
      <c r="G787" s="22" t="str">
        <f>IF(OR($A787="",$B787="",$C787=""),"",C787*'MPTO_working_3-way'!$I786)</f>
        <v/>
      </c>
      <c r="H787" s="17" t="str">
        <f>IF(OR($A787="",$B787="",$C787=""),"",'MPTO_working_3-way'!E786)</f>
        <v/>
      </c>
      <c r="I787" s="21" t="str">
        <f>IF(OR($A787="",$B787="",$C787=""),"",'MPTO_working_3-way'!F786)</f>
        <v/>
      </c>
      <c r="J787" s="22" t="str">
        <f>IF(OR($A787="",$B787="",$C787=""),"",'MPTO_working_3-way'!G786)</f>
        <v/>
      </c>
      <c r="K787" s="17" t="str">
        <f>IF(OR($A787="",$B787="",$C787=""),"",'OddsRatio_working_3-way'!H786)</f>
        <v/>
      </c>
      <c r="L787" s="21" t="str">
        <f>IF(OR($A787="",$B787="",$C787=""),"",'OddsRatio_working_3-way'!I786)</f>
        <v/>
      </c>
      <c r="M787" s="22" t="str">
        <f>IF(OR($A787="",$B787="",$C787=""),"",'OddsRatio_working_3-way'!J786)</f>
        <v/>
      </c>
      <c r="N787" s="17" t="str">
        <f>IF('Log_working_3-way'!$D786="","",A787^('Log_working_3-way'!$D786))</f>
        <v/>
      </c>
      <c r="O787" s="21" t="str">
        <f>IF('Log_working_3-way'!$D786="","",B787^('Log_working_3-way'!$D786))</f>
        <v/>
      </c>
      <c r="P787" s="21"/>
    </row>
    <row r="788" spans="4:16" x14ac:dyDescent="0.2">
      <c r="D788" s="20" t="str">
        <f t="shared" si="192"/>
        <v/>
      </c>
      <c r="E788" s="17" t="str">
        <f>IF(OR($A788="",$B788="",$C788=""),"",A788*'MPTO_working_3-way'!$I787)</f>
        <v/>
      </c>
      <c r="F788" s="21" t="str">
        <f>IF(OR($A788="",$B788="",$C788=""),"",B788*'MPTO_working_3-way'!$I787)</f>
        <v/>
      </c>
      <c r="G788" s="22" t="str">
        <f>IF(OR($A788="",$B788="",$C788=""),"",C788*'MPTO_working_3-way'!$I787)</f>
        <v/>
      </c>
      <c r="H788" s="17" t="str">
        <f>IF(OR($A788="",$B788="",$C788=""),"",'MPTO_working_3-way'!E787)</f>
        <v/>
      </c>
      <c r="I788" s="21" t="str">
        <f>IF(OR($A788="",$B788="",$C788=""),"",'MPTO_working_3-way'!F787)</f>
        <v/>
      </c>
      <c r="J788" s="22" t="str">
        <f>IF(OR($A788="",$B788="",$C788=""),"",'MPTO_working_3-way'!G787)</f>
        <v/>
      </c>
      <c r="K788" s="17" t="str">
        <f>IF(OR($A788="",$B788="",$C788=""),"",'OddsRatio_working_3-way'!H787)</f>
        <v/>
      </c>
      <c r="L788" s="21" t="str">
        <f>IF(OR($A788="",$B788="",$C788=""),"",'OddsRatio_working_3-way'!I787)</f>
        <v/>
      </c>
      <c r="M788" s="22" t="str">
        <f>IF(OR($A788="",$B788="",$C788=""),"",'OddsRatio_working_3-way'!J787)</f>
        <v/>
      </c>
      <c r="N788" s="17" t="str">
        <f>IF('Log_working_3-way'!$D787="","",A788^('Log_working_3-way'!$D787))</f>
        <v/>
      </c>
      <c r="O788" s="21" t="str">
        <f>IF('Log_working_3-way'!$D787="","",B788^('Log_working_3-way'!$D787))</f>
        <v/>
      </c>
      <c r="P788" s="21"/>
    </row>
    <row r="789" spans="4:16" x14ac:dyDescent="0.2">
      <c r="D789" s="20" t="str">
        <f t="shared" si="192"/>
        <v/>
      </c>
      <c r="E789" s="17" t="str">
        <f>IF(OR($A789="",$B789="",$C789=""),"",A789*'MPTO_working_3-way'!$I788)</f>
        <v/>
      </c>
      <c r="F789" s="21" t="str">
        <f>IF(OR($A789="",$B789="",$C789=""),"",B789*'MPTO_working_3-way'!$I788)</f>
        <v/>
      </c>
      <c r="G789" s="22" t="str">
        <f>IF(OR($A789="",$B789="",$C789=""),"",C789*'MPTO_working_3-way'!$I788)</f>
        <v/>
      </c>
      <c r="H789" s="17" t="str">
        <f>IF(OR($A789="",$B789="",$C789=""),"",'MPTO_working_3-way'!E788)</f>
        <v/>
      </c>
      <c r="I789" s="21" t="str">
        <f>IF(OR($A789="",$B789="",$C789=""),"",'MPTO_working_3-way'!F788)</f>
        <v/>
      </c>
      <c r="J789" s="22" t="str">
        <f>IF(OR($A789="",$B789="",$C789=""),"",'MPTO_working_3-way'!G788)</f>
        <v/>
      </c>
      <c r="K789" s="17" t="str">
        <f>IF(OR($A789="",$B789="",$C789=""),"",'OddsRatio_working_3-way'!H788)</f>
        <v/>
      </c>
      <c r="L789" s="21" t="str">
        <f>IF(OR($A789="",$B789="",$C789=""),"",'OddsRatio_working_3-way'!I788)</f>
        <v/>
      </c>
      <c r="M789" s="22" t="str">
        <f>IF(OR($A789="",$B789="",$C789=""),"",'OddsRatio_working_3-way'!J788)</f>
        <v/>
      </c>
      <c r="N789" s="17" t="str">
        <f>IF('Log_working_3-way'!$D788="","",A789^('Log_working_3-way'!$D788))</f>
        <v/>
      </c>
      <c r="O789" s="21" t="str">
        <f>IF('Log_working_3-way'!$D788="","",B789^('Log_working_3-way'!$D788))</f>
        <v/>
      </c>
      <c r="P789" s="21"/>
    </row>
    <row r="790" spans="4:16" x14ac:dyDescent="0.2">
      <c r="D790" s="20" t="str">
        <f t="shared" si="192"/>
        <v/>
      </c>
      <c r="E790" s="17" t="str">
        <f>IF(OR($A790="",$B790="",$C790=""),"",A790*'MPTO_working_3-way'!$I789)</f>
        <v/>
      </c>
      <c r="F790" s="21" t="str">
        <f>IF(OR($A790="",$B790="",$C790=""),"",B790*'MPTO_working_3-way'!$I789)</f>
        <v/>
      </c>
      <c r="G790" s="22" t="str">
        <f>IF(OR($A790="",$B790="",$C790=""),"",C790*'MPTO_working_3-way'!$I789)</f>
        <v/>
      </c>
      <c r="H790" s="17" t="str">
        <f>IF(OR($A790="",$B790="",$C790=""),"",'MPTO_working_3-way'!E789)</f>
        <v/>
      </c>
      <c r="I790" s="21" t="str">
        <f>IF(OR($A790="",$B790="",$C790=""),"",'MPTO_working_3-way'!F789)</f>
        <v/>
      </c>
      <c r="J790" s="22" t="str">
        <f>IF(OR($A790="",$B790="",$C790=""),"",'MPTO_working_3-way'!G789)</f>
        <v/>
      </c>
      <c r="K790" s="17" t="str">
        <f>IF(OR($A790="",$B790="",$C790=""),"",'OddsRatio_working_3-way'!H789)</f>
        <v/>
      </c>
      <c r="L790" s="21" t="str">
        <f>IF(OR($A790="",$B790="",$C790=""),"",'OddsRatio_working_3-way'!I789)</f>
        <v/>
      </c>
      <c r="M790" s="22" t="str">
        <f>IF(OR($A790="",$B790="",$C790=""),"",'OddsRatio_working_3-way'!J789)</f>
        <v/>
      </c>
      <c r="N790" s="17" t="str">
        <f>IF('Log_working_3-way'!$D789="","",A790^('Log_working_3-way'!$D789))</f>
        <v/>
      </c>
      <c r="O790" s="21" t="str">
        <f>IF('Log_working_3-way'!$D789="","",B790^('Log_working_3-way'!$D789))</f>
        <v/>
      </c>
      <c r="P790" s="21"/>
    </row>
    <row r="791" spans="4:16" x14ac:dyDescent="0.2">
      <c r="D791" s="20" t="str">
        <f t="shared" si="192"/>
        <v/>
      </c>
      <c r="E791" s="17" t="str">
        <f>IF(OR($A791="",$B791="",$C791=""),"",A791*'MPTO_working_3-way'!$I790)</f>
        <v/>
      </c>
      <c r="F791" s="21" t="str">
        <f>IF(OR($A791="",$B791="",$C791=""),"",B791*'MPTO_working_3-way'!$I790)</f>
        <v/>
      </c>
      <c r="G791" s="22" t="str">
        <f>IF(OR($A791="",$B791="",$C791=""),"",C791*'MPTO_working_3-way'!$I790)</f>
        <v/>
      </c>
      <c r="H791" s="17" t="str">
        <f>IF(OR($A791="",$B791="",$C791=""),"",'MPTO_working_3-way'!E790)</f>
        <v/>
      </c>
      <c r="I791" s="21" t="str">
        <f>IF(OR($A791="",$B791="",$C791=""),"",'MPTO_working_3-way'!F790)</f>
        <v/>
      </c>
      <c r="J791" s="22" t="str">
        <f>IF(OR($A791="",$B791="",$C791=""),"",'MPTO_working_3-way'!G790)</f>
        <v/>
      </c>
      <c r="K791" s="17" t="str">
        <f>IF(OR($A791="",$B791="",$C791=""),"",'OddsRatio_working_3-way'!H790)</f>
        <v/>
      </c>
      <c r="L791" s="21" t="str">
        <f>IF(OR($A791="",$B791="",$C791=""),"",'OddsRatio_working_3-way'!I790)</f>
        <v/>
      </c>
      <c r="M791" s="22" t="str">
        <f>IF(OR($A791="",$B791="",$C791=""),"",'OddsRatio_working_3-way'!J790)</f>
        <v/>
      </c>
      <c r="N791" s="17" t="str">
        <f>IF('Log_working_3-way'!$D790="","",A791^('Log_working_3-way'!$D790))</f>
        <v/>
      </c>
      <c r="O791" s="21" t="str">
        <f>IF('Log_working_3-way'!$D790="","",B791^('Log_working_3-way'!$D790))</f>
        <v/>
      </c>
      <c r="P791" s="21"/>
    </row>
    <row r="792" spans="4:16" x14ac:dyDescent="0.2">
      <c r="D792" s="20" t="str">
        <f t="shared" si="192"/>
        <v/>
      </c>
      <c r="E792" s="17" t="str">
        <f>IF(OR($A792="",$B792="",$C792=""),"",A792*'MPTO_working_3-way'!$I791)</f>
        <v/>
      </c>
      <c r="F792" s="21" t="str">
        <f>IF(OR($A792="",$B792="",$C792=""),"",B792*'MPTO_working_3-way'!$I791)</f>
        <v/>
      </c>
      <c r="G792" s="22" t="str">
        <f>IF(OR($A792="",$B792="",$C792=""),"",C792*'MPTO_working_3-way'!$I791)</f>
        <v/>
      </c>
      <c r="H792" s="17" t="str">
        <f>IF(OR($A792="",$B792="",$C792=""),"",'MPTO_working_3-way'!E791)</f>
        <v/>
      </c>
      <c r="I792" s="21" t="str">
        <f>IF(OR($A792="",$B792="",$C792=""),"",'MPTO_working_3-way'!F791)</f>
        <v/>
      </c>
      <c r="J792" s="22" t="str">
        <f>IF(OR($A792="",$B792="",$C792=""),"",'MPTO_working_3-way'!G791)</f>
        <v/>
      </c>
      <c r="K792" s="17" t="str">
        <f>IF(OR($A792="",$B792="",$C792=""),"",'OddsRatio_working_3-way'!H791)</f>
        <v/>
      </c>
      <c r="L792" s="21" t="str">
        <f>IF(OR($A792="",$B792="",$C792=""),"",'OddsRatio_working_3-way'!I791)</f>
        <v/>
      </c>
      <c r="M792" s="22" t="str">
        <f>IF(OR($A792="",$B792="",$C792=""),"",'OddsRatio_working_3-way'!J791)</f>
        <v/>
      </c>
      <c r="N792" s="17" t="str">
        <f>IF('Log_working_3-way'!$D791="","",A792^('Log_working_3-way'!$D791))</f>
        <v/>
      </c>
      <c r="O792" s="21" t="str">
        <f>IF('Log_working_3-way'!$D791="","",B792^('Log_working_3-way'!$D791))</f>
        <v/>
      </c>
      <c r="P792" s="21"/>
    </row>
    <row r="793" spans="4:16" x14ac:dyDescent="0.2">
      <c r="D793" s="20" t="str">
        <f t="shared" si="192"/>
        <v/>
      </c>
      <c r="E793" s="17" t="str">
        <f>IF(OR($A793="",$B793="",$C793=""),"",A793*'MPTO_working_3-way'!$I792)</f>
        <v/>
      </c>
      <c r="F793" s="21" t="str">
        <f>IF(OR($A793="",$B793="",$C793=""),"",B793*'MPTO_working_3-way'!$I792)</f>
        <v/>
      </c>
      <c r="G793" s="22" t="str">
        <f>IF(OR($A793="",$B793="",$C793=""),"",C793*'MPTO_working_3-way'!$I792)</f>
        <v/>
      </c>
      <c r="H793" s="17" t="str">
        <f>IF(OR($A793="",$B793="",$C793=""),"",'MPTO_working_3-way'!E792)</f>
        <v/>
      </c>
      <c r="I793" s="21" t="str">
        <f>IF(OR($A793="",$B793="",$C793=""),"",'MPTO_working_3-way'!F792)</f>
        <v/>
      </c>
      <c r="J793" s="22" t="str">
        <f>IF(OR($A793="",$B793="",$C793=""),"",'MPTO_working_3-way'!G792)</f>
        <v/>
      </c>
      <c r="K793" s="17" t="str">
        <f>IF(OR($A793="",$B793="",$C793=""),"",'OddsRatio_working_3-way'!H792)</f>
        <v/>
      </c>
      <c r="L793" s="21" t="str">
        <f>IF(OR($A793="",$B793="",$C793=""),"",'OddsRatio_working_3-way'!I792)</f>
        <v/>
      </c>
      <c r="M793" s="22" t="str">
        <f>IF(OR($A793="",$B793="",$C793=""),"",'OddsRatio_working_3-way'!J792)</f>
        <v/>
      </c>
      <c r="N793" s="17" t="str">
        <f>IF('Log_working_3-way'!$D792="","",A793^('Log_working_3-way'!$D792))</f>
        <v/>
      </c>
      <c r="O793" s="21" t="str">
        <f>IF('Log_working_3-way'!$D792="","",B793^('Log_working_3-way'!$D792))</f>
        <v/>
      </c>
      <c r="P793" s="21"/>
    </row>
    <row r="794" spans="4:16" x14ac:dyDescent="0.2">
      <c r="D794" s="20" t="str">
        <f t="shared" si="192"/>
        <v/>
      </c>
      <c r="E794" s="17" t="str">
        <f>IF(OR($A794="",$B794="",$C794=""),"",A794*'MPTO_working_3-way'!$I793)</f>
        <v/>
      </c>
      <c r="F794" s="21" t="str">
        <f>IF(OR($A794="",$B794="",$C794=""),"",B794*'MPTO_working_3-way'!$I793)</f>
        <v/>
      </c>
      <c r="G794" s="22" t="str">
        <f>IF(OR($A794="",$B794="",$C794=""),"",C794*'MPTO_working_3-way'!$I793)</f>
        <v/>
      </c>
      <c r="H794" s="17" t="str">
        <f>IF(OR($A794="",$B794="",$C794=""),"",'MPTO_working_3-way'!E793)</f>
        <v/>
      </c>
      <c r="I794" s="21" t="str">
        <f>IF(OR($A794="",$B794="",$C794=""),"",'MPTO_working_3-way'!F793)</f>
        <v/>
      </c>
      <c r="J794" s="22" t="str">
        <f>IF(OR($A794="",$B794="",$C794=""),"",'MPTO_working_3-way'!G793)</f>
        <v/>
      </c>
      <c r="K794" s="17" t="str">
        <f>IF(OR($A794="",$B794="",$C794=""),"",'OddsRatio_working_3-way'!H793)</f>
        <v/>
      </c>
      <c r="L794" s="21" t="str">
        <f>IF(OR($A794="",$B794="",$C794=""),"",'OddsRatio_working_3-way'!I793)</f>
        <v/>
      </c>
      <c r="M794" s="22" t="str">
        <f>IF(OR($A794="",$B794="",$C794=""),"",'OddsRatio_working_3-way'!J793)</f>
        <v/>
      </c>
      <c r="N794" s="17" t="str">
        <f>IF('Log_working_3-way'!$D793="","",A794^('Log_working_3-way'!$D793))</f>
        <v/>
      </c>
      <c r="O794" s="21" t="str">
        <f>IF('Log_working_3-way'!$D793="","",B794^('Log_working_3-way'!$D793))</f>
        <v/>
      </c>
      <c r="P794" s="21"/>
    </row>
    <row r="795" spans="4:16" x14ac:dyDescent="0.2">
      <c r="D795" s="20" t="str">
        <f t="shared" si="192"/>
        <v/>
      </c>
      <c r="E795" s="17" t="str">
        <f>IF(OR($A795="",$B795="",$C795=""),"",A795*'MPTO_working_3-way'!$I794)</f>
        <v/>
      </c>
      <c r="F795" s="21" t="str">
        <f>IF(OR($A795="",$B795="",$C795=""),"",B795*'MPTO_working_3-way'!$I794)</f>
        <v/>
      </c>
      <c r="G795" s="22" t="str">
        <f>IF(OR($A795="",$B795="",$C795=""),"",C795*'MPTO_working_3-way'!$I794)</f>
        <v/>
      </c>
      <c r="H795" s="17" t="str">
        <f>IF(OR($A795="",$B795="",$C795=""),"",'MPTO_working_3-way'!E794)</f>
        <v/>
      </c>
      <c r="I795" s="21" t="str">
        <f>IF(OR($A795="",$B795="",$C795=""),"",'MPTO_working_3-way'!F794)</f>
        <v/>
      </c>
      <c r="J795" s="22" t="str">
        <f>IF(OR($A795="",$B795="",$C795=""),"",'MPTO_working_3-way'!G794)</f>
        <v/>
      </c>
      <c r="K795" s="17" t="str">
        <f>IF(OR($A795="",$B795="",$C795=""),"",'OddsRatio_working_3-way'!H794)</f>
        <v/>
      </c>
      <c r="L795" s="21" t="str">
        <f>IF(OR($A795="",$B795="",$C795=""),"",'OddsRatio_working_3-way'!I794)</f>
        <v/>
      </c>
      <c r="M795" s="22" t="str">
        <f>IF(OR($A795="",$B795="",$C795=""),"",'OddsRatio_working_3-way'!J794)</f>
        <v/>
      </c>
      <c r="N795" s="17" t="str">
        <f>IF('Log_working_3-way'!$D794="","",A795^('Log_working_3-way'!$D794))</f>
        <v/>
      </c>
      <c r="O795" s="21" t="str">
        <f>IF('Log_working_3-way'!$D794="","",B795^('Log_working_3-way'!$D794))</f>
        <v/>
      </c>
      <c r="P795" s="21"/>
    </row>
    <row r="796" spans="4:16" x14ac:dyDescent="0.2">
      <c r="D796" s="20" t="str">
        <f t="shared" si="192"/>
        <v/>
      </c>
      <c r="E796" s="17" t="str">
        <f>IF(OR($A796="",$B796="",$C796=""),"",A796*'MPTO_working_3-way'!$I795)</f>
        <v/>
      </c>
      <c r="F796" s="21" t="str">
        <f>IF(OR($A796="",$B796="",$C796=""),"",B796*'MPTO_working_3-way'!$I795)</f>
        <v/>
      </c>
      <c r="G796" s="22" t="str">
        <f>IF(OR($A796="",$B796="",$C796=""),"",C796*'MPTO_working_3-way'!$I795)</f>
        <v/>
      </c>
      <c r="H796" s="17" t="str">
        <f>IF(OR($A796="",$B796="",$C796=""),"",'MPTO_working_3-way'!E795)</f>
        <v/>
      </c>
      <c r="I796" s="21" t="str">
        <f>IF(OR($A796="",$B796="",$C796=""),"",'MPTO_working_3-way'!F795)</f>
        <v/>
      </c>
      <c r="J796" s="22" t="str">
        <f>IF(OR($A796="",$B796="",$C796=""),"",'MPTO_working_3-way'!G795)</f>
        <v/>
      </c>
      <c r="K796" s="17" t="str">
        <f>IF(OR($A796="",$B796="",$C796=""),"",'OddsRatio_working_3-way'!H795)</f>
        <v/>
      </c>
      <c r="L796" s="21" t="str">
        <f>IF(OR($A796="",$B796="",$C796=""),"",'OddsRatio_working_3-way'!I795)</f>
        <v/>
      </c>
      <c r="M796" s="22" t="str">
        <f>IF(OR($A796="",$B796="",$C796=""),"",'OddsRatio_working_3-way'!J795)</f>
        <v/>
      </c>
      <c r="N796" s="17" t="str">
        <f>IF('Log_working_3-way'!$D795="","",A796^('Log_working_3-way'!$D795))</f>
        <v/>
      </c>
      <c r="O796" s="21" t="str">
        <f>IF('Log_working_3-way'!$D795="","",B796^('Log_working_3-way'!$D795))</f>
        <v/>
      </c>
      <c r="P796" s="21"/>
    </row>
    <row r="797" spans="4:16" x14ac:dyDescent="0.2">
      <c r="D797" s="20" t="str">
        <f t="shared" si="192"/>
        <v/>
      </c>
      <c r="E797" s="17" t="str">
        <f>IF(OR($A797="",$B797="",$C797=""),"",A797*'MPTO_working_3-way'!$I796)</f>
        <v/>
      </c>
      <c r="F797" s="21" t="str">
        <f>IF(OR($A797="",$B797="",$C797=""),"",B797*'MPTO_working_3-way'!$I796)</f>
        <v/>
      </c>
      <c r="G797" s="22" t="str">
        <f>IF(OR($A797="",$B797="",$C797=""),"",C797*'MPTO_working_3-way'!$I796)</f>
        <v/>
      </c>
      <c r="H797" s="17" t="str">
        <f>IF(OR($A797="",$B797="",$C797=""),"",'MPTO_working_3-way'!E796)</f>
        <v/>
      </c>
      <c r="I797" s="21" t="str">
        <f>IF(OR($A797="",$B797="",$C797=""),"",'MPTO_working_3-way'!F796)</f>
        <v/>
      </c>
      <c r="J797" s="22" t="str">
        <f>IF(OR($A797="",$B797="",$C797=""),"",'MPTO_working_3-way'!G796)</f>
        <v/>
      </c>
      <c r="K797" s="17" t="str">
        <f>IF(OR($A797="",$B797="",$C797=""),"",'OddsRatio_working_3-way'!H796)</f>
        <v/>
      </c>
      <c r="L797" s="21" t="str">
        <f>IF(OR($A797="",$B797="",$C797=""),"",'OddsRatio_working_3-way'!I796)</f>
        <v/>
      </c>
      <c r="M797" s="22" t="str">
        <f>IF(OR($A797="",$B797="",$C797=""),"",'OddsRatio_working_3-way'!J796)</f>
        <v/>
      </c>
      <c r="N797" s="17" t="str">
        <f>IF('Log_working_3-way'!$D796="","",A797^('Log_working_3-way'!$D796))</f>
        <v/>
      </c>
      <c r="O797" s="21" t="str">
        <f>IF('Log_working_3-way'!$D796="","",B797^('Log_working_3-way'!$D796))</f>
        <v/>
      </c>
      <c r="P797" s="21"/>
    </row>
    <row r="798" spans="4:16" x14ac:dyDescent="0.2">
      <c r="D798" s="20" t="str">
        <f t="shared" si="192"/>
        <v/>
      </c>
      <c r="E798" s="17" t="str">
        <f>IF(OR($A798="",$B798="",$C798=""),"",A798*'MPTO_working_3-way'!$I797)</f>
        <v/>
      </c>
      <c r="F798" s="21" t="str">
        <f>IF(OR($A798="",$B798="",$C798=""),"",B798*'MPTO_working_3-way'!$I797)</f>
        <v/>
      </c>
      <c r="G798" s="22" t="str">
        <f>IF(OR($A798="",$B798="",$C798=""),"",C798*'MPTO_working_3-way'!$I797)</f>
        <v/>
      </c>
      <c r="H798" s="17" t="str">
        <f>IF(OR($A798="",$B798="",$C798=""),"",'MPTO_working_3-way'!E797)</f>
        <v/>
      </c>
      <c r="I798" s="21" t="str">
        <f>IF(OR($A798="",$B798="",$C798=""),"",'MPTO_working_3-way'!F797)</f>
        <v/>
      </c>
      <c r="J798" s="22" t="str">
        <f>IF(OR($A798="",$B798="",$C798=""),"",'MPTO_working_3-way'!G797)</f>
        <v/>
      </c>
      <c r="K798" s="17" t="str">
        <f>IF(OR($A798="",$B798="",$C798=""),"",'OddsRatio_working_3-way'!H797)</f>
        <v/>
      </c>
      <c r="L798" s="21" t="str">
        <f>IF(OR($A798="",$B798="",$C798=""),"",'OddsRatio_working_3-way'!I797)</f>
        <v/>
      </c>
      <c r="M798" s="22" t="str">
        <f>IF(OR($A798="",$B798="",$C798=""),"",'OddsRatio_working_3-way'!J797)</f>
        <v/>
      </c>
      <c r="N798" s="17" t="str">
        <f>IF('Log_working_3-way'!$D797="","",A798^('Log_working_3-way'!$D797))</f>
        <v/>
      </c>
      <c r="O798" s="21" t="str">
        <f>IF('Log_working_3-way'!$D797="","",B798^('Log_working_3-way'!$D797))</f>
        <v/>
      </c>
      <c r="P798" s="21"/>
    </row>
    <row r="799" spans="4:16" x14ac:dyDescent="0.2">
      <c r="D799" s="20" t="str">
        <f t="shared" si="192"/>
        <v/>
      </c>
      <c r="E799" s="17" t="str">
        <f>IF(OR($A799="",$B799="",$C799=""),"",A799*'MPTO_working_3-way'!$I798)</f>
        <v/>
      </c>
      <c r="F799" s="21" t="str">
        <f>IF(OR($A799="",$B799="",$C799=""),"",B799*'MPTO_working_3-way'!$I798)</f>
        <v/>
      </c>
      <c r="G799" s="22" t="str">
        <f>IF(OR($A799="",$B799="",$C799=""),"",C799*'MPTO_working_3-way'!$I798)</f>
        <v/>
      </c>
      <c r="H799" s="17" t="str">
        <f>IF(OR($A799="",$B799="",$C799=""),"",'MPTO_working_3-way'!E798)</f>
        <v/>
      </c>
      <c r="I799" s="21" t="str">
        <f>IF(OR($A799="",$B799="",$C799=""),"",'MPTO_working_3-way'!F798)</f>
        <v/>
      </c>
      <c r="J799" s="22" t="str">
        <f>IF(OR($A799="",$B799="",$C799=""),"",'MPTO_working_3-way'!G798)</f>
        <v/>
      </c>
      <c r="K799" s="17" t="str">
        <f>IF(OR($A799="",$B799="",$C799=""),"",'OddsRatio_working_3-way'!H798)</f>
        <v/>
      </c>
      <c r="L799" s="21" t="str">
        <f>IF(OR($A799="",$B799="",$C799=""),"",'OddsRatio_working_3-way'!I798)</f>
        <v/>
      </c>
      <c r="M799" s="22" t="str">
        <f>IF(OR($A799="",$B799="",$C799=""),"",'OddsRatio_working_3-way'!J798)</f>
        <v/>
      </c>
      <c r="N799" s="17" t="str">
        <f>IF('Log_working_3-way'!$D798="","",A799^('Log_working_3-way'!$D798))</f>
        <v/>
      </c>
      <c r="O799" s="21" t="str">
        <f>IF('Log_working_3-way'!$D798="","",B799^('Log_working_3-way'!$D798))</f>
        <v/>
      </c>
      <c r="P799" s="21"/>
    </row>
    <row r="800" spans="4:16" x14ac:dyDescent="0.2">
      <c r="D800" s="20" t="str">
        <f t="shared" si="192"/>
        <v/>
      </c>
      <c r="E800" s="17" t="str">
        <f>IF(OR($A800="",$B800="",$C800=""),"",A800*'MPTO_working_3-way'!$I799)</f>
        <v/>
      </c>
      <c r="F800" s="21" t="str">
        <f>IF(OR($A800="",$B800="",$C800=""),"",B800*'MPTO_working_3-way'!$I799)</f>
        <v/>
      </c>
      <c r="G800" s="22" t="str">
        <f>IF(OR($A800="",$B800="",$C800=""),"",C800*'MPTO_working_3-way'!$I799)</f>
        <v/>
      </c>
      <c r="H800" s="17" t="str">
        <f>IF(OR($A800="",$B800="",$C800=""),"",'MPTO_working_3-way'!E799)</f>
        <v/>
      </c>
      <c r="I800" s="21" t="str">
        <f>IF(OR($A800="",$B800="",$C800=""),"",'MPTO_working_3-way'!F799)</f>
        <v/>
      </c>
      <c r="J800" s="22" t="str">
        <f>IF(OR($A800="",$B800="",$C800=""),"",'MPTO_working_3-way'!G799)</f>
        <v/>
      </c>
      <c r="K800" s="17" t="str">
        <f>IF(OR($A800="",$B800="",$C800=""),"",'OddsRatio_working_3-way'!H799)</f>
        <v/>
      </c>
      <c r="L800" s="21" t="str">
        <f>IF(OR($A800="",$B800="",$C800=""),"",'OddsRatio_working_3-way'!I799)</f>
        <v/>
      </c>
      <c r="M800" s="22" t="str">
        <f>IF(OR($A800="",$B800="",$C800=""),"",'OddsRatio_working_3-way'!J799)</f>
        <v/>
      </c>
      <c r="N800" s="17" t="str">
        <f>IF('Log_working_3-way'!$D799="","",A800^('Log_working_3-way'!$D799))</f>
        <v/>
      </c>
      <c r="O800" s="21" t="str">
        <f>IF('Log_working_3-way'!$D799="","",B800^('Log_working_3-way'!$D799))</f>
        <v/>
      </c>
      <c r="P800" s="21"/>
    </row>
    <row r="801" spans="4:16" x14ac:dyDescent="0.2">
      <c r="D801" s="20" t="str">
        <f t="shared" si="192"/>
        <v/>
      </c>
      <c r="E801" s="17" t="str">
        <f>IF(OR($A801="",$B801="",$C801=""),"",A801*'MPTO_working_3-way'!$I800)</f>
        <v/>
      </c>
      <c r="F801" s="21" t="str">
        <f>IF(OR($A801="",$B801="",$C801=""),"",B801*'MPTO_working_3-way'!$I800)</f>
        <v/>
      </c>
      <c r="G801" s="22" t="str">
        <f>IF(OR($A801="",$B801="",$C801=""),"",C801*'MPTO_working_3-way'!$I800)</f>
        <v/>
      </c>
      <c r="H801" s="17" t="str">
        <f>IF(OR($A801="",$B801="",$C801=""),"",'MPTO_working_3-way'!E800)</f>
        <v/>
      </c>
      <c r="I801" s="21" t="str">
        <f>IF(OR($A801="",$B801="",$C801=""),"",'MPTO_working_3-way'!F800)</f>
        <v/>
      </c>
      <c r="J801" s="22" t="str">
        <f>IF(OR($A801="",$B801="",$C801=""),"",'MPTO_working_3-way'!G800)</f>
        <v/>
      </c>
      <c r="K801" s="17" t="str">
        <f>IF(OR($A801="",$B801="",$C801=""),"",'OddsRatio_working_3-way'!H800)</f>
        <v/>
      </c>
      <c r="L801" s="21" t="str">
        <f>IF(OR($A801="",$B801="",$C801=""),"",'OddsRatio_working_3-way'!I800)</f>
        <v/>
      </c>
      <c r="M801" s="22" t="str">
        <f>IF(OR($A801="",$B801="",$C801=""),"",'OddsRatio_working_3-way'!J800)</f>
        <v/>
      </c>
      <c r="N801" s="17" t="str">
        <f>IF('Log_working_3-way'!$D800="","",A801^('Log_working_3-way'!$D800))</f>
        <v/>
      </c>
      <c r="O801" s="21" t="str">
        <f>IF('Log_working_3-way'!$D800="","",B801^('Log_working_3-way'!$D800))</f>
        <v/>
      </c>
      <c r="P801" s="21"/>
    </row>
    <row r="802" spans="4:16" x14ac:dyDescent="0.2">
      <c r="D802" s="20" t="str">
        <f t="shared" si="192"/>
        <v/>
      </c>
      <c r="E802" s="17" t="str">
        <f>IF(OR($A802="",$B802="",$C802=""),"",A802*'MPTO_working_3-way'!$I801)</f>
        <v/>
      </c>
      <c r="F802" s="21" t="str">
        <f>IF(OR($A802="",$B802="",$C802=""),"",B802*'MPTO_working_3-way'!$I801)</f>
        <v/>
      </c>
      <c r="G802" s="22" t="str">
        <f>IF(OR($A802="",$B802="",$C802=""),"",C802*'MPTO_working_3-way'!$I801)</f>
        <v/>
      </c>
      <c r="H802" s="17" t="str">
        <f>IF(OR($A802="",$B802="",$C802=""),"",'MPTO_working_3-way'!E801)</f>
        <v/>
      </c>
      <c r="I802" s="21" t="str">
        <f>IF(OR($A802="",$B802="",$C802=""),"",'MPTO_working_3-way'!F801)</f>
        <v/>
      </c>
      <c r="J802" s="22" t="str">
        <f>IF(OR($A802="",$B802="",$C802=""),"",'MPTO_working_3-way'!G801)</f>
        <v/>
      </c>
      <c r="K802" s="17" t="str">
        <f>IF(OR($A802="",$B802="",$C802=""),"",'OddsRatio_working_3-way'!H801)</f>
        <v/>
      </c>
      <c r="L802" s="21" t="str">
        <f>IF(OR($A802="",$B802="",$C802=""),"",'OddsRatio_working_3-way'!I801)</f>
        <v/>
      </c>
      <c r="M802" s="22" t="str">
        <f>IF(OR($A802="",$B802="",$C802=""),"",'OddsRatio_working_3-way'!J801)</f>
        <v/>
      </c>
      <c r="N802" s="17" t="str">
        <f>IF('Log_working_3-way'!$D801="","",A802^('Log_working_3-way'!$D801))</f>
        <v/>
      </c>
      <c r="O802" s="21" t="str">
        <f>IF('Log_working_3-way'!$D801="","",B802^('Log_working_3-way'!$D801))</f>
        <v/>
      </c>
      <c r="P802" s="21"/>
    </row>
    <row r="803" spans="4:16" x14ac:dyDescent="0.2">
      <c r="D803" s="20" t="str">
        <f t="shared" si="192"/>
        <v/>
      </c>
      <c r="E803" s="17" t="str">
        <f>IF(OR($A803="",$B803="",$C803=""),"",A803*'MPTO_working_3-way'!$I802)</f>
        <v/>
      </c>
      <c r="F803" s="21" t="str">
        <f>IF(OR($A803="",$B803="",$C803=""),"",B803*'MPTO_working_3-way'!$I802)</f>
        <v/>
      </c>
      <c r="G803" s="22" t="str">
        <f>IF(OR($A803="",$B803="",$C803=""),"",C803*'MPTO_working_3-way'!$I802)</f>
        <v/>
      </c>
      <c r="H803" s="17" t="str">
        <f>IF(OR($A803="",$B803="",$C803=""),"",'MPTO_working_3-way'!E802)</f>
        <v/>
      </c>
      <c r="I803" s="21" t="str">
        <f>IF(OR($A803="",$B803="",$C803=""),"",'MPTO_working_3-way'!F802)</f>
        <v/>
      </c>
      <c r="J803" s="22" t="str">
        <f>IF(OR($A803="",$B803="",$C803=""),"",'MPTO_working_3-way'!G802)</f>
        <v/>
      </c>
      <c r="K803" s="17" t="str">
        <f>IF(OR($A803="",$B803="",$C803=""),"",'OddsRatio_working_3-way'!H802)</f>
        <v/>
      </c>
      <c r="L803" s="21" t="str">
        <f>IF(OR($A803="",$B803="",$C803=""),"",'OddsRatio_working_3-way'!I802)</f>
        <v/>
      </c>
      <c r="M803" s="22" t="str">
        <f>IF(OR($A803="",$B803="",$C803=""),"",'OddsRatio_working_3-way'!J802)</f>
        <v/>
      </c>
      <c r="N803" s="17" t="str">
        <f>IF('Log_working_3-way'!$D802="","",A803^('Log_working_3-way'!$D802))</f>
        <v/>
      </c>
      <c r="O803" s="21" t="str">
        <f>IF('Log_working_3-way'!$D802="","",B803^('Log_working_3-way'!$D802))</f>
        <v/>
      </c>
      <c r="P803" s="21"/>
    </row>
    <row r="804" spans="4:16" x14ac:dyDescent="0.2">
      <c r="D804" s="20" t="str">
        <f t="shared" si="192"/>
        <v/>
      </c>
      <c r="E804" s="17" t="str">
        <f>IF(OR($A804="",$B804="",$C804=""),"",A804*'MPTO_working_3-way'!$I803)</f>
        <v/>
      </c>
      <c r="F804" s="21" t="str">
        <f>IF(OR($A804="",$B804="",$C804=""),"",B804*'MPTO_working_3-way'!$I803)</f>
        <v/>
      </c>
      <c r="G804" s="22" t="str">
        <f>IF(OR($A804="",$B804="",$C804=""),"",C804*'MPTO_working_3-way'!$I803)</f>
        <v/>
      </c>
      <c r="H804" s="17" t="str">
        <f>IF(OR($A804="",$B804="",$C804=""),"",'MPTO_working_3-way'!E803)</f>
        <v/>
      </c>
      <c r="I804" s="21" t="str">
        <f>IF(OR($A804="",$B804="",$C804=""),"",'MPTO_working_3-way'!F803)</f>
        <v/>
      </c>
      <c r="J804" s="22" t="str">
        <f>IF(OR($A804="",$B804="",$C804=""),"",'MPTO_working_3-way'!G803)</f>
        <v/>
      </c>
      <c r="K804" s="17" t="str">
        <f>IF(OR($A804="",$B804="",$C804=""),"",'OddsRatio_working_3-way'!H803)</f>
        <v/>
      </c>
      <c r="L804" s="21" t="str">
        <f>IF(OR($A804="",$B804="",$C804=""),"",'OddsRatio_working_3-way'!I803)</f>
        <v/>
      </c>
      <c r="M804" s="22" t="str">
        <f>IF(OR($A804="",$B804="",$C804=""),"",'OddsRatio_working_3-way'!J803)</f>
        <v/>
      </c>
      <c r="N804" s="17" t="str">
        <f>IF('Log_working_3-way'!$D803="","",A804^('Log_working_3-way'!$D803))</f>
        <v/>
      </c>
      <c r="O804" s="21" t="str">
        <f>IF('Log_working_3-way'!$D803="","",B804^('Log_working_3-way'!$D803))</f>
        <v/>
      </c>
      <c r="P804" s="21"/>
    </row>
    <row r="805" spans="4:16" x14ac:dyDescent="0.2">
      <c r="D805" s="20" t="str">
        <f t="shared" si="192"/>
        <v/>
      </c>
      <c r="E805" s="17" t="str">
        <f>IF(OR($A805="",$B805="",$C805=""),"",A805*'MPTO_working_3-way'!$I804)</f>
        <v/>
      </c>
      <c r="F805" s="21" t="str">
        <f>IF(OR($A805="",$B805="",$C805=""),"",B805*'MPTO_working_3-way'!$I804)</f>
        <v/>
      </c>
      <c r="G805" s="22" t="str">
        <f>IF(OR($A805="",$B805="",$C805=""),"",C805*'MPTO_working_3-way'!$I804)</f>
        <v/>
      </c>
      <c r="H805" s="17" t="str">
        <f>IF(OR($A805="",$B805="",$C805=""),"",'MPTO_working_3-way'!E804)</f>
        <v/>
      </c>
      <c r="I805" s="21" t="str">
        <f>IF(OR($A805="",$B805="",$C805=""),"",'MPTO_working_3-way'!F804)</f>
        <v/>
      </c>
      <c r="J805" s="22" t="str">
        <f>IF(OR($A805="",$B805="",$C805=""),"",'MPTO_working_3-way'!G804)</f>
        <v/>
      </c>
      <c r="K805" s="17" t="str">
        <f>IF(OR($A805="",$B805="",$C805=""),"",'OddsRatio_working_3-way'!H804)</f>
        <v/>
      </c>
      <c r="L805" s="21" t="str">
        <f>IF(OR($A805="",$B805="",$C805=""),"",'OddsRatio_working_3-way'!I804)</f>
        <v/>
      </c>
      <c r="M805" s="22" t="str">
        <f>IF(OR($A805="",$B805="",$C805=""),"",'OddsRatio_working_3-way'!J804)</f>
        <v/>
      </c>
      <c r="N805" s="17" t="str">
        <f>IF('Log_working_3-way'!$D804="","",A805^('Log_working_3-way'!$D804))</f>
        <v/>
      </c>
      <c r="O805" s="21" t="str">
        <f>IF('Log_working_3-way'!$D804="","",B805^('Log_working_3-way'!$D804))</f>
        <v/>
      </c>
      <c r="P805" s="21"/>
    </row>
    <row r="806" spans="4:16" x14ac:dyDescent="0.2">
      <c r="D806" s="20" t="str">
        <f t="shared" si="192"/>
        <v/>
      </c>
      <c r="E806" s="17" t="str">
        <f>IF(OR($A806="",$B806="",$C806=""),"",A806*'MPTO_working_3-way'!$I805)</f>
        <v/>
      </c>
      <c r="F806" s="21" t="str">
        <f>IF(OR($A806="",$B806="",$C806=""),"",B806*'MPTO_working_3-way'!$I805)</f>
        <v/>
      </c>
      <c r="G806" s="22" t="str">
        <f>IF(OR($A806="",$B806="",$C806=""),"",C806*'MPTO_working_3-way'!$I805)</f>
        <v/>
      </c>
      <c r="H806" s="17" t="str">
        <f>IF(OR($A806="",$B806="",$C806=""),"",'MPTO_working_3-way'!E805)</f>
        <v/>
      </c>
      <c r="I806" s="21" t="str">
        <f>IF(OR($A806="",$B806="",$C806=""),"",'MPTO_working_3-way'!F805)</f>
        <v/>
      </c>
      <c r="J806" s="22" t="str">
        <f>IF(OR($A806="",$B806="",$C806=""),"",'MPTO_working_3-way'!G805)</f>
        <v/>
      </c>
      <c r="K806" s="17" t="str">
        <f>IF(OR($A806="",$B806="",$C806=""),"",'OddsRatio_working_3-way'!H805)</f>
        <v/>
      </c>
      <c r="L806" s="21" t="str">
        <f>IF(OR($A806="",$B806="",$C806=""),"",'OddsRatio_working_3-way'!I805)</f>
        <v/>
      </c>
      <c r="M806" s="22" t="str">
        <f>IF(OR($A806="",$B806="",$C806=""),"",'OddsRatio_working_3-way'!J805)</f>
        <v/>
      </c>
      <c r="N806" s="17" t="str">
        <f>IF('Log_working_3-way'!$D805="","",A806^('Log_working_3-way'!$D805))</f>
        <v/>
      </c>
      <c r="O806" s="21" t="str">
        <f>IF('Log_working_3-way'!$D805="","",B806^('Log_working_3-way'!$D805))</f>
        <v/>
      </c>
      <c r="P806" s="21"/>
    </row>
    <row r="807" spans="4:16" x14ac:dyDescent="0.2">
      <c r="D807" s="20" t="str">
        <f t="shared" si="192"/>
        <v/>
      </c>
      <c r="E807" s="17" t="str">
        <f>IF(OR($A807="",$B807="",$C807=""),"",A807*'MPTO_working_3-way'!$I806)</f>
        <v/>
      </c>
      <c r="F807" s="21" t="str">
        <f>IF(OR($A807="",$B807="",$C807=""),"",B807*'MPTO_working_3-way'!$I806)</f>
        <v/>
      </c>
      <c r="G807" s="22" t="str">
        <f>IF(OR($A807="",$B807="",$C807=""),"",C807*'MPTO_working_3-way'!$I806)</f>
        <v/>
      </c>
      <c r="H807" s="17" t="str">
        <f>IF(OR($A807="",$B807="",$C807=""),"",'MPTO_working_3-way'!E806)</f>
        <v/>
      </c>
      <c r="I807" s="21" t="str">
        <f>IF(OR($A807="",$B807="",$C807=""),"",'MPTO_working_3-way'!F806)</f>
        <v/>
      </c>
      <c r="J807" s="22" t="str">
        <f>IF(OR($A807="",$B807="",$C807=""),"",'MPTO_working_3-way'!G806)</f>
        <v/>
      </c>
      <c r="K807" s="17" t="str">
        <f>IF(OR($A807="",$B807="",$C807=""),"",'OddsRatio_working_3-way'!H806)</f>
        <v/>
      </c>
      <c r="L807" s="21" t="str">
        <f>IF(OR($A807="",$B807="",$C807=""),"",'OddsRatio_working_3-way'!I806)</f>
        <v/>
      </c>
      <c r="M807" s="22" t="str">
        <f>IF(OR($A807="",$B807="",$C807=""),"",'OddsRatio_working_3-way'!J806)</f>
        <v/>
      </c>
      <c r="N807" s="17" t="str">
        <f>IF('Log_working_3-way'!$D806="","",A807^('Log_working_3-way'!$D806))</f>
        <v/>
      </c>
      <c r="O807" s="21" t="str">
        <f>IF('Log_working_3-way'!$D806="","",B807^('Log_working_3-way'!$D806))</f>
        <v/>
      </c>
      <c r="P807" s="21"/>
    </row>
    <row r="808" spans="4:16" x14ac:dyDescent="0.2">
      <c r="D808" s="20" t="str">
        <f t="shared" si="192"/>
        <v/>
      </c>
      <c r="E808" s="17" t="str">
        <f>IF(OR($A808="",$B808="",$C808=""),"",A808*'MPTO_working_3-way'!$I807)</f>
        <v/>
      </c>
      <c r="F808" s="21" t="str">
        <f>IF(OR($A808="",$B808="",$C808=""),"",B808*'MPTO_working_3-way'!$I807)</f>
        <v/>
      </c>
      <c r="G808" s="22" t="str">
        <f>IF(OR($A808="",$B808="",$C808=""),"",C808*'MPTO_working_3-way'!$I807)</f>
        <v/>
      </c>
      <c r="H808" s="17" t="str">
        <f>IF(OR($A808="",$B808="",$C808=""),"",'MPTO_working_3-way'!E807)</f>
        <v/>
      </c>
      <c r="I808" s="21" t="str">
        <f>IF(OR($A808="",$B808="",$C808=""),"",'MPTO_working_3-way'!F807)</f>
        <v/>
      </c>
      <c r="J808" s="22" t="str">
        <f>IF(OR($A808="",$B808="",$C808=""),"",'MPTO_working_3-way'!G807)</f>
        <v/>
      </c>
      <c r="K808" s="17" t="str">
        <f>IF(OR($A808="",$B808="",$C808=""),"",'OddsRatio_working_3-way'!H807)</f>
        <v/>
      </c>
      <c r="L808" s="21" t="str">
        <f>IF(OR($A808="",$B808="",$C808=""),"",'OddsRatio_working_3-way'!I807)</f>
        <v/>
      </c>
      <c r="M808" s="22" t="str">
        <f>IF(OR($A808="",$B808="",$C808=""),"",'OddsRatio_working_3-way'!J807)</f>
        <v/>
      </c>
      <c r="N808" s="17" t="str">
        <f>IF('Log_working_3-way'!$D807="","",A808^('Log_working_3-way'!$D807))</f>
        <v/>
      </c>
      <c r="O808" s="21" t="str">
        <f>IF('Log_working_3-way'!$D807="","",B808^('Log_working_3-way'!$D807))</f>
        <v/>
      </c>
      <c r="P808" s="21"/>
    </row>
    <row r="809" spans="4:16" x14ac:dyDescent="0.2">
      <c r="D809" s="20" t="str">
        <f t="shared" si="192"/>
        <v/>
      </c>
      <c r="E809" s="17" t="str">
        <f>IF(OR($A809="",$B809="",$C809=""),"",A809*'MPTO_working_3-way'!$I808)</f>
        <v/>
      </c>
      <c r="F809" s="21" t="str">
        <f>IF(OR($A809="",$B809="",$C809=""),"",B809*'MPTO_working_3-way'!$I808)</f>
        <v/>
      </c>
      <c r="G809" s="22" t="str">
        <f>IF(OR($A809="",$B809="",$C809=""),"",C809*'MPTO_working_3-way'!$I808)</f>
        <v/>
      </c>
      <c r="H809" s="17" t="str">
        <f>IF(OR($A809="",$B809="",$C809=""),"",'MPTO_working_3-way'!E808)</f>
        <v/>
      </c>
      <c r="I809" s="21" t="str">
        <f>IF(OR($A809="",$B809="",$C809=""),"",'MPTO_working_3-way'!F808)</f>
        <v/>
      </c>
      <c r="J809" s="22" t="str">
        <f>IF(OR($A809="",$B809="",$C809=""),"",'MPTO_working_3-way'!G808)</f>
        <v/>
      </c>
      <c r="K809" s="17" t="str">
        <f>IF(OR($A809="",$B809="",$C809=""),"",'OddsRatio_working_3-way'!H808)</f>
        <v/>
      </c>
      <c r="L809" s="21" t="str">
        <f>IF(OR($A809="",$B809="",$C809=""),"",'OddsRatio_working_3-way'!I808)</f>
        <v/>
      </c>
      <c r="M809" s="22" t="str">
        <f>IF(OR($A809="",$B809="",$C809=""),"",'OddsRatio_working_3-way'!J808)</f>
        <v/>
      </c>
      <c r="N809" s="17" t="str">
        <f>IF('Log_working_3-way'!$D808="","",A809^('Log_working_3-way'!$D808))</f>
        <v/>
      </c>
      <c r="O809" s="21" t="str">
        <f>IF('Log_working_3-way'!$D808="","",B809^('Log_working_3-way'!$D808))</f>
        <v/>
      </c>
      <c r="P809" s="21"/>
    </row>
    <row r="810" spans="4:16" x14ac:dyDescent="0.2">
      <c r="D810" s="20" t="str">
        <f t="shared" si="192"/>
        <v/>
      </c>
      <c r="E810" s="17" t="str">
        <f>IF(OR($A810="",$B810="",$C810=""),"",A810*'MPTO_working_3-way'!$I809)</f>
        <v/>
      </c>
      <c r="F810" s="21" t="str">
        <f>IF(OR($A810="",$B810="",$C810=""),"",B810*'MPTO_working_3-way'!$I809)</f>
        <v/>
      </c>
      <c r="G810" s="22" t="str">
        <f>IF(OR($A810="",$B810="",$C810=""),"",C810*'MPTO_working_3-way'!$I809)</f>
        <v/>
      </c>
      <c r="H810" s="17" t="str">
        <f>IF(OR($A810="",$B810="",$C810=""),"",'MPTO_working_3-way'!E809)</f>
        <v/>
      </c>
      <c r="I810" s="21" t="str">
        <f>IF(OR($A810="",$B810="",$C810=""),"",'MPTO_working_3-way'!F809)</f>
        <v/>
      </c>
      <c r="J810" s="22" t="str">
        <f>IF(OR($A810="",$B810="",$C810=""),"",'MPTO_working_3-way'!G809)</f>
        <v/>
      </c>
      <c r="K810" s="17" t="str">
        <f>IF(OR($A810="",$B810="",$C810=""),"",'OddsRatio_working_3-way'!H809)</f>
        <v/>
      </c>
      <c r="L810" s="21" t="str">
        <f>IF(OR($A810="",$B810="",$C810=""),"",'OddsRatio_working_3-way'!I809)</f>
        <v/>
      </c>
      <c r="M810" s="22" t="str">
        <f>IF(OR($A810="",$B810="",$C810=""),"",'OddsRatio_working_3-way'!J809)</f>
        <v/>
      </c>
      <c r="N810" s="17" t="str">
        <f>IF('Log_working_3-way'!$D809="","",A810^('Log_working_3-way'!$D809))</f>
        <v/>
      </c>
      <c r="O810" s="21" t="str">
        <f>IF('Log_working_3-way'!$D809="","",B810^('Log_working_3-way'!$D809))</f>
        <v/>
      </c>
      <c r="P810" s="21"/>
    </row>
    <row r="811" spans="4:16" x14ac:dyDescent="0.2">
      <c r="D811" s="20" t="str">
        <f t="shared" si="192"/>
        <v/>
      </c>
      <c r="E811" s="17" t="str">
        <f>IF(OR($A811="",$B811="",$C811=""),"",A811*'MPTO_working_3-way'!$I810)</f>
        <v/>
      </c>
      <c r="F811" s="21" t="str">
        <f>IF(OR($A811="",$B811="",$C811=""),"",B811*'MPTO_working_3-way'!$I810)</f>
        <v/>
      </c>
      <c r="G811" s="22" t="str">
        <f>IF(OR($A811="",$B811="",$C811=""),"",C811*'MPTO_working_3-way'!$I810)</f>
        <v/>
      </c>
      <c r="H811" s="17" t="str">
        <f>IF(OR($A811="",$B811="",$C811=""),"",'MPTO_working_3-way'!E810)</f>
        <v/>
      </c>
      <c r="I811" s="21" t="str">
        <f>IF(OR($A811="",$B811="",$C811=""),"",'MPTO_working_3-way'!F810)</f>
        <v/>
      </c>
      <c r="J811" s="22" t="str">
        <f>IF(OR($A811="",$B811="",$C811=""),"",'MPTO_working_3-way'!G810)</f>
        <v/>
      </c>
      <c r="K811" s="17" t="str">
        <f>IF(OR($A811="",$B811="",$C811=""),"",'OddsRatio_working_3-way'!H810)</f>
        <v/>
      </c>
      <c r="L811" s="21" t="str">
        <f>IF(OR($A811="",$B811="",$C811=""),"",'OddsRatio_working_3-way'!I810)</f>
        <v/>
      </c>
      <c r="M811" s="22" t="str">
        <f>IF(OR($A811="",$B811="",$C811=""),"",'OddsRatio_working_3-way'!J810)</f>
        <v/>
      </c>
      <c r="N811" s="17" t="str">
        <f>IF('Log_working_3-way'!$D810="","",A811^('Log_working_3-way'!$D810))</f>
        <v/>
      </c>
      <c r="O811" s="21" t="str">
        <f>IF('Log_working_3-way'!$D810="","",B811^('Log_working_3-way'!$D810))</f>
        <v/>
      </c>
      <c r="P811" s="21"/>
    </row>
    <row r="812" spans="4:16" x14ac:dyDescent="0.2">
      <c r="D812" s="20" t="str">
        <f t="shared" si="192"/>
        <v/>
      </c>
      <c r="E812" s="17" t="str">
        <f>IF(OR($A812="",$B812="",$C812=""),"",A812*'MPTO_working_3-way'!$I811)</f>
        <v/>
      </c>
      <c r="F812" s="21" t="str">
        <f>IF(OR($A812="",$B812="",$C812=""),"",B812*'MPTO_working_3-way'!$I811)</f>
        <v/>
      </c>
      <c r="G812" s="22" t="str">
        <f>IF(OR($A812="",$B812="",$C812=""),"",C812*'MPTO_working_3-way'!$I811)</f>
        <v/>
      </c>
      <c r="H812" s="17" t="str">
        <f>IF(OR($A812="",$B812="",$C812=""),"",'MPTO_working_3-way'!E811)</f>
        <v/>
      </c>
      <c r="I812" s="21" t="str">
        <f>IF(OR($A812="",$B812="",$C812=""),"",'MPTO_working_3-way'!F811)</f>
        <v/>
      </c>
      <c r="J812" s="22" t="str">
        <f>IF(OR($A812="",$B812="",$C812=""),"",'MPTO_working_3-way'!G811)</f>
        <v/>
      </c>
      <c r="K812" s="17" t="str">
        <f>IF(OR($A812="",$B812="",$C812=""),"",'OddsRatio_working_3-way'!H811)</f>
        <v/>
      </c>
      <c r="L812" s="21" t="str">
        <f>IF(OR($A812="",$B812="",$C812=""),"",'OddsRatio_working_3-way'!I811)</f>
        <v/>
      </c>
      <c r="M812" s="22" t="str">
        <f>IF(OR($A812="",$B812="",$C812=""),"",'OddsRatio_working_3-way'!J811)</f>
        <v/>
      </c>
      <c r="N812" s="17" t="str">
        <f>IF('Log_working_3-way'!$D811="","",A812^('Log_working_3-way'!$D811))</f>
        <v/>
      </c>
      <c r="O812" s="21" t="str">
        <f>IF('Log_working_3-way'!$D811="","",B812^('Log_working_3-way'!$D811))</f>
        <v/>
      </c>
      <c r="P812" s="21"/>
    </row>
    <row r="813" spans="4:16" x14ac:dyDescent="0.2">
      <c r="D813" s="20" t="str">
        <f t="shared" si="192"/>
        <v/>
      </c>
      <c r="E813" s="17" t="str">
        <f>IF(OR($A813="",$B813="",$C813=""),"",A813*'MPTO_working_3-way'!$I812)</f>
        <v/>
      </c>
      <c r="F813" s="21" t="str">
        <f>IF(OR($A813="",$B813="",$C813=""),"",B813*'MPTO_working_3-way'!$I812)</f>
        <v/>
      </c>
      <c r="G813" s="22" t="str">
        <f>IF(OR($A813="",$B813="",$C813=""),"",C813*'MPTO_working_3-way'!$I812)</f>
        <v/>
      </c>
      <c r="H813" s="17" t="str">
        <f>IF(OR($A813="",$B813="",$C813=""),"",'MPTO_working_3-way'!E812)</f>
        <v/>
      </c>
      <c r="I813" s="21" t="str">
        <f>IF(OR($A813="",$B813="",$C813=""),"",'MPTO_working_3-way'!F812)</f>
        <v/>
      </c>
      <c r="J813" s="22" t="str">
        <f>IF(OR($A813="",$B813="",$C813=""),"",'MPTO_working_3-way'!G812)</f>
        <v/>
      </c>
      <c r="K813" s="17" t="str">
        <f>IF(OR($A813="",$B813="",$C813=""),"",'OddsRatio_working_3-way'!H812)</f>
        <v/>
      </c>
      <c r="L813" s="21" t="str">
        <f>IF(OR($A813="",$B813="",$C813=""),"",'OddsRatio_working_3-way'!I812)</f>
        <v/>
      </c>
      <c r="M813" s="22" t="str">
        <f>IF(OR($A813="",$B813="",$C813=""),"",'OddsRatio_working_3-way'!J812)</f>
        <v/>
      </c>
      <c r="N813" s="17" t="str">
        <f>IF('Log_working_3-way'!$D812="","",A813^('Log_working_3-way'!$D812))</f>
        <v/>
      </c>
      <c r="O813" s="21" t="str">
        <f>IF('Log_working_3-way'!$D812="","",B813^('Log_working_3-way'!$D812))</f>
        <v/>
      </c>
      <c r="P813" s="21"/>
    </row>
    <row r="814" spans="4:16" x14ac:dyDescent="0.2">
      <c r="D814" s="20" t="str">
        <f t="shared" si="192"/>
        <v/>
      </c>
      <c r="E814" s="17" t="str">
        <f>IF(OR($A814="",$B814="",$C814=""),"",A814*'MPTO_working_3-way'!$I813)</f>
        <v/>
      </c>
      <c r="F814" s="21" t="str">
        <f>IF(OR($A814="",$B814="",$C814=""),"",B814*'MPTO_working_3-way'!$I813)</f>
        <v/>
      </c>
      <c r="G814" s="22" t="str">
        <f>IF(OR($A814="",$B814="",$C814=""),"",C814*'MPTO_working_3-way'!$I813)</f>
        <v/>
      </c>
      <c r="H814" s="17" t="str">
        <f>IF(OR($A814="",$B814="",$C814=""),"",'MPTO_working_3-way'!E813)</f>
        <v/>
      </c>
      <c r="I814" s="21" t="str">
        <f>IF(OR($A814="",$B814="",$C814=""),"",'MPTO_working_3-way'!F813)</f>
        <v/>
      </c>
      <c r="J814" s="22" t="str">
        <f>IF(OR($A814="",$B814="",$C814=""),"",'MPTO_working_3-way'!G813)</f>
        <v/>
      </c>
      <c r="K814" s="17" t="str">
        <f>IF(OR($A814="",$B814="",$C814=""),"",'OddsRatio_working_3-way'!H813)</f>
        <v/>
      </c>
      <c r="L814" s="21" t="str">
        <f>IF(OR($A814="",$B814="",$C814=""),"",'OddsRatio_working_3-way'!I813)</f>
        <v/>
      </c>
      <c r="M814" s="22" t="str">
        <f>IF(OR($A814="",$B814="",$C814=""),"",'OddsRatio_working_3-way'!J813)</f>
        <v/>
      </c>
      <c r="N814" s="17" t="str">
        <f>IF('Log_working_3-way'!$D813="","",A814^('Log_working_3-way'!$D813))</f>
        <v/>
      </c>
      <c r="O814" s="21" t="str">
        <f>IF('Log_working_3-way'!$D813="","",B814^('Log_working_3-way'!$D813))</f>
        <v/>
      </c>
      <c r="P814" s="21"/>
    </row>
    <row r="815" spans="4:16" x14ac:dyDescent="0.2">
      <c r="D815" s="20" t="str">
        <f t="shared" si="192"/>
        <v/>
      </c>
      <c r="E815" s="17" t="str">
        <f>IF(OR($A815="",$B815="",$C815=""),"",A815*'MPTO_working_3-way'!$I814)</f>
        <v/>
      </c>
      <c r="F815" s="21" t="str">
        <f>IF(OR($A815="",$B815="",$C815=""),"",B815*'MPTO_working_3-way'!$I814)</f>
        <v/>
      </c>
      <c r="G815" s="22" t="str">
        <f>IF(OR($A815="",$B815="",$C815=""),"",C815*'MPTO_working_3-way'!$I814)</f>
        <v/>
      </c>
      <c r="H815" s="17" t="str">
        <f>IF(OR($A815="",$B815="",$C815=""),"",'MPTO_working_3-way'!E814)</f>
        <v/>
      </c>
      <c r="I815" s="21" t="str">
        <f>IF(OR($A815="",$B815="",$C815=""),"",'MPTO_working_3-way'!F814)</f>
        <v/>
      </c>
      <c r="J815" s="22" t="str">
        <f>IF(OR($A815="",$B815="",$C815=""),"",'MPTO_working_3-way'!G814)</f>
        <v/>
      </c>
      <c r="K815" s="17" t="str">
        <f>IF(OR($A815="",$B815="",$C815=""),"",'OddsRatio_working_3-way'!H814)</f>
        <v/>
      </c>
      <c r="L815" s="21" t="str">
        <f>IF(OR($A815="",$B815="",$C815=""),"",'OddsRatio_working_3-way'!I814)</f>
        <v/>
      </c>
      <c r="M815" s="22" t="str">
        <f>IF(OR($A815="",$B815="",$C815=""),"",'OddsRatio_working_3-way'!J814)</f>
        <v/>
      </c>
      <c r="N815" s="17" t="str">
        <f>IF('Log_working_3-way'!$D814="","",A815^('Log_working_3-way'!$D814))</f>
        <v/>
      </c>
      <c r="O815" s="21" t="str">
        <f>IF('Log_working_3-way'!$D814="","",B815^('Log_working_3-way'!$D814))</f>
        <v/>
      </c>
      <c r="P815" s="21"/>
    </row>
    <row r="816" spans="4:16" x14ac:dyDescent="0.2">
      <c r="D816" s="20" t="str">
        <f t="shared" si="192"/>
        <v/>
      </c>
      <c r="E816" s="17" t="str">
        <f>IF(OR($A816="",$B816="",$C816=""),"",A816*'MPTO_working_3-way'!$I815)</f>
        <v/>
      </c>
      <c r="F816" s="21" t="str">
        <f>IF(OR($A816="",$B816="",$C816=""),"",B816*'MPTO_working_3-way'!$I815)</f>
        <v/>
      </c>
      <c r="G816" s="22" t="str">
        <f>IF(OR($A816="",$B816="",$C816=""),"",C816*'MPTO_working_3-way'!$I815)</f>
        <v/>
      </c>
      <c r="H816" s="17" t="str">
        <f>IF(OR($A816="",$B816="",$C816=""),"",'MPTO_working_3-way'!E815)</f>
        <v/>
      </c>
      <c r="I816" s="21" t="str">
        <f>IF(OR($A816="",$B816="",$C816=""),"",'MPTO_working_3-way'!F815)</f>
        <v/>
      </c>
      <c r="J816" s="22" t="str">
        <f>IF(OR($A816="",$B816="",$C816=""),"",'MPTO_working_3-way'!G815)</f>
        <v/>
      </c>
      <c r="K816" s="17" t="str">
        <f>IF(OR($A816="",$B816="",$C816=""),"",'OddsRatio_working_3-way'!H815)</f>
        <v/>
      </c>
      <c r="L816" s="21" t="str">
        <f>IF(OR($A816="",$B816="",$C816=""),"",'OddsRatio_working_3-way'!I815)</f>
        <v/>
      </c>
      <c r="M816" s="22" t="str">
        <f>IF(OR($A816="",$B816="",$C816=""),"",'OddsRatio_working_3-way'!J815)</f>
        <v/>
      </c>
      <c r="N816" s="17" t="str">
        <f>IF('Log_working_3-way'!$D815="","",A816^('Log_working_3-way'!$D815))</f>
        <v/>
      </c>
      <c r="O816" s="21" t="str">
        <f>IF('Log_working_3-way'!$D815="","",B816^('Log_working_3-way'!$D815))</f>
        <v/>
      </c>
      <c r="P816" s="21"/>
    </row>
    <row r="817" spans="4:16" x14ac:dyDescent="0.2">
      <c r="D817" s="20" t="str">
        <f t="shared" si="192"/>
        <v/>
      </c>
      <c r="E817" s="17" t="str">
        <f>IF(OR($A817="",$B817="",$C817=""),"",A817*'MPTO_working_3-way'!$I816)</f>
        <v/>
      </c>
      <c r="F817" s="21" t="str">
        <f>IF(OR($A817="",$B817="",$C817=""),"",B817*'MPTO_working_3-way'!$I816)</f>
        <v/>
      </c>
      <c r="G817" s="22" t="str">
        <f>IF(OR($A817="",$B817="",$C817=""),"",C817*'MPTO_working_3-way'!$I816)</f>
        <v/>
      </c>
      <c r="H817" s="17" t="str">
        <f>IF(OR($A817="",$B817="",$C817=""),"",'MPTO_working_3-way'!E816)</f>
        <v/>
      </c>
      <c r="I817" s="21" t="str">
        <f>IF(OR($A817="",$B817="",$C817=""),"",'MPTO_working_3-way'!F816)</f>
        <v/>
      </c>
      <c r="J817" s="22" t="str">
        <f>IF(OR($A817="",$B817="",$C817=""),"",'MPTO_working_3-way'!G816)</f>
        <v/>
      </c>
      <c r="K817" s="17" t="str">
        <f>IF(OR($A817="",$B817="",$C817=""),"",'OddsRatio_working_3-way'!H816)</f>
        <v/>
      </c>
      <c r="L817" s="21" t="str">
        <f>IF(OR($A817="",$B817="",$C817=""),"",'OddsRatio_working_3-way'!I816)</f>
        <v/>
      </c>
      <c r="M817" s="22" t="str">
        <f>IF(OR($A817="",$B817="",$C817=""),"",'OddsRatio_working_3-way'!J816)</f>
        <v/>
      </c>
      <c r="N817" s="17" t="str">
        <f>IF('Log_working_3-way'!$D816="","",A817^('Log_working_3-way'!$D816))</f>
        <v/>
      </c>
      <c r="O817" s="21" t="str">
        <f>IF('Log_working_3-way'!$D816="","",B817^('Log_working_3-way'!$D816))</f>
        <v/>
      </c>
      <c r="P817" s="21"/>
    </row>
    <row r="818" spans="4:16" x14ac:dyDescent="0.2">
      <c r="D818" s="20" t="str">
        <f t="shared" si="192"/>
        <v/>
      </c>
      <c r="E818" s="17" t="str">
        <f>IF(OR($A818="",$B818="",$C818=""),"",A818*'MPTO_working_3-way'!$I817)</f>
        <v/>
      </c>
      <c r="F818" s="21" t="str">
        <f>IF(OR($A818="",$B818="",$C818=""),"",B818*'MPTO_working_3-way'!$I817)</f>
        <v/>
      </c>
      <c r="G818" s="22" t="str">
        <f>IF(OR($A818="",$B818="",$C818=""),"",C818*'MPTO_working_3-way'!$I817)</f>
        <v/>
      </c>
      <c r="H818" s="17" t="str">
        <f>IF(OR($A818="",$B818="",$C818=""),"",'MPTO_working_3-way'!E817)</f>
        <v/>
      </c>
      <c r="I818" s="21" t="str">
        <f>IF(OR($A818="",$B818="",$C818=""),"",'MPTO_working_3-way'!F817)</f>
        <v/>
      </c>
      <c r="J818" s="22" t="str">
        <f>IF(OR($A818="",$B818="",$C818=""),"",'MPTO_working_3-way'!G817)</f>
        <v/>
      </c>
      <c r="K818" s="17" t="str">
        <f>IF(OR($A818="",$B818="",$C818=""),"",'OddsRatio_working_3-way'!H817)</f>
        <v/>
      </c>
      <c r="L818" s="21" t="str">
        <f>IF(OR($A818="",$B818="",$C818=""),"",'OddsRatio_working_3-way'!I817)</f>
        <v/>
      </c>
      <c r="M818" s="22" t="str">
        <f>IF(OR($A818="",$B818="",$C818=""),"",'OddsRatio_working_3-way'!J817)</f>
        <v/>
      </c>
      <c r="N818" s="17" t="str">
        <f>IF('Log_working_3-way'!$D817="","",A818^('Log_working_3-way'!$D817))</f>
        <v/>
      </c>
      <c r="O818" s="21" t="str">
        <f>IF('Log_working_3-way'!$D817="","",B818^('Log_working_3-way'!$D817))</f>
        <v/>
      </c>
      <c r="P818" s="21"/>
    </row>
    <row r="819" spans="4:16" x14ac:dyDescent="0.2">
      <c r="D819" s="20" t="str">
        <f t="shared" si="192"/>
        <v/>
      </c>
      <c r="E819" s="17" t="str">
        <f>IF(OR($A819="",$B819="",$C819=""),"",A819*'MPTO_working_3-way'!$I818)</f>
        <v/>
      </c>
      <c r="F819" s="21" t="str">
        <f>IF(OR($A819="",$B819="",$C819=""),"",B819*'MPTO_working_3-way'!$I818)</f>
        <v/>
      </c>
      <c r="G819" s="22" t="str">
        <f>IF(OR($A819="",$B819="",$C819=""),"",C819*'MPTO_working_3-way'!$I818)</f>
        <v/>
      </c>
      <c r="H819" s="17" t="str">
        <f>IF(OR($A819="",$B819="",$C819=""),"",'MPTO_working_3-way'!E818)</f>
        <v/>
      </c>
      <c r="I819" s="21" t="str">
        <f>IF(OR($A819="",$B819="",$C819=""),"",'MPTO_working_3-way'!F818)</f>
        <v/>
      </c>
      <c r="J819" s="22" t="str">
        <f>IF(OR($A819="",$B819="",$C819=""),"",'MPTO_working_3-way'!G818)</f>
        <v/>
      </c>
      <c r="K819" s="17" t="str">
        <f>IF(OR($A819="",$B819="",$C819=""),"",'OddsRatio_working_3-way'!H818)</f>
        <v/>
      </c>
      <c r="L819" s="21" t="str">
        <f>IF(OR($A819="",$B819="",$C819=""),"",'OddsRatio_working_3-way'!I818)</f>
        <v/>
      </c>
      <c r="M819" s="22" t="str">
        <f>IF(OR($A819="",$B819="",$C819=""),"",'OddsRatio_working_3-way'!J818)</f>
        <v/>
      </c>
      <c r="N819" s="17" t="str">
        <f>IF('Log_working_3-way'!$D818="","",A819^('Log_working_3-way'!$D818))</f>
        <v/>
      </c>
      <c r="O819" s="21" t="str">
        <f>IF('Log_working_3-way'!$D818="","",B819^('Log_working_3-way'!$D818))</f>
        <v/>
      </c>
      <c r="P819" s="21"/>
    </row>
    <row r="820" spans="4:16" x14ac:dyDescent="0.2">
      <c r="D820" s="20" t="str">
        <f t="shared" si="192"/>
        <v/>
      </c>
      <c r="E820" s="17" t="str">
        <f>IF(OR($A820="",$B820="",$C820=""),"",A820*'MPTO_working_3-way'!$I819)</f>
        <v/>
      </c>
      <c r="F820" s="21" t="str">
        <f>IF(OR($A820="",$B820="",$C820=""),"",B820*'MPTO_working_3-way'!$I819)</f>
        <v/>
      </c>
      <c r="G820" s="22" t="str">
        <f>IF(OR($A820="",$B820="",$C820=""),"",C820*'MPTO_working_3-way'!$I819)</f>
        <v/>
      </c>
      <c r="H820" s="17" t="str">
        <f>IF(OR($A820="",$B820="",$C820=""),"",'MPTO_working_3-way'!E819)</f>
        <v/>
      </c>
      <c r="I820" s="21" t="str">
        <f>IF(OR($A820="",$B820="",$C820=""),"",'MPTO_working_3-way'!F819)</f>
        <v/>
      </c>
      <c r="J820" s="22" t="str">
        <f>IF(OR($A820="",$B820="",$C820=""),"",'MPTO_working_3-way'!G819)</f>
        <v/>
      </c>
      <c r="K820" s="17" t="str">
        <f>IF(OR($A820="",$B820="",$C820=""),"",'OddsRatio_working_3-way'!H819)</f>
        <v/>
      </c>
      <c r="L820" s="21" t="str">
        <f>IF(OR($A820="",$B820="",$C820=""),"",'OddsRatio_working_3-way'!I819)</f>
        <v/>
      </c>
      <c r="M820" s="22" t="str">
        <f>IF(OR($A820="",$B820="",$C820=""),"",'OddsRatio_working_3-way'!J819)</f>
        <v/>
      </c>
      <c r="N820" s="17" t="str">
        <f>IF('Log_working_3-way'!$D819="","",A820^('Log_working_3-way'!$D819))</f>
        <v/>
      </c>
      <c r="O820" s="21" t="str">
        <f>IF('Log_working_3-way'!$D819="","",B820^('Log_working_3-way'!$D819))</f>
        <v/>
      </c>
      <c r="P820" s="21"/>
    </row>
    <row r="821" spans="4:16" x14ac:dyDescent="0.2">
      <c r="D821" s="20" t="str">
        <f t="shared" si="192"/>
        <v/>
      </c>
      <c r="E821" s="17" t="str">
        <f>IF(OR($A821="",$B821="",$C821=""),"",A821*'MPTO_working_3-way'!$I820)</f>
        <v/>
      </c>
      <c r="F821" s="21" t="str">
        <f>IF(OR($A821="",$B821="",$C821=""),"",B821*'MPTO_working_3-way'!$I820)</f>
        <v/>
      </c>
      <c r="G821" s="22" t="str">
        <f>IF(OR($A821="",$B821="",$C821=""),"",C821*'MPTO_working_3-way'!$I820)</f>
        <v/>
      </c>
      <c r="H821" s="17" t="str">
        <f>IF(OR($A821="",$B821="",$C821=""),"",'MPTO_working_3-way'!E820)</f>
        <v/>
      </c>
      <c r="I821" s="21" t="str">
        <f>IF(OR($A821="",$B821="",$C821=""),"",'MPTO_working_3-way'!F820)</f>
        <v/>
      </c>
      <c r="J821" s="22" t="str">
        <f>IF(OR($A821="",$B821="",$C821=""),"",'MPTO_working_3-way'!G820)</f>
        <v/>
      </c>
      <c r="K821" s="17" t="str">
        <f>IF(OR($A821="",$B821="",$C821=""),"",'OddsRatio_working_3-way'!H820)</f>
        <v/>
      </c>
      <c r="L821" s="21" t="str">
        <f>IF(OR($A821="",$B821="",$C821=""),"",'OddsRatio_working_3-way'!I820)</f>
        <v/>
      </c>
      <c r="M821" s="22" t="str">
        <f>IF(OR($A821="",$B821="",$C821=""),"",'OddsRatio_working_3-way'!J820)</f>
        <v/>
      </c>
      <c r="N821" s="17" t="str">
        <f>IF('Log_working_3-way'!$D820="","",A821^('Log_working_3-way'!$D820))</f>
        <v/>
      </c>
      <c r="O821" s="21" t="str">
        <f>IF('Log_working_3-way'!$D820="","",B821^('Log_working_3-way'!$D820))</f>
        <v/>
      </c>
      <c r="P821" s="21"/>
    </row>
    <row r="822" spans="4:16" x14ac:dyDescent="0.2">
      <c r="D822" s="20" t="str">
        <f t="shared" si="192"/>
        <v/>
      </c>
      <c r="E822" s="17" t="str">
        <f>IF(OR($A822="",$B822="",$C822=""),"",A822*'MPTO_working_3-way'!$I821)</f>
        <v/>
      </c>
      <c r="F822" s="21" t="str">
        <f>IF(OR($A822="",$B822="",$C822=""),"",B822*'MPTO_working_3-way'!$I821)</f>
        <v/>
      </c>
      <c r="G822" s="22" t="str">
        <f>IF(OR($A822="",$B822="",$C822=""),"",C822*'MPTO_working_3-way'!$I821)</f>
        <v/>
      </c>
      <c r="H822" s="17" t="str">
        <f>IF(OR($A822="",$B822="",$C822=""),"",'MPTO_working_3-way'!E821)</f>
        <v/>
      </c>
      <c r="I822" s="21" t="str">
        <f>IF(OR($A822="",$B822="",$C822=""),"",'MPTO_working_3-way'!F821)</f>
        <v/>
      </c>
      <c r="J822" s="22" t="str">
        <f>IF(OR($A822="",$B822="",$C822=""),"",'MPTO_working_3-way'!G821)</f>
        <v/>
      </c>
      <c r="K822" s="17" t="str">
        <f>IF(OR($A822="",$B822="",$C822=""),"",'OddsRatio_working_3-way'!H821)</f>
        <v/>
      </c>
      <c r="L822" s="21" t="str">
        <f>IF(OR($A822="",$B822="",$C822=""),"",'OddsRatio_working_3-way'!I821)</f>
        <v/>
      </c>
      <c r="M822" s="22" t="str">
        <f>IF(OR($A822="",$B822="",$C822=""),"",'OddsRatio_working_3-way'!J821)</f>
        <v/>
      </c>
      <c r="N822" s="17" t="str">
        <f>IF('Log_working_3-way'!$D821="","",A822^('Log_working_3-way'!$D821))</f>
        <v/>
      </c>
      <c r="O822" s="21" t="str">
        <f>IF('Log_working_3-way'!$D821="","",B822^('Log_working_3-way'!$D821))</f>
        <v/>
      </c>
      <c r="P822" s="21"/>
    </row>
    <row r="823" spans="4:16" x14ac:dyDescent="0.2">
      <c r="D823" s="20" t="str">
        <f t="shared" si="192"/>
        <v/>
      </c>
      <c r="E823" s="17" t="str">
        <f>IF(OR($A823="",$B823="",$C823=""),"",A823*'MPTO_working_3-way'!$I822)</f>
        <v/>
      </c>
      <c r="F823" s="21" t="str">
        <f>IF(OR($A823="",$B823="",$C823=""),"",B823*'MPTO_working_3-way'!$I822)</f>
        <v/>
      </c>
      <c r="G823" s="22" t="str">
        <f>IF(OR($A823="",$B823="",$C823=""),"",C823*'MPTO_working_3-way'!$I822)</f>
        <v/>
      </c>
      <c r="H823" s="17" t="str">
        <f>IF(OR($A823="",$B823="",$C823=""),"",'MPTO_working_3-way'!E822)</f>
        <v/>
      </c>
      <c r="I823" s="21" t="str">
        <f>IF(OR($A823="",$B823="",$C823=""),"",'MPTO_working_3-way'!F822)</f>
        <v/>
      </c>
      <c r="J823" s="22" t="str">
        <f>IF(OR($A823="",$B823="",$C823=""),"",'MPTO_working_3-way'!G822)</f>
        <v/>
      </c>
      <c r="K823" s="17" t="str">
        <f>IF(OR($A823="",$B823="",$C823=""),"",'OddsRatio_working_3-way'!H822)</f>
        <v/>
      </c>
      <c r="L823" s="21" t="str">
        <f>IF(OR($A823="",$B823="",$C823=""),"",'OddsRatio_working_3-way'!I822)</f>
        <v/>
      </c>
      <c r="M823" s="22" t="str">
        <f>IF(OR($A823="",$B823="",$C823=""),"",'OddsRatio_working_3-way'!J822)</f>
        <v/>
      </c>
      <c r="N823" s="17" t="str">
        <f>IF('Log_working_3-way'!$D822="","",A823^('Log_working_3-way'!$D822))</f>
        <v/>
      </c>
      <c r="O823" s="21" t="str">
        <f>IF('Log_working_3-way'!$D822="","",B823^('Log_working_3-way'!$D822))</f>
        <v/>
      </c>
      <c r="P823" s="21"/>
    </row>
    <row r="824" spans="4:16" x14ac:dyDescent="0.2">
      <c r="D824" s="20" t="str">
        <f t="shared" si="192"/>
        <v/>
      </c>
      <c r="E824" s="17" t="str">
        <f>IF(OR($A824="",$B824="",$C824=""),"",A824*'MPTO_working_3-way'!$I823)</f>
        <v/>
      </c>
      <c r="F824" s="21" t="str">
        <f>IF(OR($A824="",$B824="",$C824=""),"",B824*'MPTO_working_3-way'!$I823)</f>
        <v/>
      </c>
      <c r="G824" s="22" t="str">
        <f>IF(OR($A824="",$B824="",$C824=""),"",C824*'MPTO_working_3-way'!$I823)</f>
        <v/>
      </c>
      <c r="H824" s="17" t="str">
        <f>IF(OR($A824="",$B824="",$C824=""),"",'MPTO_working_3-way'!E823)</f>
        <v/>
      </c>
      <c r="I824" s="21" t="str">
        <f>IF(OR($A824="",$B824="",$C824=""),"",'MPTO_working_3-way'!F823)</f>
        <v/>
      </c>
      <c r="J824" s="22" t="str">
        <f>IF(OR($A824="",$B824="",$C824=""),"",'MPTO_working_3-way'!G823)</f>
        <v/>
      </c>
      <c r="K824" s="17" t="str">
        <f>IF(OR($A824="",$B824="",$C824=""),"",'OddsRatio_working_3-way'!H823)</f>
        <v/>
      </c>
      <c r="L824" s="21" t="str">
        <f>IF(OR($A824="",$B824="",$C824=""),"",'OddsRatio_working_3-way'!I823)</f>
        <v/>
      </c>
      <c r="M824" s="22" t="str">
        <f>IF(OR($A824="",$B824="",$C824=""),"",'OddsRatio_working_3-way'!J823)</f>
        <v/>
      </c>
      <c r="N824" s="17" t="str">
        <f>IF('Log_working_3-way'!$D823="","",A824^('Log_working_3-way'!$D823))</f>
        <v/>
      </c>
      <c r="O824" s="21" t="str">
        <f>IF('Log_working_3-way'!$D823="","",B824^('Log_working_3-way'!$D823))</f>
        <v/>
      </c>
      <c r="P824" s="21"/>
    </row>
    <row r="825" spans="4:16" x14ac:dyDescent="0.2">
      <c r="D825" s="20" t="str">
        <f t="shared" si="192"/>
        <v/>
      </c>
      <c r="E825" s="17" t="str">
        <f>IF(OR($A825="",$B825="",$C825=""),"",A825*'MPTO_working_3-way'!$I824)</f>
        <v/>
      </c>
      <c r="F825" s="21" t="str">
        <f>IF(OR($A825="",$B825="",$C825=""),"",B825*'MPTO_working_3-way'!$I824)</f>
        <v/>
      </c>
      <c r="G825" s="22" t="str">
        <f>IF(OR($A825="",$B825="",$C825=""),"",C825*'MPTO_working_3-way'!$I824)</f>
        <v/>
      </c>
      <c r="H825" s="17" t="str">
        <f>IF(OR($A825="",$B825="",$C825=""),"",'MPTO_working_3-way'!E824)</f>
        <v/>
      </c>
      <c r="I825" s="21" t="str">
        <f>IF(OR($A825="",$B825="",$C825=""),"",'MPTO_working_3-way'!F824)</f>
        <v/>
      </c>
      <c r="J825" s="22" t="str">
        <f>IF(OR($A825="",$B825="",$C825=""),"",'MPTO_working_3-way'!G824)</f>
        <v/>
      </c>
      <c r="K825" s="17" t="str">
        <f>IF(OR($A825="",$B825="",$C825=""),"",'OddsRatio_working_3-way'!H824)</f>
        <v/>
      </c>
      <c r="L825" s="21" t="str">
        <f>IF(OR($A825="",$B825="",$C825=""),"",'OddsRatio_working_3-way'!I824)</f>
        <v/>
      </c>
      <c r="M825" s="22" t="str">
        <f>IF(OR($A825="",$B825="",$C825=""),"",'OddsRatio_working_3-way'!J824)</f>
        <v/>
      </c>
      <c r="N825" s="17" t="str">
        <f>IF('Log_working_3-way'!$D824="","",A825^('Log_working_3-way'!$D824))</f>
        <v/>
      </c>
      <c r="O825" s="21" t="str">
        <f>IF('Log_working_3-way'!$D824="","",B825^('Log_working_3-way'!$D824))</f>
        <v/>
      </c>
      <c r="P825" s="21"/>
    </row>
    <row r="826" spans="4:16" x14ac:dyDescent="0.2">
      <c r="D826" s="20" t="str">
        <f t="shared" si="192"/>
        <v/>
      </c>
      <c r="E826" s="17" t="str">
        <f>IF(OR($A826="",$B826="",$C826=""),"",A826*'MPTO_working_3-way'!$I825)</f>
        <v/>
      </c>
      <c r="F826" s="21" t="str">
        <f>IF(OR($A826="",$B826="",$C826=""),"",B826*'MPTO_working_3-way'!$I825)</f>
        <v/>
      </c>
      <c r="G826" s="22" t="str">
        <f>IF(OR($A826="",$B826="",$C826=""),"",C826*'MPTO_working_3-way'!$I825)</f>
        <v/>
      </c>
      <c r="H826" s="17" t="str">
        <f>IF(OR($A826="",$B826="",$C826=""),"",'MPTO_working_3-way'!E825)</f>
        <v/>
      </c>
      <c r="I826" s="21" t="str">
        <f>IF(OR($A826="",$B826="",$C826=""),"",'MPTO_working_3-way'!F825)</f>
        <v/>
      </c>
      <c r="J826" s="22" t="str">
        <f>IF(OR($A826="",$B826="",$C826=""),"",'MPTO_working_3-way'!G825)</f>
        <v/>
      </c>
      <c r="K826" s="17" t="str">
        <f>IF(OR($A826="",$B826="",$C826=""),"",'OddsRatio_working_3-way'!H825)</f>
        <v/>
      </c>
      <c r="L826" s="21" t="str">
        <f>IF(OR($A826="",$B826="",$C826=""),"",'OddsRatio_working_3-way'!I825)</f>
        <v/>
      </c>
      <c r="M826" s="22" t="str">
        <f>IF(OR($A826="",$B826="",$C826=""),"",'OddsRatio_working_3-way'!J825)</f>
        <v/>
      </c>
      <c r="N826" s="17" t="str">
        <f>IF('Log_working_3-way'!$D825="","",A826^('Log_working_3-way'!$D825))</f>
        <v/>
      </c>
      <c r="O826" s="21" t="str">
        <f>IF('Log_working_3-way'!$D825="","",B826^('Log_working_3-way'!$D825))</f>
        <v/>
      </c>
      <c r="P826" s="21"/>
    </row>
    <row r="827" spans="4:16" x14ac:dyDescent="0.2">
      <c r="D827" s="20" t="str">
        <f t="shared" si="192"/>
        <v/>
      </c>
      <c r="E827" s="17" t="str">
        <f>IF(OR($A827="",$B827="",$C827=""),"",A827*'MPTO_working_3-way'!$I826)</f>
        <v/>
      </c>
      <c r="F827" s="21" t="str">
        <f>IF(OR($A827="",$B827="",$C827=""),"",B827*'MPTO_working_3-way'!$I826)</f>
        <v/>
      </c>
      <c r="G827" s="22" t="str">
        <f>IF(OR($A827="",$B827="",$C827=""),"",C827*'MPTO_working_3-way'!$I826)</f>
        <v/>
      </c>
      <c r="H827" s="17" t="str">
        <f>IF(OR($A827="",$B827="",$C827=""),"",'MPTO_working_3-way'!E826)</f>
        <v/>
      </c>
      <c r="I827" s="21" t="str">
        <f>IF(OR($A827="",$B827="",$C827=""),"",'MPTO_working_3-way'!F826)</f>
        <v/>
      </c>
      <c r="J827" s="22" t="str">
        <f>IF(OR($A827="",$B827="",$C827=""),"",'MPTO_working_3-way'!G826)</f>
        <v/>
      </c>
      <c r="K827" s="17" t="str">
        <f>IF(OR($A827="",$B827="",$C827=""),"",'OddsRatio_working_3-way'!H826)</f>
        <v/>
      </c>
      <c r="L827" s="21" t="str">
        <f>IF(OR($A827="",$B827="",$C827=""),"",'OddsRatio_working_3-way'!I826)</f>
        <v/>
      </c>
      <c r="M827" s="22" t="str">
        <f>IF(OR($A827="",$B827="",$C827=""),"",'OddsRatio_working_3-way'!J826)</f>
        <v/>
      </c>
      <c r="N827" s="17" t="str">
        <f>IF('Log_working_3-way'!$D826="","",A827^('Log_working_3-way'!$D826))</f>
        <v/>
      </c>
      <c r="O827" s="21" t="str">
        <f>IF('Log_working_3-way'!$D826="","",B827^('Log_working_3-way'!$D826))</f>
        <v/>
      </c>
      <c r="P827" s="21"/>
    </row>
    <row r="828" spans="4:16" x14ac:dyDescent="0.2">
      <c r="D828" s="20" t="str">
        <f t="shared" si="192"/>
        <v/>
      </c>
      <c r="E828" s="17" t="str">
        <f>IF(OR($A828="",$B828="",$C828=""),"",A828*'MPTO_working_3-way'!$I827)</f>
        <v/>
      </c>
      <c r="F828" s="21" t="str">
        <f>IF(OR($A828="",$B828="",$C828=""),"",B828*'MPTO_working_3-way'!$I827)</f>
        <v/>
      </c>
      <c r="G828" s="22" t="str">
        <f>IF(OR($A828="",$B828="",$C828=""),"",C828*'MPTO_working_3-way'!$I827)</f>
        <v/>
      </c>
      <c r="H828" s="17" t="str">
        <f>IF(OR($A828="",$B828="",$C828=""),"",'MPTO_working_3-way'!E827)</f>
        <v/>
      </c>
      <c r="I828" s="21" t="str">
        <f>IF(OR($A828="",$B828="",$C828=""),"",'MPTO_working_3-way'!F827)</f>
        <v/>
      </c>
      <c r="J828" s="22" t="str">
        <f>IF(OR($A828="",$B828="",$C828=""),"",'MPTO_working_3-way'!G827)</f>
        <v/>
      </c>
      <c r="K828" s="17" t="str">
        <f>IF(OR($A828="",$B828="",$C828=""),"",'OddsRatio_working_3-way'!H827)</f>
        <v/>
      </c>
      <c r="L828" s="21" t="str">
        <f>IF(OR($A828="",$B828="",$C828=""),"",'OddsRatio_working_3-way'!I827)</f>
        <v/>
      </c>
      <c r="M828" s="22" t="str">
        <f>IF(OR($A828="",$B828="",$C828=""),"",'OddsRatio_working_3-way'!J827)</f>
        <v/>
      </c>
      <c r="N828" s="17" t="str">
        <f>IF('Log_working_3-way'!$D827="","",A828^('Log_working_3-way'!$D827))</f>
        <v/>
      </c>
      <c r="O828" s="21" t="str">
        <f>IF('Log_working_3-way'!$D827="","",B828^('Log_working_3-way'!$D827))</f>
        <v/>
      </c>
      <c r="P828" s="21"/>
    </row>
    <row r="829" spans="4:16" x14ac:dyDescent="0.2">
      <c r="D829" s="20" t="str">
        <f t="shared" si="192"/>
        <v/>
      </c>
      <c r="E829" s="17" t="str">
        <f>IF(OR($A829="",$B829="",$C829=""),"",A829*'MPTO_working_3-way'!$I828)</f>
        <v/>
      </c>
      <c r="F829" s="21" t="str">
        <f>IF(OR($A829="",$B829="",$C829=""),"",B829*'MPTO_working_3-way'!$I828)</f>
        <v/>
      </c>
      <c r="G829" s="22" t="str">
        <f>IF(OR($A829="",$B829="",$C829=""),"",C829*'MPTO_working_3-way'!$I828)</f>
        <v/>
      </c>
      <c r="H829" s="17" t="str">
        <f>IF(OR($A829="",$B829="",$C829=""),"",'MPTO_working_3-way'!E828)</f>
        <v/>
      </c>
      <c r="I829" s="21" t="str">
        <f>IF(OR($A829="",$B829="",$C829=""),"",'MPTO_working_3-way'!F828)</f>
        <v/>
      </c>
      <c r="J829" s="22" t="str">
        <f>IF(OR($A829="",$B829="",$C829=""),"",'MPTO_working_3-way'!G828)</f>
        <v/>
      </c>
      <c r="K829" s="17" t="str">
        <f>IF(OR($A829="",$B829="",$C829=""),"",'OddsRatio_working_3-way'!H828)</f>
        <v/>
      </c>
      <c r="L829" s="21" t="str">
        <f>IF(OR($A829="",$B829="",$C829=""),"",'OddsRatio_working_3-way'!I828)</f>
        <v/>
      </c>
      <c r="M829" s="22" t="str">
        <f>IF(OR($A829="",$B829="",$C829=""),"",'OddsRatio_working_3-way'!J828)</f>
        <v/>
      </c>
      <c r="N829" s="17" t="str">
        <f>IF('Log_working_3-way'!$D828="","",A829^('Log_working_3-way'!$D828))</f>
        <v/>
      </c>
      <c r="O829" s="21" t="str">
        <f>IF('Log_working_3-way'!$D828="","",B829^('Log_working_3-way'!$D828))</f>
        <v/>
      </c>
      <c r="P829" s="21"/>
    </row>
    <row r="830" spans="4:16" x14ac:dyDescent="0.2">
      <c r="D830" s="20" t="str">
        <f t="shared" si="192"/>
        <v/>
      </c>
      <c r="E830" s="17" t="str">
        <f>IF(OR($A830="",$B830="",$C830=""),"",A830*'MPTO_working_3-way'!$I829)</f>
        <v/>
      </c>
      <c r="F830" s="21" t="str">
        <f>IF(OR($A830="",$B830="",$C830=""),"",B830*'MPTO_working_3-way'!$I829)</f>
        <v/>
      </c>
      <c r="G830" s="22" t="str">
        <f>IF(OR($A830="",$B830="",$C830=""),"",C830*'MPTO_working_3-way'!$I829)</f>
        <v/>
      </c>
      <c r="H830" s="17" t="str">
        <f>IF(OR($A830="",$B830="",$C830=""),"",'MPTO_working_3-way'!E829)</f>
        <v/>
      </c>
      <c r="I830" s="21" t="str">
        <f>IF(OR($A830="",$B830="",$C830=""),"",'MPTO_working_3-way'!F829)</f>
        <v/>
      </c>
      <c r="J830" s="22" t="str">
        <f>IF(OR($A830="",$B830="",$C830=""),"",'MPTO_working_3-way'!G829)</f>
        <v/>
      </c>
      <c r="K830" s="17" t="str">
        <f>IF(OR($A830="",$B830="",$C830=""),"",'OddsRatio_working_3-way'!H829)</f>
        <v/>
      </c>
      <c r="L830" s="21" t="str">
        <f>IF(OR($A830="",$B830="",$C830=""),"",'OddsRatio_working_3-way'!I829)</f>
        <v/>
      </c>
      <c r="M830" s="22" t="str">
        <f>IF(OR($A830="",$B830="",$C830=""),"",'OddsRatio_working_3-way'!J829)</f>
        <v/>
      </c>
      <c r="N830" s="17" t="str">
        <f>IF('Log_working_3-way'!$D829="","",A830^('Log_working_3-way'!$D829))</f>
        <v/>
      </c>
      <c r="O830" s="21" t="str">
        <f>IF('Log_working_3-way'!$D829="","",B830^('Log_working_3-way'!$D829))</f>
        <v/>
      </c>
      <c r="P830" s="21"/>
    </row>
    <row r="831" spans="4:16" x14ac:dyDescent="0.2">
      <c r="D831" s="20" t="str">
        <f t="shared" si="192"/>
        <v/>
      </c>
      <c r="E831" s="17" t="str">
        <f>IF(OR($A831="",$B831="",$C831=""),"",A831*'MPTO_working_3-way'!$I830)</f>
        <v/>
      </c>
      <c r="F831" s="21" t="str">
        <f>IF(OR($A831="",$B831="",$C831=""),"",B831*'MPTO_working_3-way'!$I830)</f>
        <v/>
      </c>
      <c r="G831" s="22" t="str">
        <f>IF(OR($A831="",$B831="",$C831=""),"",C831*'MPTO_working_3-way'!$I830)</f>
        <v/>
      </c>
      <c r="H831" s="17" t="str">
        <f>IF(OR($A831="",$B831="",$C831=""),"",'MPTO_working_3-way'!E830)</f>
        <v/>
      </c>
      <c r="I831" s="21" t="str">
        <f>IF(OR($A831="",$B831="",$C831=""),"",'MPTO_working_3-way'!F830)</f>
        <v/>
      </c>
      <c r="J831" s="22" t="str">
        <f>IF(OR($A831="",$B831="",$C831=""),"",'MPTO_working_3-way'!G830)</f>
        <v/>
      </c>
      <c r="K831" s="17" t="str">
        <f>IF(OR($A831="",$B831="",$C831=""),"",'OddsRatio_working_3-way'!H830)</f>
        <v/>
      </c>
      <c r="L831" s="21" t="str">
        <f>IF(OR($A831="",$B831="",$C831=""),"",'OddsRatio_working_3-way'!I830)</f>
        <v/>
      </c>
      <c r="M831" s="22" t="str">
        <f>IF(OR($A831="",$B831="",$C831=""),"",'OddsRatio_working_3-way'!J830)</f>
        <v/>
      </c>
      <c r="N831" s="17" t="str">
        <f>IF('Log_working_3-way'!$D830="","",A831^('Log_working_3-way'!$D830))</f>
        <v/>
      </c>
      <c r="O831" s="21" t="str">
        <f>IF('Log_working_3-way'!$D830="","",B831^('Log_working_3-way'!$D830))</f>
        <v/>
      </c>
      <c r="P831" s="21"/>
    </row>
    <row r="832" spans="4:16" x14ac:dyDescent="0.2">
      <c r="D832" s="20" t="str">
        <f t="shared" si="192"/>
        <v/>
      </c>
      <c r="E832" s="17" t="str">
        <f>IF(OR($A832="",$B832="",$C832=""),"",A832*'MPTO_working_3-way'!$I831)</f>
        <v/>
      </c>
      <c r="F832" s="21" t="str">
        <f>IF(OR($A832="",$B832="",$C832=""),"",B832*'MPTO_working_3-way'!$I831)</f>
        <v/>
      </c>
      <c r="G832" s="22" t="str">
        <f>IF(OR($A832="",$B832="",$C832=""),"",C832*'MPTO_working_3-way'!$I831)</f>
        <v/>
      </c>
      <c r="H832" s="17" t="str">
        <f>IF(OR($A832="",$B832="",$C832=""),"",'MPTO_working_3-way'!E831)</f>
        <v/>
      </c>
      <c r="I832" s="21" t="str">
        <f>IF(OR($A832="",$B832="",$C832=""),"",'MPTO_working_3-way'!F831)</f>
        <v/>
      </c>
      <c r="J832" s="22" t="str">
        <f>IF(OR($A832="",$B832="",$C832=""),"",'MPTO_working_3-way'!G831)</f>
        <v/>
      </c>
      <c r="K832" s="17" t="str">
        <f>IF(OR($A832="",$B832="",$C832=""),"",'OddsRatio_working_3-way'!H831)</f>
        <v/>
      </c>
      <c r="L832" s="21" t="str">
        <f>IF(OR($A832="",$B832="",$C832=""),"",'OddsRatio_working_3-way'!I831)</f>
        <v/>
      </c>
      <c r="M832" s="22" t="str">
        <f>IF(OR($A832="",$B832="",$C832=""),"",'OddsRatio_working_3-way'!J831)</f>
        <v/>
      </c>
      <c r="N832" s="17" t="str">
        <f>IF('Log_working_3-way'!$D831="","",A832^('Log_working_3-way'!$D831))</f>
        <v/>
      </c>
      <c r="O832" s="21" t="str">
        <f>IF('Log_working_3-way'!$D831="","",B832^('Log_working_3-way'!$D831))</f>
        <v/>
      </c>
      <c r="P832" s="21"/>
    </row>
    <row r="833" spans="4:16" x14ac:dyDescent="0.2">
      <c r="D833" s="20" t="str">
        <f t="shared" si="192"/>
        <v/>
      </c>
      <c r="E833" s="17" t="str">
        <f>IF(OR($A833="",$B833="",$C833=""),"",A833*'MPTO_working_3-way'!$I832)</f>
        <v/>
      </c>
      <c r="F833" s="21" t="str">
        <f>IF(OR($A833="",$B833="",$C833=""),"",B833*'MPTO_working_3-way'!$I832)</f>
        <v/>
      </c>
      <c r="G833" s="22" t="str">
        <f>IF(OR($A833="",$B833="",$C833=""),"",C833*'MPTO_working_3-way'!$I832)</f>
        <v/>
      </c>
      <c r="H833" s="17" t="str">
        <f>IF(OR($A833="",$B833="",$C833=""),"",'MPTO_working_3-way'!E832)</f>
        <v/>
      </c>
      <c r="I833" s="21" t="str">
        <f>IF(OR($A833="",$B833="",$C833=""),"",'MPTO_working_3-way'!F832)</f>
        <v/>
      </c>
      <c r="J833" s="22" t="str">
        <f>IF(OR($A833="",$B833="",$C833=""),"",'MPTO_working_3-way'!G832)</f>
        <v/>
      </c>
      <c r="K833" s="17" t="str">
        <f>IF(OR($A833="",$B833="",$C833=""),"",'OddsRatio_working_3-way'!H832)</f>
        <v/>
      </c>
      <c r="L833" s="21" t="str">
        <f>IF(OR($A833="",$B833="",$C833=""),"",'OddsRatio_working_3-way'!I832)</f>
        <v/>
      </c>
      <c r="M833" s="22" t="str">
        <f>IF(OR($A833="",$B833="",$C833=""),"",'OddsRatio_working_3-way'!J832)</f>
        <v/>
      </c>
      <c r="N833" s="17" t="str">
        <f>IF('Log_working_3-way'!$D832="","",A833^('Log_working_3-way'!$D832))</f>
        <v/>
      </c>
      <c r="O833" s="21" t="str">
        <f>IF('Log_working_3-way'!$D832="","",B833^('Log_working_3-way'!$D832))</f>
        <v/>
      </c>
      <c r="P833" s="21"/>
    </row>
    <row r="834" spans="4:16" x14ac:dyDescent="0.2">
      <c r="D834" s="20" t="str">
        <f t="shared" si="192"/>
        <v/>
      </c>
      <c r="E834" s="17" t="str">
        <f>IF(OR($A834="",$B834="",$C834=""),"",A834*'MPTO_working_3-way'!$I833)</f>
        <v/>
      </c>
      <c r="F834" s="21" t="str">
        <f>IF(OR($A834="",$B834="",$C834=""),"",B834*'MPTO_working_3-way'!$I833)</f>
        <v/>
      </c>
      <c r="G834" s="22" t="str">
        <f>IF(OR($A834="",$B834="",$C834=""),"",C834*'MPTO_working_3-way'!$I833)</f>
        <v/>
      </c>
      <c r="H834" s="17" t="str">
        <f>IF(OR($A834="",$B834="",$C834=""),"",'MPTO_working_3-way'!E833)</f>
        <v/>
      </c>
      <c r="I834" s="21" t="str">
        <f>IF(OR($A834="",$B834="",$C834=""),"",'MPTO_working_3-way'!F833)</f>
        <v/>
      </c>
      <c r="J834" s="22" t="str">
        <f>IF(OR($A834="",$B834="",$C834=""),"",'MPTO_working_3-way'!G833)</f>
        <v/>
      </c>
      <c r="K834" s="17" t="str">
        <f>IF(OR($A834="",$B834="",$C834=""),"",'OddsRatio_working_3-way'!H833)</f>
        <v/>
      </c>
      <c r="L834" s="21" t="str">
        <f>IF(OR($A834="",$B834="",$C834=""),"",'OddsRatio_working_3-way'!I833)</f>
        <v/>
      </c>
      <c r="M834" s="22" t="str">
        <f>IF(OR($A834="",$B834="",$C834=""),"",'OddsRatio_working_3-way'!J833)</f>
        <v/>
      </c>
      <c r="N834" s="17" t="str">
        <f>IF('Log_working_3-way'!$D833="","",A834^('Log_working_3-way'!$D833))</f>
        <v/>
      </c>
      <c r="O834" s="21" t="str">
        <f>IF('Log_working_3-way'!$D833="","",B834^('Log_working_3-way'!$D833))</f>
        <v/>
      </c>
      <c r="P834" s="21"/>
    </row>
    <row r="835" spans="4:16" x14ac:dyDescent="0.2">
      <c r="D835" s="20" t="str">
        <f t="shared" si="192"/>
        <v/>
      </c>
      <c r="E835" s="17" t="str">
        <f>IF(OR($A835="",$B835="",$C835=""),"",A835*'MPTO_working_3-way'!$I834)</f>
        <v/>
      </c>
      <c r="F835" s="21" t="str">
        <f>IF(OR($A835="",$B835="",$C835=""),"",B835*'MPTO_working_3-way'!$I834)</f>
        <v/>
      </c>
      <c r="G835" s="22" t="str">
        <f>IF(OR($A835="",$B835="",$C835=""),"",C835*'MPTO_working_3-way'!$I834)</f>
        <v/>
      </c>
      <c r="H835" s="17" t="str">
        <f>IF(OR($A835="",$B835="",$C835=""),"",'MPTO_working_3-way'!E834)</f>
        <v/>
      </c>
      <c r="I835" s="21" t="str">
        <f>IF(OR($A835="",$B835="",$C835=""),"",'MPTO_working_3-way'!F834)</f>
        <v/>
      </c>
      <c r="J835" s="22" t="str">
        <f>IF(OR($A835="",$B835="",$C835=""),"",'MPTO_working_3-way'!G834)</f>
        <v/>
      </c>
      <c r="K835" s="17" t="str">
        <f>IF(OR($A835="",$B835="",$C835=""),"",'OddsRatio_working_3-way'!H834)</f>
        <v/>
      </c>
      <c r="L835" s="21" t="str">
        <f>IF(OR($A835="",$B835="",$C835=""),"",'OddsRatio_working_3-way'!I834)</f>
        <v/>
      </c>
      <c r="M835" s="22" t="str">
        <f>IF(OR($A835="",$B835="",$C835=""),"",'OddsRatio_working_3-way'!J834)</f>
        <v/>
      </c>
      <c r="N835" s="17" t="str">
        <f>IF('Log_working_3-way'!$D834="","",A835^('Log_working_3-way'!$D834))</f>
        <v/>
      </c>
      <c r="O835" s="21" t="str">
        <f>IF('Log_working_3-way'!$D834="","",B835^('Log_working_3-way'!$D834))</f>
        <v/>
      </c>
      <c r="P835" s="21"/>
    </row>
    <row r="836" spans="4:16" x14ac:dyDescent="0.2">
      <c r="D836" s="20" t="str">
        <f t="shared" si="192"/>
        <v/>
      </c>
      <c r="E836" s="17" t="str">
        <f>IF(OR($A836="",$B836="",$C836=""),"",A836*'MPTO_working_3-way'!$I835)</f>
        <v/>
      </c>
      <c r="F836" s="21" t="str">
        <f>IF(OR($A836="",$B836="",$C836=""),"",B836*'MPTO_working_3-way'!$I835)</f>
        <v/>
      </c>
      <c r="G836" s="22" t="str">
        <f>IF(OR($A836="",$B836="",$C836=""),"",C836*'MPTO_working_3-way'!$I835)</f>
        <v/>
      </c>
      <c r="H836" s="17" t="str">
        <f>IF(OR($A836="",$B836="",$C836=""),"",'MPTO_working_3-way'!E835)</f>
        <v/>
      </c>
      <c r="I836" s="21" t="str">
        <f>IF(OR($A836="",$B836="",$C836=""),"",'MPTO_working_3-way'!F835)</f>
        <v/>
      </c>
      <c r="J836" s="22" t="str">
        <f>IF(OR($A836="",$B836="",$C836=""),"",'MPTO_working_3-way'!G835)</f>
        <v/>
      </c>
      <c r="K836" s="17" t="str">
        <f>IF(OR($A836="",$B836="",$C836=""),"",'OddsRatio_working_3-way'!H835)</f>
        <v/>
      </c>
      <c r="L836" s="21" t="str">
        <f>IF(OR($A836="",$B836="",$C836=""),"",'OddsRatio_working_3-way'!I835)</f>
        <v/>
      </c>
      <c r="M836" s="22" t="str">
        <f>IF(OR($A836="",$B836="",$C836=""),"",'OddsRatio_working_3-way'!J835)</f>
        <v/>
      </c>
      <c r="N836" s="17" t="str">
        <f>IF('Log_working_3-way'!$D835="","",A836^('Log_working_3-way'!$D835))</f>
        <v/>
      </c>
      <c r="O836" s="21" t="str">
        <f>IF('Log_working_3-way'!$D835="","",B836^('Log_working_3-way'!$D835))</f>
        <v/>
      </c>
      <c r="P836" s="21"/>
    </row>
    <row r="837" spans="4:16" x14ac:dyDescent="0.2">
      <c r="D837" s="20" t="str">
        <f t="shared" ref="D837:D900" si="193">IF(OR($A837="",$B837="",$C837=""),"",(1/A837)+(1/B837)+(1/C837)-1)</f>
        <v/>
      </c>
      <c r="E837" s="17" t="str">
        <f>IF(OR($A837="",$B837="",$C837=""),"",A837*'MPTO_working_3-way'!$I836)</f>
        <v/>
      </c>
      <c r="F837" s="21" t="str">
        <f>IF(OR($A837="",$B837="",$C837=""),"",B837*'MPTO_working_3-way'!$I836)</f>
        <v/>
      </c>
      <c r="G837" s="22" t="str">
        <f>IF(OR($A837="",$B837="",$C837=""),"",C837*'MPTO_working_3-way'!$I836)</f>
        <v/>
      </c>
      <c r="H837" s="17" t="str">
        <f>IF(OR($A837="",$B837="",$C837=""),"",'MPTO_working_3-way'!E836)</f>
        <v/>
      </c>
      <c r="I837" s="21" t="str">
        <f>IF(OR($A837="",$B837="",$C837=""),"",'MPTO_working_3-way'!F836)</f>
        <v/>
      </c>
      <c r="J837" s="22" t="str">
        <f>IF(OR($A837="",$B837="",$C837=""),"",'MPTO_working_3-way'!G836)</f>
        <v/>
      </c>
      <c r="K837" s="17" t="str">
        <f>IF(OR($A837="",$B837="",$C837=""),"",'OddsRatio_working_3-way'!H836)</f>
        <v/>
      </c>
      <c r="L837" s="21" t="str">
        <f>IF(OR($A837="",$B837="",$C837=""),"",'OddsRatio_working_3-way'!I836)</f>
        <v/>
      </c>
      <c r="M837" s="22" t="str">
        <f>IF(OR($A837="",$B837="",$C837=""),"",'OddsRatio_working_3-way'!J836)</f>
        <v/>
      </c>
      <c r="N837" s="17" t="str">
        <f>IF('Log_working_3-way'!$D836="","",A837^('Log_working_3-way'!$D836))</f>
        <v/>
      </c>
      <c r="O837" s="21" t="str">
        <f>IF('Log_working_3-way'!$D836="","",B837^('Log_working_3-way'!$D836))</f>
        <v/>
      </c>
      <c r="P837" s="21"/>
    </row>
    <row r="838" spans="4:16" x14ac:dyDescent="0.2">
      <c r="D838" s="20" t="str">
        <f t="shared" si="193"/>
        <v/>
      </c>
      <c r="E838" s="17" t="str">
        <f>IF(OR($A838="",$B838="",$C838=""),"",A838*'MPTO_working_3-way'!$I837)</f>
        <v/>
      </c>
      <c r="F838" s="21" t="str">
        <f>IF(OR($A838="",$B838="",$C838=""),"",B838*'MPTO_working_3-way'!$I837)</f>
        <v/>
      </c>
      <c r="G838" s="22" t="str">
        <f>IF(OR($A838="",$B838="",$C838=""),"",C838*'MPTO_working_3-way'!$I837)</f>
        <v/>
      </c>
      <c r="H838" s="17" t="str">
        <f>IF(OR($A838="",$B838="",$C838=""),"",'MPTO_working_3-way'!E837)</f>
        <v/>
      </c>
      <c r="I838" s="21" t="str">
        <f>IF(OR($A838="",$B838="",$C838=""),"",'MPTO_working_3-way'!F837)</f>
        <v/>
      </c>
      <c r="J838" s="22" t="str">
        <f>IF(OR($A838="",$B838="",$C838=""),"",'MPTO_working_3-way'!G837)</f>
        <v/>
      </c>
      <c r="K838" s="17" t="str">
        <f>IF(OR($A838="",$B838="",$C838=""),"",'OddsRatio_working_3-way'!H837)</f>
        <v/>
      </c>
      <c r="L838" s="21" t="str">
        <f>IF(OR($A838="",$B838="",$C838=""),"",'OddsRatio_working_3-way'!I837)</f>
        <v/>
      </c>
      <c r="M838" s="22" t="str">
        <f>IF(OR($A838="",$B838="",$C838=""),"",'OddsRatio_working_3-way'!J837)</f>
        <v/>
      </c>
      <c r="N838" s="17" t="str">
        <f>IF('Log_working_3-way'!$D837="","",A838^('Log_working_3-way'!$D837))</f>
        <v/>
      </c>
      <c r="O838" s="21" t="str">
        <f>IF('Log_working_3-way'!$D837="","",B838^('Log_working_3-way'!$D837))</f>
        <v/>
      </c>
      <c r="P838" s="21"/>
    </row>
    <row r="839" spans="4:16" x14ac:dyDescent="0.2">
      <c r="D839" s="20" t="str">
        <f t="shared" si="193"/>
        <v/>
      </c>
      <c r="E839" s="17" t="str">
        <f>IF(OR($A839="",$B839="",$C839=""),"",A839*'MPTO_working_3-way'!$I838)</f>
        <v/>
      </c>
      <c r="F839" s="21" t="str">
        <f>IF(OR($A839="",$B839="",$C839=""),"",B839*'MPTO_working_3-way'!$I838)</f>
        <v/>
      </c>
      <c r="G839" s="22" t="str">
        <f>IF(OR($A839="",$B839="",$C839=""),"",C839*'MPTO_working_3-way'!$I838)</f>
        <v/>
      </c>
      <c r="H839" s="17" t="str">
        <f>IF(OR($A839="",$B839="",$C839=""),"",'MPTO_working_3-way'!E838)</f>
        <v/>
      </c>
      <c r="I839" s="21" t="str">
        <f>IF(OR($A839="",$B839="",$C839=""),"",'MPTO_working_3-way'!F838)</f>
        <v/>
      </c>
      <c r="J839" s="22" t="str">
        <f>IF(OR($A839="",$B839="",$C839=""),"",'MPTO_working_3-way'!G838)</f>
        <v/>
      </c>
      <c r="K839" s="17" t="str">
        <f>IF(OR($A839="",$B839="",$C839=""),"",'OddsRatio_working_3-way'!H838)</f>
        <v/>
      </c>
      <c r="L839" s="21" t="str">
        <f>IF(OR($A839="",$B839="",$C839=""),"",'OddsRatio_working_3-way'!I838)</f>
        <v/>
      </c>
      <c r="M839" s="22" t="str">
        <f>IF(OR($A839="",$B839="",$C839=""),"",'OddsRatio_working_3-way'!J838)</f>
        <v/>
      </c>
      <c r="N839" s="17" t="str">
        <f>IF('Log_working_3-way'!$D838="","",A839^('Log_working_3-way'!$D838))</f>
        <v/>
      </c>
      <c r="O839" s="21" t="str">
        <f>IF('Log_working_3-way'!$D838="","",B839^('Log_working_3-way'!$D838))</f>
        <v/>
      </c>
      <c r="P839" s="21"/>
    </row>
    <row r="840" spans="4:16" x14ac:dyDescent="0.2">
      <c r="D840" s="20" t="str">
        <f t="shared" si="193"/>
        <v/>
      </c>
      <c r="E840" s="17" t="str">
        <f>IF(OR($A840="",$B840="",$C840=""),"",A840*'MPTO_working_3-way'!$I839)</f>
        <v/>
      </c>
      <c r="F840" s="21" t="str">
        <f>IF(OR($A840="",$B840="",$C840=""),"",B840*'MPTO_working_3-way'!$I839)</f>
        <v/>
      </c>
      <c r="G840" s="22" t="str">
        <f>IF(OR($A840="",$B840="",$C840=""),"",C840*'MPTO_working_3-way'!$I839)</f>
        <v/>
      </c>
      <c r="H840" s="17" t="str">
        <f>IF(OR($A840="",$B840="",$C840=""),"",'MPTO_working_3-way'!E839)</f>
        <v/>
      </c>
      <c r="I840" s="21" t="str">
        <f>IF(OR($A840="",$B840="",$C840=""),"",'MPTO_working_3-way'!F839)</f>
        <v/>
      </c>
      <c r="J840" s="22" t="str">
        <f>IF(OR($A840="",$B840="",$C840=""),"",'MPTO_working_3-way'!G839)</f>
        <v/>
      </c>
      <c r="K840" s="17" t="str">
        <f>IF(OR($A840="",$B840="",$C840=""),"",'OddsRatio_working_3-way'!H839)</f>
        <v/>
      </c>
      <c r="L840" s="21" t="str">
        <f>IF(OR($A840="",$B840="",$C840=""),"",'OddsRatio_working_3-way'!I839)</f>
        <v/>
      </c>
      <c r="M840" s="22" t="str">
        <f>IF(OR($A840="",$B840="",$C840=""),"",'OddsRatio_working_3-way'!J839)</f>
        <v/>
      </c>
      <c r="N840" s="17" t="str">
        <f>IF('Log_working_3-way'!$D839="","",A840^('Log_working_3-way'!$D839))</f>
        <v/>
      </c>
      <c r="O840" s="21" t="str">
        <f>IF('Log_working_3-way'!$D839="","",B840^('Log_working_3-way'!$D839))</f>
        <v/>
      </c>
      <c r="P840" s="21"/>
    </row>
    <row r="841" spans="4:16" x14ac:dyDescent="0.2">
      <c r="D841" s="20" t="str">
        <f t="shared" si="193"/>
        <v/>
      </c>
      <c r="E841" s="17" t="str">
        <f>IF(OR($A841="",$B841="",$C841=""),"",A841*'MPTO_working_3-way'!$I840)</f>
        <v/>
      </c>
      <c r="F841" s="21" t="str">
        <f>IF(OR($A841="",$B841="",$C841=""),"",B841*'MPTO_working_3-way'!$I840)</f>
        <v/>
      </c>
      <c r="G841" s="22" t="str">
        <f>IF(OR($A841="",$B841="",$C841=""),"",C841*'MPTO_working_3-way'!$I840)</f>
        <v/>
      </c>
      <c r="H841" s="17" t="str">
        <f>IF(OR($A841="",$B841="",$C841=""),"",'MPTO_working_3-way'!E840)</f>
        <v/>
      </c>
      <c r="I841" s="21" t="str">
        <f>IF(OR($A841="",$B841="",$C841=""),"",'MPTO_working_3-way'!F840)</f>
        <v/>
      </c>
      <c r="J841" s="22" t="str">
        <f>IF(OR($A841="",$B841="",$C841=""),"",'MPTO_working_3-way'!G840)</f>
        <v/>
      </c>
      <c r="K841" s="17" t="str">
        <f>IF(OR($A841="",$B841="",$C841=""),"",'OddsRatio_working_3-way'!H840)</f>
        <v/>
      </c>
      <c r="L841" s="21" t="str">
        <f>IF(OR($A841="",$B841="",$C841=""),"",'OddsRatio_working_3-way'!I840)</f>
        <v/>
      </c>
      <c r="M841" s="22" t="str">
        <f>IF(OR($A841="",$B841="",$C841=""),"",'OddsRatio_working_3-way'!J840)</f>
        <v/>
      </c>
      <c r="N841" s="17" t="str">
        <f>IF('Log_working_3-way'!$D840="","",A841^('Log_working_3-way'!$D840))</f>
        <v/>
      </c>
      <c r="O841" s="21" t="str">
        <f>IF('Log_working_3-way'!$D840="","",B841^('Log_working_3-way'!$D840))</f>
        <v/>
      </c>
      <c r="P841" s="21"/>
    </row>
    <row r="842" spans="4:16" x14ac:dyDescent="0.2">
      <c r="D842" s="20" t="str">
        <f t="shared" si="193"/>
        <v/>
      </c>
      <c r="E842" s="17" t="str">
        <f>IF(OR($A842="",$B842="",$C842=""),"",A842*'MPTO_working_3-way'!$I841)</f>
        <v/>
      </c>
      <c r="F842" s="21" t="str">
        <f>IF(OR($A842="",$B842="",$C842=""),"",B842*'MPTO_working_3-way'!$I841)</f>
        <v/>
      </c>
      <c r="G842" s="22" t="str">
        <f>IF(OR($A842="",$B842="",$C842=""),"",C842*'MPTO_working_3-way'!$I841)</f>
        <v/>
      </c>
      <c r="H842" s="17" t="str">
        <f>IF(OR($A842="",$B842="",$C842=""),"",'MPTO_working_3-way'!E841)</f>
        <v/>
      </c>
      <c r="I842" s="21" t="str">
        <f>IF(OR($A842="",$B842="",$C842=""),"",'MPTO_working_3-way'!F841)</f>
        <v/>
      </c>
      <c r="J842" s="22" t="str">
        <f>IF(OR($A842="",$B842="",$C842=""),"",'MPTO_working_3-way'!G841)</f>
        <v/>
      </c>
      <c r="K842" s="17" t="str">
        <f>IF(OR($A842="",$B842="",$C842=""),"",'OddsRatio_working_3-way'!H841)</f>
        <v/>
      </c>
      <c r="L842" s="21" t="str">
        <f>IF(OR($A842="",$B842="",$C842=""),"",'OddsRatio_working_3-way'!I841)</f>
        <v/>
      </c>
      <c r="M842" s="22" t="str">
        <f>IF(OR($A842="",$B842="",$C842=""),"",'OddsRatio_working_3-way'!J841)</f>
        <v/>
      </c>
      <c r="N842" s="17" t="str">
        <f>IF('Log_working_3-way'!$D841="","",A842^('Log_working_3-way'!$D841))</f>
        <v/>
      </c>
      <c r="O842" s="21" t="str">
        <f>IF('Log_working_3-way'!$D841="","",B842^('Log_working_3-way'!$D841))</f>
        <v/>
      </c>
      <c r="P842" s="21"/>
    </row>
    <row r="843" spans="4:16" x14ac:dyDescent="0.2">
      <c r="D843" s="20" t="str">
        <f t="shared" si="193"/>
        <v/>
      </c>
      <c r="E843" s="17" t="str">
        <f>IF(OR($A843="",$B843="",$C843=""),"",A843*'MPTO_working_3-way'!$I842)</f>
        <v/>
      </c>
      <c r="F843" s="21" t="str">
        <f>IF(OR($A843="",$B843="",$C843=""),"",B843*'MPTO_working_3-way'!$I842)</f>
        <v/>
      </c>
      <c r="G843" s="22" t="str">
        <f>IF(OR($A843="",$B843="",$C843=""),"",C843*'MPTO_working_3-way'!$I842)</f>
        <v/>
      </c>
      <c r="H843" s="17" t="str">
        <f>IF(OR($A843="",$B843="",$C843=""),"",'MPTO_working_3-way'!E842)</f>
        <v/>
      </c>
      <c r="I843" s="21" t="str">
        <f>IF(OR($A843="",$B843="",$C843=""),"",'MPTO_working_3-way'!F842)</f>
        <v/>
      </c>
      <c r="J843" s="22" t="str">
        <f>IF(OR($A843="",$B843="",$C843=""),"",'MPTO_working_3-way'!G842)</f>
        <v/>
      </c>
      <c r="K843" s="17" t="str">
        <f>IF(OR($A843="",$B843="",$C843=""),"",'OddsRatio_working_3-way'!H842)</f>
        <v/>
      </c>
      <c r="L843" s="21" t="str">
        <f>IF(OR($A843="",$B843="",$C843=""),"",'OddsRatio_working_3-way'!I842)</f>
        <v/>
      </c>
      <c r="M843" s="22" t="str">
        <f>IF(OR($A843="",$B843="",$C843=""),"",'OddsRatio_working_3-way'!J842)</f>
        <v/>
      </c>
      <c r="N843" s="17" t="str">
        <f>IF('Log_working_3-way'!$D842="","",A843^('Log_working_3-way'!$D842))</f>
        <v/>
      </c>
      <c r="O843" s="21" t="str">
        <f>IF('Log_working_3-way'!$D842="","",B843^('Log_working_3-way'!$D842))</f>
        <v/>
      </c>
      <c r="P843" s="21"/>
    </row>
    <row r="844" spans="4:16" x14ac:dyDescent="0.2">
      <c r="D844" s="20" t="str">
        <f t="shared" si="193"/>
        <v/>
      </c>
      <c r="E844" s="17" t="str">
        <f>IF(OR($A844="",$B844="",$C844=""),"",A844*'MPTO_working_3-way'!$I843)</f>
        <v/>
      </c>
      <c r="F844" s="21" t="str">
        <f>IF(OR($A844="",$B844="",$C844=""),"",B844*'MPTO_working_3-way'!$I843)</f>
        <v/>
      </c>
      <c r="G844" s="22" t="str">
        <f>IF(OR($A844="",$B844="",$C844=""),"",C844*'MPTO_working_3-way'!$I843)</f>
        <v/>
      </c>
      <c r="H844" s="17" t="str">
        <f>IF(OR($A844="",$B844="",$C844=""),"",'MPTO_working_3-way'!E843)</f>
        <v/>
      </c>
      <c r="I844" s="21" t="str">
        <f>IF(OR($A844="",$B844="",$C844=""),"",'MPTO_working_3-way'!F843)</f>
        <v/>
      </c>
      <c r="J844" s="22" t="str">
        <f>IF(OR($A844="",$B844="",$C844=""),"",'MPTO_working_3-way'!G843)</f>
        <v/>
      </c>
      <c r="K844" s="17" t="str">
        <f>IF(OR($A844="",$B844="",$C844=""),"",'OddsRatio_working_3-way'!H843)</f>
        <v/>
      </c>
      <c r="L844" s="21" t="str">
        <f>IF(OR($A844="",$B844="",$C844=""),"",'OddsRatio_working_3-way'!I843)</f>
        <v/>
      </c>
      <c r="M844" s="22" t="str">
        <f>IF(OR($A844="",$B844="",$C844=""),"",'OddsRatio_working_3-way'!J843)</f>
        <v/>
      </c>
      <c r="N844" s="17" t="str">
        <f>IF('Log_working_3-way'!$D843="","",A844^('Log_working_3-way'!$D843))</f>
        <v/>
      </c>
      <c r="O844" s="21" t="str">
        <f>IF('Log_working_3-way'!$D843="","",B844^('Log_working_3-way'!$D843))</f>
        <v/>
      </c>
      <c r="P844" s="21"/>
    </row>
    <row r="845" spans="4:16" x14ac:dyDescent="0.2">
      <c r="D845" s="20" t="str">
        <f t="shared" si="193"/>
        <v/>
      </c>
      <c r="E845" s="17" t="str">
        <f>IF(OR($A845="",$B845="",$C845=""),"",A845*'MPTO_working_3-way'!$I844)</f>
        <v/>
      </c>
      <c r="F845" s="21" t="str">
        <f>IF(OR($A845="",$B845="",$C845=""),"",B845*'MPTO_working_3-way'!$I844)</f>
        <v/>
      </c>
      <c r="G845" s="22" t="str">
        <f>IF(OR($A845="",$B845="",$C845=""),"",C845*'MPTO_working_3-way'!$I844)</f>
        <v/>
      </c>
      <c r="H845" s="17" t="str">
        <f>IF(OR($A845="",$B845="",$C845=""),"",'MPTO_working_3-way'!E844)</f>
        <v/>
      </c>
      <c r="I845" s="21" t="str">
        <f>IF(OR($A845="",$B845="",$C845=""),"",'MPTO_working_3-way'!F844)</f>
        <v/>
      </c>
      <c r="J845" s="22" t="str">
        <f>IF(OR($A845="",$B845="",$C845=""),"",'MPTO_working_3-way'!G844)</f>
        <v/>
      </c>
      <c r="K845" s="17" t="str">
        <f>IF(OR($A845="",$B845="",$C845=""),"",'OddsRatio_working_3-way'!H844)</f>
        <v/>
      </c>
      <c r="L845" s="21" t="str">
        <f>IF(OR($A845="",$B845="",$C845=""),"",'OddsRatio_working_3-way'!I844)</f>
        <v/>
      </c>
      <c r="M845" s="22" t="str">
        <f>IF(OR($A845="",$B845="",$C845=""),"",'OddsRatio_working_3-way'!J844)</f>
        <v/>
      </c>
      <c r="N845" s="17" t="str">
        <f>IF('Log_working_3-way'!$D844="","",A845^('Log_working_3-way'!$D844))</f>
        <v/>
      </c>
      <c r="O845" s="21" t="str">
        <f>IF('Log_working_3-way'!$D844="","",B845^('Log_working_3-way'!$D844))</f>
        <v/>
      </c>
      <c r="P845" s="21"/>
    </row>
    <row r="846" spans="4:16" x14ac:dyDescent="0.2">
      <c r="D846" s="20" t="str">
        <f t="shared" si="193"/>
        <v/>
      </c>
      <c r="E846" s="17" t="str">
        <f>IF(OR($A846="",$B846="",$C846=""),"",A846*'MPTO_working_3-way'!$I845)</f>
        <v/>
      </c>
      <c r="F846" s="21" t="str">
        <f>IF(OR($A846="",$B846="",$C846=""),"",B846*'MPTO_working_3-way'!$I845)</f>
        <v/>
      </c>
      <c r="G846" s="22" t="str">
        <f>IF(OR($A846="",$B846="",$C846=""),"",C846*'MPTO_working_3-way'!$I845)</f>
        <v/>
      </c>
      <c r="H846" s="17" t="str">
        <f>IF(OR($A846="",$B846="",$C846=""),"",'MPTO_working_3-way'!E845)</f>
        <v/>
      </c>
      <c r="I846" s="21" t="str">
        <f>IF(OR($A846="",$B846="",$C846=""),"",'MPTO_working_3-way'!F845)</f>
        <v/>
      </c>
      <c r="J846" s="22" t="str">
        <f>IF(OR($A846="",$B846="",$C846=""),"",'MPTO_working_3-way'!G845)</f>
        <v/>
      </c>
      <c r="K846" s="17" t="str">
        <f>IF(OR($A846="",$B846="",$C846=""),"",'OddsRatio_working_3-way'!H845)</f>
        <v/>
      </c>
      <c r="L846" s="21" t="str">
        <f>IF(OR($A846="",$B846="",$C846=""),"",'OddsRatio_working_3-way'!I845)</f>
        <v/>
      </c>
      <c r="M846" s="22" t="str">
        <f>IF(OR($A846="",$B846="",$C846=""),"",'OddsRatio_working_3-way'!J845)</f>
        <v/>
      </c>
      <c r="N846" s="17" t="str">
        <f>IF('Log_working_3-way'!$D845="","",A846^('Log_working_3-way'!$D845))</f>
        <v/>
      </c>
      <c r="O846" s="21" t="str">
        <f>IF('Log_working_3-way'!$D845="","",B846^('Log_working_3-way'!$D845))</f>
        <v/>
      </c>
      <c r="P846" s="21"/>
    </row>
    <row r="847" spans="4:16" x14ac:dyDescent="0.2">
      <c r="D847" s="20" t="str">
        <f t="shared" si="193"/>
        <v/>
      </c>
      <c r="E847" s="17" t="str">
        <f>IF(OR($A847="",$B847="",$C847=""),"",A847*'MPTO_working_3-way'!$I846)</f>
        <v/>
      </c>
      <c r="F847" s="21" t="str">
        <f>IF(OR($A847="",$B847="",$C847=""),"",B847*'MPTO_working_3-way'!$I846)</f>
        <v/>
      </c>
      <c r="G847" s="22" t="str">
        <f>IF(OR($A847="",$B847="",$C847=""),"",C847*'MPTO_working_3-way'!$I846)</f>
        <v/>
      </c>
      <c r="H847" s="17" t="str">
        <f>IF(OR($A847="",$B847="",$C847=""),"",'MPTO_working_3-way'!E846)</f>
        <v/>
      </c>
      <c r="I847" s="21" t="str">
        <f>IF(OR($A847="",$B847="",$C847=""),"",'MPTO_working_3-way'!F846)</f>
        <v/>
      </c>
      <c r="J847" s="22" t="str">
        <f>IF(OR($A847="",$B847="",$C847=""),"",'MPTO_working_3-way'!G846)</f>
        <v/>
      </c>
      <c r="K847" s="17" t="str">
        <f>IF(OR($A847="",$B847="",$C847=""),"",'OddsRatio_working_3-way'!H846)</f>
        <v/>
      </c>
      <c r="L847" s="21" t="str">
        <f>IF(OR($A847="",$B847="",$C847=""),"",'OddsRatio_working_3-way'!I846)</f>
        <v/>
      </c>
      <c r="M847" s="22" t="str">
        <f>IF(OR($A847="",$B847="",$C847=""),"",'OddsRatio_working_3-way'!J846)</f>
        <v/>
      </c>
      <c r="N847" s="17" t="str">
        <f>IF('Log_working_3-way'!$D846="","",A847^('Log_working_3-way'!$D846))</f>
        <v/>
      </c>
      <c r="O847" s="21" t="str">
        <f>IF('Log_working_3-way'!$D846="","",B847^('Log_working_3-way'!$D846))</f>
        <v/>
      </c>
      <c r="P847" s="21"/>
    </row>
    <row r="848" spans="4:16" x14ac:dyDescent="0.2">
      <c r="D848" s="20" t="str">
        <f t="shared" si="193"/>
        <v/>
      </c>
      <c r="E848" s="17" t="str">
        <f>IF(OR($A848="",$B848="",$C848=""),"",A848*'MPTO_working_3-way'!$I847)</f>
        <v/>
      </c>
      <c r="F848" s="21" t="str">
        <f>IF(OR($A848="",$B848="",$C848=""),"",B848*'MPTO_working_3-way'!$I847)</f>
        <v/>
      </c>
      <c r="G848" s="22" t="str">
        <f>IF(OR($A848="",$B848="",$C848=""),"",C848*'MPTO_working_3-way'!$I847)</f>
        <v/>
      </c>
      <c r="H848" s="17" t="str">
        <f>IF(OR($A848="",$B848="",$C848=""),"",'MPTO_working_3-way'!E847)</f>
        <v/>
      </c>
      <c r="I848" s="21" t="str">
        <f>IF(OR($A848="",$B848="",$C848=""),"",'MPTO_working_3-way'!F847)</f>
        <v/>
      </c>
      <c r="J848" s="22" t="str">
        <f>IF(OR($A848="",$B848="",$C848=""),"",'MPTO_working_3-way'!G847)</f>
        <v/>
      </c>
      <c r="K848" s="17" t="str">
        <f>IF(OR($A848="",$B848="",$C848=""),"",'OddsRatio_working_3-way'!H847)</f>
        <v/>
      </c>
      <c r="L848" s="21" t="str">
        <f>IF(OR($A848="",$B848="",$C848=""),"",'OddsRatio_working_3-way'!I847)</f>
        <v/>
      </c>
      <c r="M848" s="22" t="str">
        <f>IF(OR($A848="",$B848="",$C848=""),"",'OddsRatio_working_3-way'!J847)</f>
        <v/>
      </c>
      <c r="N848" s="17" t="str">
        <f>IF('Log_working_3-way'!$D847="","",A848^('Log_working_3-way'!$D847))</f>
        <v/>
      </c>
      <c r="O848" s="21" t="str">
        <f>IF('Log_working_3-way'!$D847="","",B848^('Log_working_3-way'!$D847))</f>
        <v/>
      </c>
      <c r="P848" s="21"/>
    </row>
    <row r="849" spans="4:16" x14ac:dyDescent="0.2">
      <c r="D849" s="20" t="str">
        <f t="shared" si="193"/>
        <v/>
      </c>
      <c r="E849" s="17" t="str">
        <f>IF(OR($A849="",$B849="",$C849=""),"",A849*'MPTO_working_3-way'!$I848)</f>
        <v/>
      </c>
      <c r="F849" s="21" t="str">
        <f>IF(OR($A849="",$B849="",$C849=""),"",B849*'MPTO_working_3-way'!$I848)</f>
        <v/>
      </c>
      <c r="G849" s="22" t="str">
        <f>IF(OR($A849="",$B849="",$C849=""),"",C849*'MPTO_working_3-way'!$I848)</f>
        <v/>
      </c>
      <c r="H849" s="17" t="str">
        <f>IF(OR($A849="",$B849="",$C849=""),"",'MPTO_working_3-way'!E848)</f>
        <v/>
      </c>
      <c r="I849" s="21" t="str">
        <f>IF(OR($A849="",$B849="",$C849=""),"",'MPTO_working_3-way'!F848)</f>
        <v/>
      </c>
      <c r="J849" s="22" t="str">
        <f>IF(OR($A849="",$B849="",$C849=""),"",'MPTO_working_3-way'!G848)</f>
        <v/>
      </c>
      <c r="K849" s="17" t="str">
        <f>IF(OR($A849="",$B849="",$C849=""),"",'OddsRatio_working_3-way'!H848)</f>
        <v/>
      </c>
      <c r="L849" s="21" t="str">
        <f>IF(OR($A849="",$B849="",$C849=""),"",'OddsRatio_working_3-way'!I848)</f>
        <v/>
      </c>
      <c r="M849" s="22" t="str">
        <f>IF(OR($A849="",$B849="",$C849=""),"",'OddsRatio_working_3-way'!J848)</f>
        <v/>
      </c>
      <c r="N849" s="17" t="str">
        <f>IF('Log_working_3-way'!$D848="","",A849^('Log_working_3-way'!$D848))</f>
        <v/>
      </c>
      <c r="O849" s="21" t="str">
        <f>IF('Log_working_3-way'!$D848="","",B849^('Log_working_3-way'!$D848))</f>
        <v/>
      </c>
      <c r="P849" s="21"/>
    </row>
    <row r="850" spans="4:16" x14ac:dyDescent="0.2">
      <c r="D850" s="20" t="str">
        <f t="shared" si="193"/>
        <v/>
      </c>
      <c r="E850" s="17" t="str">
        <f>IF(OR($A850="",$B850="",$C850=""),"",A850*'MPTO_working_3-way'!$I849)</f>
        <v/>
      </c>
      <c r="F850" s="21" t="str">
        <f>IF(OR($A850="",$B850="",$C850=""),"",B850*'MPTO_working_3-way'!$I849)</f>
        <v/>
      </c>
      <c r="G850" s="22" t="str">
        <f>IF(OR($A850="",$B850="",$C850=""),"",C850*'MPTO_working_3-way'!$I849)</f>
        <v/>
      </c>
      <c r="H850" s="17" t="str">
        <f>IF(OR($A850="",$B850="",$C850=""),"",'MPTO_working_3-way'!E849)</f>
        <v/>
      </c>
      <c r="I850" s="21" t="str">
        <f>IF(OR($A850="",$B850="",$C850=""),"",'MPTO_working_3-way'!F849)</f>
        <v/>
      </c>
      <c r="J850" s="22" t="str">
        <f>IF(OR($A850="",$B850="",$C850=""),"",'MPTO_working_3-way'!G849)</f>
        <v/>
      </c>
      <c r="K850" s="17" t="str">
        <f>IF(OR($A850="",$B850="",$C850=""),"",'OddsRatio_working_3-way'!H849)</f>
        <v/>
      </c>
      <c r="L850" s="21" t="str">
        <f>IF(OR($A850="",$B850="",$C850=""),"",'OddsRatio_working_3-way'!I849)</f>
        <v/>
      </c>
      <c r="M850" s="22" t="str">
        <f>IF(OR($A850="",$B850="",$C850=""),"",'OddsRatio_working_3-way'!J849)</f>
        <v/>
      </c>
      <c r="N850" s="17" t="str">
        <f>IF('Log_working_3-way'!$D849="","",A850^('Log_working_3-way'!$D849))</f>
        <v/>
      </c>
      <c r="O850" s="21" t="str">
        <f>IF('Log_working_3-way'!$D849="","",B850^('Log_working_3-way'!$D849))</f>
        <v/>
      </c>
      <c r="P850" s="21"/>
    </row>
    <row r="851" spans="4:16" x14ac:dyDescent="0.2">
      <c r="D851" s="20" t="str">
        <f t="shared" si="193"/>
        <v/>
      </c>
      <c r="E851" s="17" t="str">
        <f>IF(OR($A851="",$B851="",$C851=""),"",A851*'MPTO_working_3-way'!$I850)</f>
        <v/>
      </c>
      <c r="F851" s="21" t="str">
        <f>IF(OR($A851="",$B851="",$C851=""),"",B851*'MPTO_working_3-way'!$I850)</f>
        <v/>
      </c>
      <c r="G851" s="22" t="str">
        <f>IF(OR($A851="",$B851="",$C851=""),"",C851*'MPTO_working_3-way'!$I850)</f>
        <v/>
      </c>
      <c r="H851" s="17" t="str">
        <f>IF(OR($A851="",$B851="",$C851=""),"",'MPTO_working_3-way'!E850)</f>
        <v/>
      </c>
      <c r="I851" s="21" t="str">
        <f>IF(OR($A851="",$B851="",$C851=""),"",'MPTO_working_3-way'!F850)</f>
        <v/>
      </c>
      <c r="J851" s="22" t="str">
        <f>IF(OR($A851="",$B851="",$C851=""),"",'MPTO_working_3-way'!G850)</f>
        <v/>
      </c>
      <c r="K851" s="17" t="str">
        <f>IF(OR($A851="",$B851="",$C851=""),"",'OddsRatio_working_3-way'!H850)</f>
        <v/>
      </c>
      <c r="L851" s="21" t="str">
        <f>IF(OR($A851="",$B851="",$C851=""),"",'OddsRatio_working_3-way'!I850)</f>
        <v/>
      </c>
      <c r="M851" s="22" t="str">
        <f>IF(OR($A851="",$B851="",$C851=""),"",'OddsRatio_working_3-way'!J850)</f>
        <v/>
      </c>
      <c r="N851" s="17" t="str">
        <f>IF('Log_working_3-way'!$D850="","",A851^('Log_working_3-way'!$D850))</f>
        <v/>
      </c>
      <c r="O851" s="21" t="str">
        <f>IF('Log_working_3-way'!$D850="","",B851^('Log_working_3-way'!$D850))</f>
        <v/>
      </c>
      <c r="P851" s="21"/>
    </row>
    <row r="852" spans="4:16" x14ac:dyDescent="0.2">
      <c r="D852" s="20" t="str">
        <f t="shared" si="193"/>
        <v/>
      </c>
      <c r="E852" s="17" t="str">
        <f>IF(OR($A852="",$B852="",$C852=""),"",A852*'MPTO_working_3-way'!$I851)</f>
        <v/>
      </c>
      <c r="F852" s="21" t="str">
        <f>IF(OR($A852="",$B852="",$C852=""),"",B852*'MPTO_working_3-way'!$I851)</f>
        <v/>
      </c>
      <c r="G852" s="22" t="str">
        <f>IF(OR($A852="",$B852="",$C852=""),"",C852*'MPTO_working_3-way'!$I851)</f>
        <v/>
      </c>
      <c r="H852" s="17" t="str">
        <f>IF(OR($A852="",$B852="",$C852=""),"",'MPTO_working_3-way'!E851)</f>
        <v/>
      </c>
      <c r="I852" s="21" t="str">
        <f>IF(OR($A852="",$B852="",$C852=""),"",'MPTO_working_3-way'!F851)</f>
        <v/>
      </c>
      <c r="J852" s="22" t="str">
        <f>IF(OR($A852="",$B852="",$C852=""),"",'MPTO_working_3-way'!G851)</f>
        <v/>
      </c>
      <c r="K852" s="17" t="str">
        <f>IF(OR($A852="",$B852="",$C852=""),"",'OddsRatio_working_3-way'!H851)</f>
        <v/>
      </c>
      <c r="L852" s="21" t="str">
        <f>IF(OR($A852="",$B852="",$C852=""),"",'OddsRatio_working_3-way'!I851)</f>
        <v/>
      </c>
      <c r="M852" s="22" t="str">
        <f>IF(OR($A852="",$B852="",$C852=""),"",'OddsRatio_working_3-way'!J851)</f>
        <v/>
      </c>
      <c r="N852" s="17" t="str">
        <f>IF('Log_working_3-way'!$D851="","",A852^('Log_working_3-way'!$D851))</f>
        <v/>
      </c>
      <c r="O852" s="21" t="str">
        <f>IF('Log_working_3-way'!$D851="","",B852^('Log_working_3-way'!$D851))</f>
        <v/>
      </c>
      <c r="P852" s="21"/>
    </row>
    <row r="853" spans="4:16" x14ac:dyDescent="0.2">
      <c r="D853" s="20" t="str">
        <f t="shared" si="193"/>
        <v/>
      </c>
      <c r="E853" s="17" t="str">
        <f>IF(OR($A853="",$B853="",$C853=""),"",A853*'MPTO_working_3-way'!$I852)</f>
        <v/>
      </c>
      <c r="F853" s="21" t="str">
        <f>IF(OR($A853="",$B853="",$C853=""),"",B853*'MPTO_working_3-way'!$I852)</f>
        <v/>
      </c>
      <c r="G853" s="22" t="str">
        <f>IF(OR($A853="",$B853="",$C853=""),"",C853*'MPTO_working_3-way'!$I852)</f>
        <v/>
      </c>
      <c r="H853" s="17" t="str">
        <f>IF(OR($A853="",$B853="",$C853=""),"",'MPTO_working_3-way'!E852)</f>
        <v/>
      </c>
      <c r="I853" s="21" t="str">
        <f>IF(OR($A853="",$B853="",$C853=""),"",'MPTO_working_3-way'!F852)</f>
        <v/>
      </c>
      <c r="J853" s="22" t="str">
        <f>IF(OR($A853="",$B853="",$C853=""),"",'MPTO_working_3-way'!G852)</f>
        <v/>
      </c>
      <c r="K853" s="17" t="str">
        <f>IF(OR($A853="",$B853="",$C853=""),"",'OddsRatio_working_3-way'!H852)</f>
        <v/>
      </c>
      <c r="L853" s="21" t="str">
        <f>IF(OR($A853="",$B853="",$C853=""),"",'OddsRatio_working_3-way'!I852)</f>
        <v/>
      </c>
      <c r="M853" s="22" t="str">
        <f>IF(OR($A853="",$B853="",$C853=""),"",'OddsRatio_working_3-way'!J852)</f>
        <v/>
      </c>
      <c r="N853" s="17" t="str">
        <f>IF('Log_working_3-way'!$D852="","",A853^('Log_working_3-way'!$D852))</f>
        <v/>
      </c>
      <c r="O853" s="21" t="str">
        <f>IF('Log_working_3-way'!$D852="","",B853^('Log_working_3-way'!$D852))</f>
        <v/>
      </c>
      <c r="P853" s="21"/>
    </row>
    <row r="854" spans="4:16" x14ac:dyDescent="0.2">
      <c r="D854" s="20" t="str">
        <f t="shared" si="193"/>
        <v/>
      </c>
      <c r="E854" s="17" t="str">
        <f>IF(OR($A854="",$B854="",$C854=""),"",A854*'MPTO_working_3-way'!$I853)</f>
        <v/>
      </c>
      <c r="F854" s="21" t="str">
        <f>IF(OR($A854="",$B854="",$C854=""),"",B854*'MPTO_working_3-way'!$I853)</f>
        <v/>
      </c>
      <c r="G854" s="22" t="str">
        <f>IF(OR($A854="",$B854="",$C854=""),"",C854*'MPTO_working_3-way'!$I853)</f>
        <v/>
      </c>
      <c r="H854" s="17" t="str">
        <f>IF(OR($A854="",$B854="",$C854=""),"",'MPTO_working_3-way'!E853)</f>
        <v/>
      </c>
      <c r="I854" s="21" t="str">
        <f>IF(OR($A854="",$B854="",$C854=""),"",'MPTO_working_3-way'!F853)</f>
        <v/>
      </c>
      <c r="J854" s="22" t="str">
        <f>IF(OR($A854="",$B854="",$C854=""),"",'MPTO_working_3-way'!G853)</f>
        <v/>
      </c>
      <c r="K854" s="17" t="str">
        <f>IF(OR($A854="",$B854="",$C854=""),"",'OddsRatio_working_3-way'!H853)</f>
        <v/>
      </c>
      <c r="L854" s="21" t="str">
        <f>IF(OR($A854="",$B854="",$C854=""),"",'OddsRatio_working_3-way'!I853)</f>
        <v/>
      </c>
      <c r="M854" s="22" t="str">
        <f>IF(OR($A854="",$B854="",$C854=""),"",'OddsRatio_working_3-way'!J853)</f>
        <v/>
      </c>
      <c r="N854" s="17" t="str">
        <f>IF('Log_working_3-way'!$D853="","",A854^('Log_working_3-way'!$D853))</f>
        <v/>
      </c>
      <c r="O854" s="21" t="str">
        <f>IF('Log_working_3-way'!$D853="","",B854^('Log_working_3-way'!$D853))</f>
        <v/>
      </c>
      <c r="P854" s="21"/>
    </row>
    <row r="855" spans="4:16" x14ac:dyDescent="0.2">
      <c r="D855" s="20" t="str">
        <f t="shared" si="193"/>
        <v/>
      </c>
      <c r="E855" s="17" t="str">
        <f>IF(OR($A855="",$B855="",$C855=""),"",A855*'MPTO_working_3-way'!$I854)</f>
        <v/>
      </c>
      <c r="F855" s="21" t="str">
        <f>IF(OR($A855="",$B855="",$C855=""),"",B855*'MPTO_working_3-way'!$I854)</f>
        <v/>
      </c>
      <c r="G855" s="22" t="str">
        <f>IF(OR($A855="",$B855="",$C855=""),"",C855*'MPTO_working_3-way'!$I854)</f>
        <v/>
      </c>
      <c r="H855" s="17" t="str">
        <f>IF(OR($A855="",$B855="",$C855=""),"",'MPTO_working_3-way'!E854)</f>
        <v/>
      </c>
      <c r="I855" s="21" t="str">
        <f>IF(OR($A855="",$B855="",$C855=""),"",'MPTO_working_3-way'!F854)</f>
        <v/>
      </c>
      <c r="J855" s="22" t="str">
        <f>IF(OR($A855="",$B855="",$C855=""),"",'MPTO_working_3-way'!G854)</f>
        <v/>
      </c>
      <c r="K855" s="17" t="str">
        <f>IF(OR($A855="",$B855="",$C855=""),"",'OddsRatio_working_3-way'!H854)</f>
        <v/>
      </c>
      <c r="L855" s="21" t="str">
        <f>IF(OR($A855="",$B855="",$C855=""),"",'OddsRatio_working_3-way'!I854)</f>
        <v/>
      </c>
      <c r="M855" s="22" t="str">
        <f>IF(OR($A855="",$B855="",$C855=""),"",'OddsRatio_working_3-way'!J854)</f>
        <v/>
      </c>
      <c r="N855" s="17" t="str">
        <f>IF('Log_working_3-way'!$D854="","",A855^('Log_working_3-way'!$D854))</f>
        <v/>
      </c>
      <c r="O855" s="21" t="str">
        <f>IF('Log_working_3-way'!$D854="","",B855^('Log_working_3-way'!$D854))</f>
        <v/>
      </c>
      <c r="P855" s="21"/>
    </row>
    <row r="856" spans="4:16" x14ac:dyDescent="0.2">
      <c r="D856" s="20" t="str">
        <f t="shared" si="193"/>
        <v/>
      </c>
      <c r="E856" s="17" t="str">
        <f>IF(OR($A856="",$B856="",$C856=""),"",A856*'MPTO_working_3-way'!$I855)</f>
        <v/>
      </c>
      <c r="F856" s="21" t="str">
        <f>IF(OR($A856="",$B856="",$C856=""),"",B856*'MPTO_working_3-way'!$I855)</f>
        <v/>
      </c>
      <c r="G856" s="22" t="str">
        <f>IF(OR($A856="",$B856="",$C856=""),"",C856*'MPTO_working_3-way'!$I855)</f>
        <v/>
      </c>
      <c r="H856" s="17" t="str">
        <f>IF(OR($A856="",$B856="",$C856=""),"",'MPTO_working_3-way'!E855)</f>
        <v/>
      </c>
      <c r="I856" s="21" t="str">
        <f>IF(OR($A856="",$B856="",$C856=""),"",'MPTO_working_3-way'!F855)</f>
        <v/>
      </c>
      <c r="J856" s="22" t="str">
        <f>IF(OR($A856="",$B856="",$C856=""),"",'MPTO_working_3-way'!G855)</f>
        <v/>
      </c>
      <c r="K856" s="17" t="str">
        <f>IF(OR($A856="",$B856="",$C856=""),"",'OddsRatio_working_3-way'!H855)</f>
        <v/>
      </c>
      <c r="L856" s="21" t="str">
        <f>IF(OR($A856="",$B856="",$C856=""),"",'OddsRatio_working_3-way'!I855)</f>
        <v/>
      </c>
      <c r="M856" s="22" t="str">
        <f>IF(OR($A856="",$B856="",$C856=""),"",'OddsRatio_working_3-way'!J855)</f>
        <v/>
      </c>
      <c r="N856" s="17" t="str">
        <f>IF('Log_working_3-way'!$D855="","",A856^('Log_working_3-way'!$D855))</f>
        <v/>
      </c>
      <c r="O856" s="21" t="str">
        <f>IF('Log_working_3-way'!$D855="","",B856^('Log_working_3-way'!$D855))</f>
        <v/>
      </c>
      <c r="P856" s="21"/>
    </row>
    <row r="857" spans="4:16" x14ac:dyDescent="0.2">
      <c r="D857" s="20" t="str">
        <f t="shared" si="193"/>
        <v/>
      </c>
      <c r="E857" s="17" t="str">
        <f>IF(OR($A857="",$B857="",$C857=""),"",A857*'MPTO_working_3-way'!$I856)</f>
        <v/>
      </c>
      <c r="F857" s="21" t="str">
        <f>IF(OR($A857="",$B857="",$C857=""),"",B857*'MPTO_working_3-way'!$I856)</f>
        <v/>
      </c>
      <c r="G857" s="22" t="str">
        <f>IF(OR($A857="",$B857="",$C857=""),"",C857*'MPTO_working_3-way'!$I856)</f>
        <v/>
      </c>
      <c r="H857" s="17" t="str">
        <f>IF(OR($A857="",$B857="",$C857=""),"",'MPTO_working_3-way'!E856)</f>
        <v/>
      </c>
      <c r="I857" s="21" t="str">
        <f>IF(OR($A857="",$B857="",$C857=""),"",'MPTO_working_3-way'!F856)</f>
        <v/>
      </c>
      <c r="J857" s="22" t="str">
        <f>IF(OR($A857="",$B857="",$C857=""),"",'MPTO_working_3-way'!G856)</f>
        <v/>
      </c>
      <c r="K857" s="17" t="str">
        <f>IF(OR($A857="",$B857="",$C857=""),"",'OddsRatio_working_3-way'!H856)</f>
        <v/>
      </c>
      <c r="L857" s="21" t="str">
        <f>IF(OR($A857="",$B857="",$C857=""),"",'OddsRatio_working_3-way'!I856)</f>
        <v/>
      </c>
      <c r="M857" s="22" t="str">
        <f>IF(OR($A857="",$B857="",$C857=""),"",'OddsRatio_working_3-way'!J856)</f>
        <v/>
      </c>
      <c r="N857" s="17" t="str">
        <f>IF('Log_working_3-way'!$D856="","",A857^('Log_working_3-way'!$D856))</f>
        <v/>
      </c>
      <c r="O857" s="21" t="str">
        <f>IF('Log_working_3-way'!$D856="","",B857^('Log_working_3-way'!$D856))</f>
        <v/>
      </c>
      <c r="P857" s="21"/>
    </row>
    <row r="858" spans="4:16" x14ac:dyDescent="0.2">
      <c r="D858" s="20" t="str">
        <f t="shared" si="193"/>
        <v/>
      </c>
      <c r="E858" s="17" t="str">
        <f>IF(OR($A858="",$B858="",$C858=""),"",A858*'MPTO_working_3-way'!$I857)</f>
        <v/>
      </c>
      <c r="F858" s="21" t="str">
        <f>IF(OR($A858="",$B858="",$C858=""),"",B858*'MPTO_working_3-way'!$I857)</f>
        <v/>
      </c>
      <c r="G858" s="22" t="str">
        <f>IF(OR($A858="",$B858="",$C858=""),"",C858*'MPTO_working_3-way'!$I857)</f>
        <v/>
      </c>
      <c r="H858" s="17" t="str">
        <f>IF(OR($A858="",$B858="",$C858=""),"",'MPTO_working_3-way'!E857)</f>
        <v/>
      </c>
      <c r="I858" s="21" t="str">
        <f>IF(OR($A858="",$B858="",$C858=""),"",'MPTO_working_3-way'!F857)</f>
        <v/>
      </c>
      <c r="J858" s="22" t="str">
        <f>IF(OR($A858="",$B858="",$C858=""),"",'MPTO_working_3-way'!G857)</f>
        <v/>
      </c>
      <c r="K858" s="17" t="str">
        <f>IF(OR($A858="",$B858="",$C858=""),"",'OddsRatio_working_3-way'!H857)</f>
        <v/>
      </c>
      <c r="L858" s="21" t="str">
        <f>IF(OR($A858="",$B858="",$C858=""),"",'OddsRatio_working_3-way'!I857)</f>
        <v/>
      </c>
      <c r="M858" s="22" t="str">
        <f>IF(OR($A858="",$B858="",$C858=""),"",'OddsRatio_working_3-way'!J857)</f>
        <v/>
      </c>
      <c r="N858" s="17" t="str">
        <f>IF('Log_working_3-way'!$D857="","",A858^('Log_working_3-way'!$D857))</f>
        <v/>
      </c>
      <c r="O858" s="21" t="str">
        <f>IF('Log_working_3-way'!$D857="","",B858^('Log_working_3-way'!$D857))</f>
        <v/>
      </c>
      <c r="P858" s="21"/>
    </row>
    <row r="859" spans="4:16" x14ac:dyDescent="0.2">
      <c r="D859" s="20" t="str">
        <f t="shared" si="193"/>
        <v/>
      </c>
      <c r="E859" s="17" t="str">
        <f>IF(OR($A859="",$B859="",$C859=""),"",A859*'MPTO_working_3-way'!$I858)</f>
        <v/>
      </c>
      <c r="F859" s="21" t="str">
        <f>IF(OR($A859="",$B859="",$C859=""),"",B859*'MPTO_working_3-way'!$I858)</f>
        <v/>
      </c>
      <c r="G859" s="22" t="str">
        <f>IF(OR($A859="",$B859="",$C859=""),"",C859*'MPTO_working_3-way'!$I858)</f>
        <v/>
      </c>
      <c r="H859" s="17" t="str">
        <f>IF(OR($A859="",$B859="",$C859=""),"",'MPTO_working_3-way'!E858)</f>
        <v/>
      </c>
      <c r="I859" s="21" t="str">
        <f>IF(OR($A859="",$B859="",$C859=""),"",'MPTO_working_3-way'!F858)</f>
        <v/>
      </c>
      <c r="J859" s="22" t="str">
        <f>IF(OR($A859="",$B859="",$C859=""),"",'MPTO_working_3-way'!G858)</f>
        <v/>
      </c>
      <c r="K859" s="17" t="str">
        <f>IF(OR($A859="",$B859="",$C859=""),"",'OddsRatio_working_3-way'!H858)</f>
        <v/>
      </c>
      <c r="L859" s="21" t="str">
        <f>IF(OR($A859="",$B859="",$C859=""),"",'OddsRatio_working_3-way'!I858)</f>
        <v/>
      </c>
      <c r="M859" s="22" t="str">
        <f>IF(OR($A859="",$B859="",$C859=""),"",'OddsRatio_working_3-way'!J858)</f>
        <v/>
      </c>
      <c r="N859" s="17" t="str">
        <f>IF('Log_working_3-way'!$D858="","",A859^('Log_working_3-way'!$D858))</f>
        <v/>
      </c>
      <c r="O859" s="21" t="str">
        <f>IF('Log_working_3-way'!$D858="","",B859^('Log_working_3-way'!$D858))</f>
        <v/>
      </c>
      <c r="P859" s="21"/>
    </row>
    <row r="860" spans="4:16" x14ac:dyDescent="0.2">
      <c r="D860" s="20" t="str">
        <f t="shared" si="193"/>
        <v/>
      </c>
      <c r="E860" s="17" t="str">
        <f>IF(OR($A860="",$B860="",$C860=""),"",A860*'MPTO_working_3-way'!$I859)</f>
        <v/>
      </c>
      <c r="F860" s="21" t="str">
        <f>IF(OR($A860="",$B860="",$C860=""),"",B860*'MPTO_working_3-way'!$I859)</f>
        <v/>
      </c>
      <c r="G860" s="22" t="str">
        <f>IF(OR($A860="",$B860="",$C860=""),"",C860*'MPTO_working_3-way'!$I859)</f>
        <v/>
      </c>
      <c r="H860" s="17" t="str">
        <f>IF(OR($A860="",$B860="",$C860=""),"",'MPTO_working_3-way'!E859)</f>
        <v/>
      </c>
      <c r="I860" s="21" t="str">
        <f>IF(OR($A860="",$B860="",$C860=""),"",'MPTO_working_3-way'!F859)</f>
        <v/>
      </c>
      <c r="J860" s="22" t="str">
        <f>IF(OR($A860="",$B860="",$C860=""),"",'MPTO_working_3-way'!G859)</f>
        <v/>
      </c>
      <c r="K860" s="17" t="str">
        <f>IF(OR($A860="",$B860="",$C860=""),"",'OddsRatio_working_3-way'!H859)</f>
        <v/>
      </c>
      <c r="L860" s="21" t="str">
        <f>IF(OR($A860="",$B860="",$C860=""),"",'OddsRatio_working_3-way'!I859)</f>
        <v/>
      </c>
      <c r="M860" s="22" t="str">
        <f>IF(OR($A860="",$B860="",$C860=""),"",'OddsRatio_working_3-way'!J859)</f>
        <v/>
      </c>
      <c r="N860" s="17" t="str">
        <f>IF('Log_working_3-way'!$D859="","",A860^('Log_working_3-way'!$D859))</f>
        <v/>
      </c>
      <c r="O860" s="21" t="str">
        <f>IF('Log_working_3-way'!$D859="","",B860^('Log_working_3-way'!$D859))</f>
        <v/>
      </c>
      <c r="P860" s="21"/>
    </row>
    <row r="861" spans="4:16" x14ac:dyDescent="0.2">
      <c r="D861" s="20" t="str">
        <f t="shared" si="193"/>
        <v/>
      </c>
      <c r="E861" s="17" t="str">
        <f>IF(OR($A861="",$B861="",$C861=""),"",A861*'MPTO_working_3-way'!$I860)</f>
        <v/>
      </c>
      <c r="F861" s="21" t="str">
        <f>IF(OR($A861="",$B861="",$C861=""),"",B861*'MPTO_working_3-way'!$I860)</f>
        <v/>
      </c>
      <c r="G861" s="22" t="str">
        <f>IF(OR($A861="",$B861="",$C861=""),"",C861*'MPTO_working_3-way'!$I860)</f>
        <v/>
      </c>
      <c r="H861" s="17" t="str">
        <f>IF(OR($A861="",$B861="",$C861=""),"",'MPTO_working_3-way'!E860)</f>
        <v/>
      </c>
      <c r="I861" s="21" t="str">
        <f>IF(OR($A861="",$B861="",$C861=""),"",'MPTO_working_3-way'!F860)</f>
        <v/>
      </c>
      <c r="J861" s="22" t="str">
        <f>IF(OR($A861="",$B861="",$C861=""),"",'MPTO_working_3-way'!G860)</f>
        <v/>
      </c>
      <c r="K861" s="17" t="str">
        <f>IF(OR($A861="",$B861="",$C861=""),"",'OddsRatio_working_3-way'!H860)</f>
        <v/>
      </c>
      <c r="L861" s="21" t="str">
        <f>IF(OR($A861="",$B861="",$C861=""),"",'OddsRatio_working_3-way'!I860)</f>
        <v/>
      </c>
      <c r="M861" s="22" t="str">
        <f>IF(OR($A861="",$B861="",$C861=""),"",'OddsRatio_working_3-way'!J860)</f>
        <v/>
      </c>
      <c r="N861" s="17" t="str">
        <f>IF('Log_working_3-way'!$D860="","",A861^('Log_working_3-way'!$D860))</f>
        <v/>
      </c>
      <c r="O861" s="21" t="str">
        <f>IF('Log_working_3-way'!$D860="","",B861^('Log_working_3-way'!$D860))</f>
        <v/>
      </c>
      <c r="P861" s="21"/>
    </row>
    <row r="862" spans="4:16" x14ac:dyDescent="0.2">
      <c r="D862" s="20" t="str">
        <f t="shared" si="193"/>
        <v/>
      </c>
      <c r="E862" s="17" t="str">
        <f>IF(OR($A862="",$B862="",$C862=""),"",A862*'MPTO_working_3-way'!$I861)</f>
        <v/>
      </c>
      <c r="F862" s="21" t="str">
        <f>IF(OR($A862="",$B862="",$C862=""),"",B862*'MPTO_working_3-way'!$I861)</f>
        <v/>
      </c>
      <c r="G862" s="22" t="str">
        <f>IF(OR($A862="",$B862="",$C862=""),"",C862*'MPTO_working_3-way'!$I861)</f>
        <v/>
      </c>
      <c r="H862" s="17" t="str">
        <f>IF(OR($A862="",$B862="",$C862=""),"",'MPTO_working_3-way'!E861)</f>
        <v/>
      </c>
      <c r="I862" s="21" t="str">
        <f>IF(OR($A862="",$B862="",$C862=""),"",'MPTO_working_3-way'!F861)</f>
        <v/>
      </c>
      <c r="J862" s="22" t="str">
        <f>IF(OR($A862="",$B862="",$C862=""),"",'MPTO_working_3-way'!G861)</f>
        <v/>
      </c>
      <c r="K862" s="17" t="str">
        <f>IF(OR($A862="",$B862="",$C862=""),"",'OddsRatio_working_3-way'!H861)</f>
        <v/>
      </c>
      <c r="L862" s="21" t="str">
        <f>IF(OR($A862="",$B862="",$C862=""),"",'OddsRatio_working_3-way'!I861)</f>
        <v/>
      </c>
      <c r="M862" s="22" t="str">
        <f>IF(OR($A862="",$B862="",$C862=""),"",'OddsRatio_working_3-way'!J861)</f>
        <v/>
      </c>
      <c r="N862" s="17" t="str">
        <f>IF('Log_working_3-way'!$D861="","",A862^('Log_working_3-way'!$D861))</f>
        <v/>
      </c>
      <c r="O862" s="21" t="str">
        <f>IF('Log_working_3-way'!$D861="","",B862^('Log_working_3-way'!$D861))</f>
        <v/>
      </c>
      <c r="P862" s="21"/>
    </row>
    <row r="863" spans="4:16" x14ac:dyDescent="0.2">
      <c r="D863" s="20" t="str">
        <f t="shared" si="193"/>
        <v/>
      </c>
      <c r="E863" s="17" t="str">
        <f>IF(OR($A863="",$B863="",$C863=""),"",A863*'MPTO_working_3-way'!$I862)</f>
        <v/>
      </c>
      <c r="F863" s="21" t="str">
        <f>IF(OR($A863="",$B863="",$C863=""),"",B863*'MPTO_working_3-way'!$I862)</f>
        <v/>
      </c>
      <c r="G863" s="22" t="str">
        <f>IF(OR($A863="",$B863="",$C863=""),"",C863*'MPTO_working_3-way'!$I862)</f>
        <v/>
      </c>
      <c r="H863" s="17" t="str">
        <f>IF(OR($A863="",$B863="",$C863=""),"",'MPTO_working_3-way'!E862)</f>
        <v/>
      </c>
      <c r="I863" s="21" t="str">
        <f>IF(OR($A863="",$B863="",$C863=""),"",'MPTO_working_3-way'!F862)</f>
        <v/>
      </c>
      <c r="J863" s="22" t="str">
        <f>IF(OR($A863="",$B863="",$C863=""),"",'MPTO_working_3-way'!G862)</f>
        <v/>
      </c>
      <c r="K863" s="17" t="str">
        <f>IF(OR($A863="",$B863="",$C863=""),"",'OddsRatio_working_3-way'!H862)</f>
        <v/>
      </c>
      <c r="L863" s="21" t="str">
        <f>IF(OR($A863="",$B863="",$C863=""),"",'OddsRatio_working_3-way'!I862)</f>
        <v/>
      </c>
      <c r="M863" s="22" t="str">
        <f>IF(OR($A863="",$B863="",$C863=""),"",'OddsRatio_working_3-way'!J862)</f>
        <v/>
      </c>
      <c r="N863" s="17" t="str">
        <f>IF('Log_working_3-way'!$D862="","",A863^('Log_working_3-way'!$D862))</f>
        <v/>
      </c>
      <c r="O863" s="21" t="str">
        <f>IF('Log_working_3-way'!$D862="","",B863^('Log_working_3-way'!$D862))</f>
        <v/>
      </c>
      <c r="P863" s="21"/>
    </row>
    <row r="864" spans="4:16" x14ac:dyDescent="0.2">
      <c r="D864" s="20" t="str">
        <f t="shared" si="193"/>
        <v/>
      </c>
      <c r="E864" s="17" t="str">
        <f>IF(OR($A864="",$B864="",$C864=""),"",A864*'MPTO_working_3-way'!$I863)</f>
        <v/>
      </c>
      <c r="F864" s="21" t="str">
        <f>IF(OR($A864="",$B864="",$C864=""),"",B864*'MPTO_working_3-way'!$I863)</f>
        <v/>
      </c>
      <c r="G864" s="22" t="str">
        <f>IF(OR($A864="",$B864="",$C864=""),"",C864*'MPTO_working_3-way'!$I863)</f>
        <v/>
      </c>
      <c r="H864" s="17" t="str">
        <f>IF(OR($A864="",$B864="",$C864=""),"",'MPTO_working_3-way'!E863)</f>
        <v/>
      </c>
      <c r="I864" s="21" t="str">
        <f>IF(OR($A864="",$B864="",$C864=""),"",'MPTO_working_3-way'!F863)</f>
        <v/>
      </c>
      <c r="J864" s="22" t="str">
        <f>IF(OR($A864="",$B864="",$C864=""),"",'MPTO_working_3-way'!G863)</f>
        <v/>
      </c>
      <c r="K864" s="17" t="str">
        <f>IF(OR($A864="",$B864="",$C864=""),"",'OddsRatio_working_3-way'!H863)</f>
        <v/>
      </c>
      <c r="L864" s="21" t="str">
        <f>IF(OR($A864="",$B864="",$C864=""),"",'OddsRatio_working_3-way'!I863)</f>
        <v/>
      </c>
      <c r="M864" s="22" t="str">
        <f>IF(OR($A864="",$B864="",$C864=""),"",'OddsRatio_working_3-way'!J863)</f>
        <v/>
      </c>
      <c r="N864" s="17" t="str">
        <f>IF('Log_working_3-way'!$D863="","",A864^('Log_working_3-way'!$D863))</f>
        <v/>
      </c>
      <c r="O864" s="21" t="str">
        <f>IF('Log_working_3-way'!$D863="","",B864^('Log_working_3-way'!$D863))</f>
        <v/>
      </c>
      <c r="P864" s="21"/>
    </row>
    <row r="865" spans="4:16" x14ac:dyDescent="0.2">
      <c r="D865" s="20" t="str">
        <f t="shared" si="193"/>
        <v/>
      </c>
      <c r="E865" s="17" t="str">
        <f>IF(OR($A865="",$B865="",$C865=""),"",A865*'MPTO_working_3-way'!$I864)</f>
        <v/>
      </c>
      <c r="F865" s="21" t="str">
        <f>IF(OR($A865="",$B865="",$C865=""),"",B865*'MPTO_working_3-way'!$I864)</f>
        <v/>
      </c>
      <c r="G865" s="22" t="str">
        <f>IF(OR($A865="",$B865="",$C865=""),"",C865*'MPTO_working_3-way'!$I864)</f>
        <v/>
      </c>
      <c r="H865" s="17" t="str">
        <f>IF(OR($A865="",$B865="",$C865=""),"",'MPTO_working_3-way'!E864)</f>
        <v/>
      </c>
      <c r="I865" s="21" t="str">
        <f>IF(OR($A865="",$B865="",$C865=""),"",'MPTO_working_3-way'!F864)</f>
        <v/>
      </c>
      <c r="J865" s="22" t="str">
        <f>IF(OR($A865="",$B865="",$C865=""),"",'MPTO_working_3-way'!G864)</f>
        <v/>
      </c>
      <c r="K865" s="17" t="str">
        <f>IF(OR($A865="",$B865="",$C865=""),"",'OddsRatio_working_3-way'!H864)</f>
        <v/>
      </c>
      <c r="L865" s="21" t="str">
        <f>IF(OR($A865="",$B865="",$C865=""),"",'OddsRatio_working_3-way'!I864)</f>
        <v/>
      </c>
      <c r="M865" s="22" t="str">
        <f>IF(OR($A865="",$B865="",$C865=""),"",'OddsRatio_working_3-way'!J864)</f>
        <v/>
      </c>
      <c r="N865" s="17" t="str">
        <f>IF('Log_working_3-way'!$D864="","",A865^('Log_working_3-way'!$D864))</f>
        <v/>
      </c>
      <c r="O865" s="21" t="str">
        <f>IF('Log_working_3-way'!$D864="","",B865^('Log_working_3-way'!$D864))</f>
        <v/>
      </c>
      <c r="P865" s="21"/>
    </row>
    <row r="866" spans="4:16" x14ac:dyDescent="0.2">
      <c r="D866" s="20" t="str">
        <f t="shared" si="193"/>
        <v/>
      </c>
      <c r="E866" s="17" t="str">
        <f>IF(OR($A866="",$B866="",$C866=""),"",A866*'MPTO_working_3-way'!$I865)</f>
        <v/>
      </c>
      <c r="F866" s="21" t="str">
        <f>IF(OR($A866="",$B866="",$C866=""),"",B866*'MPTO_working_3-way'!$I865)</f>
        <v/>
      </c>
      <c r="G866" s="22" t="str">
        <f>IF(OR($A866="",$B866="",$C866=""),"",C866*'MPTO_working_3-way'!$I865)</f>
        <v/>
      </c>
      <c r="H866" s="17" t="str">
        <f>IF(OR($A866="",$B866="",$C866=""),"",'MPTO_working_3-way'!E865)</f>
        <v/>
      </c>
      <c r="I866" s="21" t="str">
        <f>IF(OR($A866="",$B866="",$C866=""),"",'MPTO_working_3-way'!F865)</f>
        <v/>
      </c>
      <c r="J866" s="22" t="str">
        <f>IF(OR($A866="",$B866="",$C866=""),"",'MPTO_working_3-way'!G865)</f>
        <v/>
      </c>
      <c r="K866" s="17" t="str">
        <f>IF(OR($A866="",$B866="",$C866=""),"",'OddsRatio_working_3-way'!H865)</f>
        <v/>
      </c>
      <c r="L866" s="21" t="str">
        <f>IF(OR($A866="",$B866="",$C866=""),"",'OddsRatio_working_3-way'!I865)</f>
        <v/>
      </c>
      <c r="M866" s="22" t="str">
        <f>IF(OR($A866="",$B866="",$C866=""),"",'OddsRatio_working_3-way'!J865)</f>
        <v/>
      </c>
      <c r="N866" s="17" t="str">
        <f>IF('Log_working_3-way'!$D865="","",A866^('Log_working_3-way'!$D865))</f>
        <v/>
      </c>
      <c r="O866" s="21" t="str">
        <f>IF('Log_working_3-way'!$D865="","",B866^('Log_working_3-way'!$D865))</f>
        <v/>
      </c>
      <c r="P866" s="21"/>
    </row>
    <row r="867" spans="4:16" x14ac:dyDescent="0.2">
      <c r="D867" s="20" t="str">
        <f t="shared" si="193"/>
        <v/>
      </c>
      <c r="E867" s="17" t="str">
        <f>IF(OR($A867="",$B867="",$C867=""),"",A867*'MPTO_working_3-way'!$I866)</f>
        <v/>
      </c>
      <c r="F867" s="21" t="str">
        <f>IF(OR($A867="",$B867="",$C867=""),"",B867*'MPTO_working_3-way'!$I866)</f>
        <v/>
      </c>
      <c r="G867" s="22" t="str">
        <f>IF(OR($A867="",$B867="",$C867=""),"",C867*'MPTO_working_3-way'!$I866)</f>
        <v/>
      </c>
      <c r="H867" s="17" t="str">
        <f>IF(OR($A867="",$B867="",$C867=""),"",'MPTO_working_3-way'!E866)</f>
        <v/>
      </c>
      <c r="I867" s="21" t="str">
        <f>IF(OR($A867="",$B867="",$C867=""),"",'MPTO_working_3-way'!F866)</f>
        <v/>
      </c>
      <c r="J867" s="22" t="str">
        <f>IF(OR($A867="",$B867="",$C867=""),"",'MPTO_working_3-way'!G866)</f>
        <v/>
      </c>
      <c r="K867" s="17" t="str">
        <f>IF(OR($A867="",$B867="",$C867=""),"",'OddsRatio_working_3-way'!H866)</f>
        <v/>
      </c>
      <c r="L867" s="21" t="str">
        <f>IF(OR($A867="",$B867="",$C867=""),"",'OddsRatio_working_3-way'!I866)</f>
        <v/>
      </c>
      <c r="M867" s="22" t="str">
        <f>IF(OR($A867="",$B867="",$C867=""),"",'OddsRatio_working_3-way'!J866)</f>
        <v/>
      </c>
      <c r="N867" s="17" t="str">
        <f>IF('Log_working_3-way'!$D866="","",A867^('Log_working_3-way'!$D866))</f>
        <v/>
      </c>
      <c r="O867" s="21" t="str">
        <f>IF('Log_working_3-way'!$D866="","",B867^('Log_working_3-way'!$D866))</f>
        <v/>
      </c>
      <c r="P867" s="21"/>
    </row>
    <row r="868" spans="4:16" x14ac:dyDescent="0.2">
      <c r="D868" s="20" t="str">
        <f t="shared" si="193"/>
        <v/>
      </c>
      <c r="E868" s="17" t="str">
        <f>IF(OR($A868="",$B868="",$C868=""),"",A868*'MPTO_working_3-way'!$I867)</f>
        <v/>
      </c>
      <c r="F868" s="21" t="str">
        <f>IF(OR($A868="",$B868="",$C868=""),"",B868*'MPTO_working_3-way'!$I867)</f>
        <v/>
      </c>
      <c r="G868" s="22" t="str">
        <f>IF(OR($A868="",$B868="",$C868=""),"",C868*'MPTO_working_3-way'!$I867)</f>
        <v/>
      </c>
      <c r="H868" s="17" t="str">
        <f>IF(OR($A868="",$B868="",$C868=""),"",'MPTO_working_3-way'!E867)</f>
        <v/>
      </c>
      <c r="I868" s="21" t="str">
        <f>IF(OR($A868="",$B868="",$C868=""),"",'MPTO_working_3-way'!F867)</f>
        <v/>
      </c>
      <c r="J868" s="22" t="str">
        <f>IF(OR($A868="",$B868="",$C868=""),"",'MPTO_working_3-way'!G867)</f>
        <v/>
      </c>
      <c r="K868" s="17" t="str">
        <f>IF(OR($A868="",$B868="",$C868=""),"",'OddsRatio_working_3-way'!H867)</f>
        <v/>
      </c>
      <c r="L868" s="21" t="str">
        <f>IF(OR($A868="",$B868="",$C868=""),"",'OddsRatio_working_3-way'!I867)</f>
        <v/>
      </c>
      <c r="M868" s="22" t="str">
        <f>IF(OR($A868="",$B868="",$C868=""),"",'OddsRatio_working_3-way'!J867)</f>
        <v/>
      </c>
      <c r="N868" s="17" t="str">
        <f>IF('Log_working_3-way'!$D867="","",A868^('Log_working_3-way'!$D867))</f>
        <v/>
      </c>
      <c r="O868" s="21" t="str">
        <f>IF('Log_working_3-way'!$D867="","",B868^('Log_working_3-way'!$D867))</f>
        <v/>
      </c>
      <c r="P868" s="21"/>
    </row>
    <row r="869" spans="4:16" x14ac:dyDescent="0.2">
      <c r="D869" s="20" t="str">
        <f t="shared" si="193"/>
        <v/>
      </c>
      <c r="E869" s="17" t="str">
        <f>IF(OR($A869="",$B869="",$C869=""),"",A869*'MPTO_working_3-way'!$I868)</f>
        <v/>
      </c>
      <c r="F869" s="21" t="str">
        <f>IF(OR($A869="",$B869="",$C869=""),"",B869*'MPTO_working_3-way'!$I868)</f>
        <v/>
      </c>
      <c r="G869" s="22" t="str">
        <f>IF(OR($A869="",$B869="",$C869=""),"",C869*'MPTO_working_3-way'!$I868)</f>
        <v/>
      </c>
      <c r="H869" s="17" t="str">
        <f>IF(OR($A869="",$B869="",$C869=""),"",'MPTO_working_3-way'!E868)</f>
        <v/>
      </c>
      <c r="I869" s="21" t="str">
        <f>IF(OR($A869="",$B869="",$C869=""),"",'MPTO_working_3-way'!F868)</f>
        <v/>
      </c>
      <c r="J869" s="22" t="str">
        <f>IF(OR($A869="",$B869="",$C869=""),"",'MPTO_working_3-way'!G868)</f>
        <v/>
      </c>
      <c r="K869" s="17" t="str">
        <f>IF(OR($A869="",$B869="",$C869=""),"",'OddsRatio_working_3-way'!H868)</f>
        <v/>
      </c>
      <c r="L869" s="21" t="str">
        <f>IF(OR($A869="",$B869="",$C869=""),"",'OddsRatio_working_3-way'!I868)</f>
        <v/>
      </c>
      <c r="M869" s="22" t="str">
        <f>IF(OR($A869="",$B869="",$C869=""),"",'OddsRatio_working_3-way'!J868)</f>
        <v/>
      </c>
      <c r="N869" s="17" t="str">
        <f>IF('Log_working_3-way'!$D868="","",A869^('Log_working_3-way'!$D868))</f>
        <v/>
      </c>
      <c r="O869" s="21" t="str">
        <f>IF('Log_working_3-way'!$D868="","",B869^('Log_working_3-way'!$D868))</f>
        <v/>
      </c>
      <c r="P869" s="21"/>
    </row>
    <row r="870" spans="4:16" x14ac:dyDescent="0.2">
      <c r="D870" s="20" t="str">
        <f t="shared" si="193"/>
        <v/>
      </c>
      <c r="E870" s="17" t="str">
        <f>IF(OR($A870="",$B870="",$C870=""),"",A870*'MPTO_working_3-way'!$I869)</f>
        <v/>
      </c>
      <c r="F870" s="21" t="str">
        <f>IF(OR($A870="",$B870="",$C870=""),"",B870*'MPTO_working_3-way'!$I869)</f>
        <v/>
      </c>
      <c r="G870" s="22" t="str">
        <f>IF(OR($A870="",$B870="",$C870=""),"",C870*'MPTO_working_3-way'!$I869)</f>
        <v/>
      </c>
      <c r="H870" s="17" t="str">
        <f>IF(OR($A870="",$B870="",$C870=""),"",'MPTO_working_3-way'!E869)</f>
        <v/>
      </c>
      <c r="I870" s="21" t="str">
        <f>IF(OR($A870="",$B870="",$C870=""),"",'MPTO_working_3-way'!F869)</f>
        <v/>
      </c>
      <c r="J870" s="22" t="str">
        <f>IF(OR($A870="",$B870="",$C870=""),"",'MPTO_working_3-way'!G869)</f>
        <v/>
      </c>
      <c r="K870" s="17" t="str">
        <f>IF(OR($A870="",$B870="",$C870=""),"",'OddsRatio_working_3-way'!H869)</f>
        <v/>
      </c>
      <c r="L870" s="21" t="str">
        <f>IF(OR($A870="",$B870="",$C870=""),"",'OddsRatio_working_3-way'!I869)</f>
        <v/>
      </c>
      <c r="M870" s="22" t="str">
        <f>IF(OR($A870="",$B870="",$C870=""),"",'OddsRatio_working_3-way'!J869)</f>
        <v/>
      </c>
      <c r="N870" s="17" t="str">
        <f>IF('Log_working_3-way'!$D869="","",A870^('Log_working_3-way'!$D869))</f>
        <v/>
      </c>
      <c r="O870" s="21" t="str">
        <f>IF('Log_working_3-way'!$D869="","",B870^('Log_working_3-way'!$D869))</f>
        <v/>
      </c>
      <c r="P870" s="21"/>
    </row>
    <row r="871" spans="4:16" x14ac:dyDescent="0.2">
      <c r="D871" s="20" t="str">
        <f t="shared" si="193"/>
        <v/>
      </c>
      <c r="E871" s="17" t="str">
        <f>IF(OR($A871="",$B871="",$C871=""),"",A871*'MPTO_working_3-way'!$I870)</f>
        <v/>
      </c>
      <c r="F871" s="21" t="str">
        <f>IF(OR($A871="",$B871="",$C871=""),"",B871*'MPTO_working_3-way'!$I870)</f>
        <v/>
      </c>
      <c r="G871" s="22" t="str">
        <f>IF(OR($A871="",$B871="",$C871=""),"",C871*'MPTO_working_3-way'!$I870)</f>
        <v/>
      </c>
      <c r="H871" s="17" t="str">
        <f>IF(OR($A871="",$B871="",$C871=""),"",'MPTO_working_3-way'!E870)</f>
        <v/>
      </c>
      <c r="I871" s="21" t="str">
        <f>IF(OR($A871="",$B871="",$C871=""),"",'MPTO_working_3-way'!F870)</f>
        <v/>
      </c>
      <c r="J871" s="22" t="str">
        <f>IF(OR($A871="",$B871="",$C871=""),"",'MPTO_working_3-way'!G870)</f>
        <v/>
      </c>
      <c r="K871" s="17" t="str">
        <f>IF(OR($A871="",$B871="",$C871=""),"",'OddsRatio_working_3-way'!H870)</f>
        <v/>
      </c>
      <c r="L871" s="21" t="str">
        <f>IF(OR($A871="",$B871="",$C871=""),"",'OddsRatio_working_3-way'!I870)</f>
        <v/>
      </c>
      <c r="M871" s="22" t="str">
        <f>IF(OR($A871="",$B871="",$C871=""),"",'OddsRatio_working_3-way'!J870)</f>
        <v/>
      </c>
      <c r="N871" s="17" t="str">
        <f>IF('Log_working_3-way'!$D870="","",A871^('Log_working_3-way'!$D870))</f>
        <v/>
      </c>
      <c r="O871" s="21" t="str">
        <f>IF('Log_working_3-way'!$D870="","",B871^('Log_working_3-way'!$D870))</f>
        <v/>
      </c>
      <c r="P871" s="21"/>
    </row>
    <row r="872" spans="4:16" x14ac:dyDescent="0.2">
      <c r="D872" s="20" t="str">
        <f t="shared" si="193"/>
        <v/>
      </c>
      <c r="E872" s="17" t="str">
        <f>IF(OR($A872="",$B872="",$C872=""),"",A872*'MPTO_working_3-way'!$I871)</f>
        <v/>
      </c>
      <c r="F872" s="21" t="str">
        <f>IF(OR($A872="",$B872="",$C872=""),"",B872*'MPTO_working_3-way'!$I871)</f>
        <v/>
      </c>
      <c r="G872" s="22" t="str">
        <f>IF(OR($A872="",$B872="",$C872=""),"",C872*'MPTO_working_3-way'!$I871)</f>
        <v/>
      </c>
      <c r="H872" s="17" t="str">
        <f>IF(OR($A872="",$B872="",$C872=""),"",'MPTO_working_3-way'!E871)</f>
        <v/>
      </c>
      <c r="I872" s="21" t="str">
        <f>IF(OR($A872="",$B872="",$C872=""),"",'MPTO_working_3-way'!F871)</f>
        <v/>
      </c>
      <c r="J872" s="22" t="str">
        <f>IF(OR($A872="",$B872="",$C872=""),"",'MPTO_working_3-way'!G871)</f>
        <v/>
      </c>
      <c r="K872" s="17" t="str">
        <f>IF(OR($A872="",$B872="",$C872=""),"",'OddsRatio_working_3-way'!H871)</f>
        <v/>
      </c>
      <c r="L872" s="21" t="str">
        <f>IF(OR($A872="",$B872="",$C872=""),"",'OddsRatio_working_3-way'!I871)</f>
        <v/>
      </c>
      <c r="M872" s="22" t="str">
        <f>IF(OR($A872="",$B872="",$C872=""),"",'OddsRatio_working_3-way'!J871)</f>
        <v/>
      </c>
      <c r="N872" s="17" t="str">
        <f>IF('Log_working_3-way'!$D871="","",A872^('Log_working_3-way'!$D871))</f>
        <v/>
      </c>
      <c r="O872" s="21" t="str">
        <f>IF('Log_working_3-way'!$D871="","",B872^('Log_working_3-way'!$D871))</f>
        <v/>
      </c>
      <c r="P872" s="21"/>
    </row>
    <row r="873" spans="4:16" x14ac:dyDescent="0.2">
      <c r="D873" s="20" t="str">
        <f t="shared" si="193"/>
        <v/>
      </c>
      <c r="E873" s="17" t="str">
        <f>IF(OR($A873="",$B873="",$C873=""),"",A873*'MPTO_working_3-way'!$I872)</f>
        <v/>
      </c>
      <c r="F873" s="21" t="str">
        <f>IF(OR($A873="",$B873="",$C873=""),"",B873*'MPTO_working_3-way'!$I872)</f>
        <v/>
      </c>
      <c r="G873" s="22" t="str">
        <f>IF(OR($A873="",$B873="",$C873=""),"",C873*'MPTO_working_3-way'!$I872)</f>
        <v/>
      </c>
      <c r="H873" s="17" t="str">
        <f>IF(OR($A873="",$B873="",$C873=""),"",'MPTO_working_3-way'!E872)</f>
        <v/>
      </c>
      <c r="I873" s="21" t="str">
        <f>IF(OR($A873="",$B873="",$C873=""),"",'MPTO_working_3-way'!F872)</f>
        <v/>
      </c>
      <c r="J873" s="22" t="str">
        <f>IF(OR($A873="",$B873="",$C873=""),"",'MPTO_working_3-way'!G872)</f>
        <v/>
      </c>
      <c r="K873" s="17" t="str">
        <f>IF(OR($A873="",$B873="",$C873=""),"",'OddsRatio_working_3-way'!H872)</f>
        <v/>
      </c>
      <c r="L873" s="21" t="str">
        <f>IF(OR($A873="",$B873="",$C873=""),"",'OddsRatio_working_3-way'!I872)</f>
        <v/>
      </c>
      <c r="M873" s="22" t="str">
        <f>IF(OR($A873="",$B873="",$C873=""),"",'OddsRatio_working_3-way'!J872)</f>
        <v/>
      </c>
      <c r="N873" s="17" t="str">
        <f>IF('Log_working_3-way'!$D872="","",A873^('Log_working_3-way'!$D872))</f>
        <v/>
      </c>
      <c r="O873" s="21" t="str">
        <f>IF('Log_working_3-way'!$D872="","",B873^('Log_working_3-way'!$D872))</f>
        <v/>
      </c>
      <c r="P873" s="21"/>
    </row>
    <row r="874" spans="4:16" x14ac:dyDescent="0.2">
      <c r="D874" s="20" t="str">
        <f t="shared" si="193"/>
        <v/>
      </c>
      <c r="E874" s="17" t="str">
        <f>IF(OR($A874="",$B874="",$C874=""),"",A874*'MPTO_working_3-way'!$I873)</f>
        <v/>
      </c>
      <c r="F874" s="21" t="str">
        <f>IF(OR($A874="",$B874="",$C874=""),"",B874*'MPTO_working_3-way'!$I873)</f>
        <v/>
      </c>
      <c r="G874" s="22" t="str">
        <f>IF(OR($A874="",$B874="",$C874=""),"",C874*'MPTO_working_3-way'!$I873)</f>
        <v/>
      </c>
      <c r="H874" s="17" t="str">
        <f>IF(OR($A874="",$B874="",$C874=""),"",'MPTO_working_3-way'!E873)</f>
        <v/>
      </c>
      <c r="I874" s="21" t="str">
        <f>IF(OR($A874="",$B874="",$C874=""),"",'MPTO_working_3-way'!F873)</f>
        <v/>
      </c>
      <c r="J874" s="22" t="str">
        <f>IF(OR($A874="",$B874="",$C874=""),"",'MPTO_working_3-way'!G873)</f>
        <v/>
      </c>
      <c r="K874" s="17" t="str">
        <f>IF(OR($A874="",$B874="",$C874=""),"",'OddsRatio_working_3-way'!H873)</f>
        <v/>
      </c>
      <c r="L874" s="21" t="str">
        <f>IF(OR($A874="",$B874="",$C874=""),"",'OddsRatio_working_3-way'!I873)</f>
        <v/>
      </c>
      <c r="M874" s="22" t="str">
        <f>IF(OR($A874="",$B874="",$C874=""),"",'OddsRatio_working_3-way'!J873)</f>
        <v/>
      </c>
      <c r="N874" s="17" t="str">
        <f>IF('Log_working_3-way'!$D873="","",A874^('Log_working_3-way'!$D873))</f>
        <v/>
      </c>
      <c r="O874" s="21" t="str">
        <f>IF('Log_working_3-way'!$D873="","",B874^('Log_working_3-way'!$D873))</f>
        <v/>
      </c>
      <c r="P874" s="21"/>
    </row>
    <row r="875" spans="4:16" x14ac:dyDescent="0.2">
      <c r="D875" s="20" t="str">
        <f t="shared" si="193"/>
        <v/>
      </c>
      <c r="E875" s="17" t="str">
        <f>IF(OR($A875="",$B875="",$C875=""),"",A875*'MPTO_working_3-way'!$I874)</f>
        <v/>
      </c>
      <c r="F875" s="21" t="str">
        <f>IF(OR($A875="",$B875="",$C875=""),"",B875*'MPTO_working_3-way'!$I874)</f>
        <v/>
      </c>
      <c r="G875" s="22" t="str">
        <f>IF(OR($A875="",$B875="",$C875=""),"",C875*'MPTO_working_3-way'!$I874)</f>
        <v/>
      </c>
      <c r="H875" s="17" t="str">
        <f>IF(OR($A875="",$B875="",$C875=""),"",'MPTO_working_3-way'!E874)</f>
        <v/>
      </c>
      <c r="I875" s="21" t="str">
        <f>IF(OR($A875="",$B875="",$C875=""),"",'MPTO_working_3-way'!F874)</f>
        <v/>
      </c>
      <c r="J875" s="22" t="str">
        <f>IF(OR($A875="",$B875="",$C875=""),"",'MPTO_working_3-way'!G874)</f>
        <v/>
      </c>
      <c r="K875" s="17" t="str">
        <f>IF(OR($A875="",$B875="",$C875=""),"",'OddsRatio_working_3-way'!H874)</f>
        <v/>
      </c>
      <c r="L875" s="21" t="str">
        <f>IF(OR($A875="",$B875="",$C875=""),"",'OddsRatio_working_3-way'!I874)</f>
        <v/>
      </c>
      <c r="M875" s="22" t="str">
        <f>IF(OR($A875="",$B875="",$C875=""),"",'OddsRatio_working_3-way'!J874)</f>
        <v/>
      </c>
      <c r="N875" s="17" t="str">
        <f>IF('Log_working_3-way'!$D874="","",A875^('Log_working_3-way'!$D874))</f>
        <v/>
      </c>
      <c r="O875" s="21" t="str">
        <f>IF('Log_working_3-way'!$D874="","",B875^('Log_working_3-way'!$D874))</f>
        <v/>
      </c>
      <c r="P875" s="21"/>
    </row>
    <row r="876" spans="4:16" x14ac:dyDescent="0.2">
      <c r="D876" s="20" t="str">
        <f t="shared" si="193"/>
        <v/>
      </c>
      <c r="E876" s="17" t="str">
        <f>IF(OR($A876="",$B876="",$C876=""),"",A876*'MPTO_working_3-way'!$I875)</f>
        <v/>
      </c>
      <c r="F876" s="21" t="str">
        <f>IF(OR($A876="",$B876="",$C876=""),"",B876*'MPTO_working_3-way'!$I875)</f>
        <v/>
      </c>
      <c r="G876" s="22" t="str">
        <f>IF(OR($A876="",$B876="",$C876=""),"",C876*'MPTO_working_3-way'!$I875)</f>
        <v/>
      </c>
      <c r="H876" s="17" t="str">
        <f>IF(OR($A876="",$B876="",$C876=""),"",'MPTO_working_3-way'!E875)</f>
        <v/>
      </c>
      <c r="I876" s="21" t="str">
        <f>IF(OR($A876="",$B876="",$C876=""),"",'MPTO_working_3-way'!F875)</f>
        <v/>
      </c>
      <c r="J876" s="22" t="str">
        <f>IF(OR($A876="",$B876="",$C876=""),"",'MPTO_working_3-way'!G875)</f>
        <v/>
      </c>
      <c r="K876" s="17" t="str">
        <f>IF(OR($A876="",$B876="",$C876=""),"",'OddsRatio_working_3-way'!H875)</f>
        <v/>
      </c>
      <c r="L876" s="21" t="str">
        <f>IF(OR($A876="",$B876="",$C876=""),"",'OddsRatio_working_3-way'!I875)</f>
        <v/>
      </c>
      <c r="M876" s="22" t="str">
        <f>IF(OR($A876="",$B876="",$C876=""),"",'OddsRatio_working_3-way'!J875)</f>
        <v/>
      </c>
      <c r="N876" s="17" t="str">
        <f>IF('Log_working_3-way'!$D875="","",A876^('Log_working_3-way'!$D875))</f>
        <v/>
      </c>
      <c r="O876" s="21" t="str">
        <f>IF('Log_working_3-way'!$D875="","",B876^('Log_working_3-way'!$D875))</f>
        <v/>
      </c>
      <c r="P876" s="21"/>
    </row>
    <row r="877" spans="4:16" x14ac:dyDescent="0.2">
      <c r="D877" s="20" t="str">
        <f t="shared" si="193"/>
        <v/>
      </c>
      <c r="E877" s="17" t="str">
        <f>IF(OR($A877="",$B877="",$C877=""),"",A877*'MPTO_working_3-way'!$I876)</f>
        <v/>
      </c>
      <c r="F877" s="21" t="str">
        <f>IF(OR($A877="",$B877="",$C877=""),"",B877*'MPTO_working_3-way'!$I876)</f>
        <v/>
      </c>
      <c r="G877" s="22" t="str">
        <f>IF(OR($A877="",$B877="",$C877=""),"",C877*'MPTO_working_3-way'!$I876)</f>
        <v/>
      </c>
      <c r="H877" s="17" t="str">
        <f>IF(OR($A877="",$B877="",$C877=""),"",'MPTO_working_3-way'!E876)</f>
        <v/>
      </c>
      <c r="I877" s="21" t="str">
        <f>IF(OR($A877="",$B877="",$C877=""),"",'MPTO_working_3-way'!F876)</f>
        <v/>
      </c>
      <c r="J877" s="22" t="str">
        <f>IF(OR($A877="",$B877="",$C877=""),"",'MPTO_working_3-way'!G876)</f>
        <v/>
      </c>
      <c r="K877" s="17" t="str">
        <f>IF(OR($A877="",$B877="",$C877=""),"",'OddsRatio_working_3-way'!H876)</f>
        <v/>
      </c>
      <c r="L877" s="21" t="str">
        <f>IF(OR($A877="",$B877="",$C877=""),"",'OddsRatio_working_3-way'!I876)</f>
        <v/>
      </c>
      <c r="M877" s="22" t="str">
        <f>IF(OR($A877="",$B877="",$C877=""),"",'OddsRatio_working_3-way'!J876)</f>
        <v/>
      </c>
      <c r="N877" s="17" t="str">
        <f>IF('Log_working_3-way'!$D876="","",A877^('Log_working_3-way'!$D876))</f>
        <v/>
      </c>
      <c r="O877" s="21" t="str">
        <f>IF('Log_working_3-way'!$D876="","",B877^('Log_working_3-way'!$D876))</f>
        <v/>
      </c>
      <c r="P877" s="21"/>
    </row>
    <row r="878" spans="4:16" x14ac:dyDescent="0.2">
      <c r="D878" s="20" t="str">
        <f t="shared" si="193"/>
        <v/>
      </c>
      <c r="E878" s="17" t="str">
        <f>IF(OR($A878="",$B878="",$C878=""),"",A878*'MPTO_working_3-way'!$I877)</f>
        <v/>
      </c>
      <c r="F878" s="21" t="str">
        <f>IF(OR($A878="",$B878="",$C878=""),"",B878*'MPTO_working_3-way'!$I877)</f>
        <v/>
      </c>
      <c r="G878" s="22" t="str">
        <f>IF(OR($A878="",$B878="",$C878=""),"",C878*'MPTO_working_3-way'!$I877)</f>
        <v/>
      </c>
      <c r="H878" s="17" t="str">
        <f>IF(OR($A878="",$B878="",$C878=""),"",'MPTO_working_3-way'!E877)</f>
        <v/>
      </c>
      <c r="I878" s="21" t="str">
        <f>IF(OR($A878="",$B878="",$C878=""),"",'MPTO_working_3-way'!F877)</f>
        <v/>
      </c>
      <c r="J878" s="22" t="str">
        <f>IF(OR($A878="",$B878="",$C878=""),"",'MPTO_working_3-way'!G877)</f>
        <v/>
      </c>
      <c r="K878" s="17" t="str">
        <f>IF(OR($A878="",$B878="",$C878=""),"",'OddsRatio_working_3-way'!H877)</f>
        <v/>
      </c>
      <c r="L878" s="21" t="str">
        <f>IF(OR($A878="",$B878="",$C878=""),"",'OddsRatio_working_3-way'!I877)</f>
        <v/>
      </c>
      <c r="M878" s="22" t="str">
        <f>IF(OR($A878="",$B878="",$C878=""),"",'OddsRatio_working_3-way'!J877)</f>
        <v/>
      </c>
      <c r="N878" s="17" t="str">
        <f>IF('Log_working_3-way'!$D877="","",A878^('Log_working_3-way'!$D877))</f>
        <v/>
      </c>
      <c r="O878" s="21" t="str">
        <f>IF('Log_working_3-way'!$D877="","",B878^('Log_working_3-way'!$D877))</f>
        <v/>
      </c>
      <c r="P878" s="21"/>
    </row>
    <row r="879" spans="4:16" x14ac:dyDescent="0.2">
      <c r="D879" s="20" t="str">
        <f t="shared" si="193"/>
        <v/>
      </c>
      <c r="E879" s="17" t="str">
        <f>IF(OR($A879="",$B879="",$C879=""),"",A879*'MPTO_working_3-way'!$I878)</f>
        <v/>
      </c>
      <c r="F879" s="21" t="str">
        <f>IF(OR($A879="",$B879="",$C879=""),"",B879*'MPTO_working_3-way'!$I878)</f>
        <v/>
      </c>
      <c r="G879" s="22" t="str">
        <f>IF(OR($A879="",$B879="",$C879=""),"",C879*'MPTO_working_3-way'!$I878)</f>
        <v/>
      </c>
      <c r="H879" s="17" t="str">
        <f>IF(OR($A879="",$B879="",$C879=""),"",'MPTO_working_3-way'!E878)</f>
        <v/>
      </c>
      <c r="I879" s="21" t="str">
        <f>IF(OR($A879="",$B879="",$C879=""),"",'MPTO_working_3-way'!F878)</f>
        <v/>
      </c>
      <c r="J879" s="22" t="str">
        <f>IF(OR($A879="",$B879="",$C879=""),"",'MPTO_working_3-way'!G878)</f>
        <v/>
      </c>
      <c r="K879" s="17" t="str">
        <f>IF(OR($A879="",$B879="",$C879=""),"",'OddsRatio_working_3-way'!H878)</f>
        <v/>
      </c>
      <c r="L879" s="21" t="str">
        <f>IF(OR($A879="",$B879="",$C879=""),"",'OddsRatio_working_3-way'!I878)</f>
        <v/>
      </c>
      <c r="M879" s="22" t="str">
        <f>IF(OR($A879="",$B879="",$C879=""),"",'OddsRatio_working_3-way'!J878)</f>
        <v/>
      </c>
      <c r="N879" s="17" t="str">
        <f>IF('Log_working_3-way'!$D878="","",A879^('Log_working_3-way'!$D878))</f>
        <v/>
      </c>
      <c r="O879" s="21" t="str">
        <f>IF('Log_working_3-way'!$D878="","",B879^('Log_working_3-way'!$D878))</f>
        <v/>
      </c>
      <c r="P879" s="21"/>
    </row>
    <row r="880" spans="4:16" x14ac:dyDescent="0.2">
      <c r="D880" s="20" t="str">
        <f t="shared" si="193"/>
        <v/>
      </c>
      <c r="E880" s="17" t="str">
        <f>IF(OR($A880="",$B880="",$C880=""),"",A880*'MPTO_working_3-way'!$I879)</f>
        <v/>
      </c>
      <c r="F880" s="21" t="str">
        <f>IF(OR($A880="",$B880="",$C880=""),"",B880*'MPTO_working_3-way'!$I879)</f>
        <v/>
      </c>
      <c r="G880" s="22" t="str">
        <f>IF(OR($A880="",$B880="",$C880=""),"",C880*'MPTO_working_3-way'!$I879)</f>
        <v/>
      </c>
      <c r="H880" s="17" t="str">
        <f>IF(OR($A880="",$B880="",$C880=""),"",'MPTO_working_3-way'!E879)</f>
        <v/>
      </c>
      <c r="I880" s="21" t="str">
        <f>IF(OR($A880="",$B880="",$C880=""),"",'MPTO_working_3-way'!F879)</f>
        <v/>
      </c>
      <c r="J880" s="22" t="str">
        <f>IF(OR($A880="",$B880="",$C880=""),"",'MPTO_working_3-way'!G879)</f>
        <v/>
      </c>
      <c r="K880" s="17" t="str">
        <f>IF(OR($A880="",$B880="",$C880=""),"",'OddsRatio_working_3-way'!H879)</f>
        <v/>
      </c>
      <c r="L880" s="21" t="str">
        <f>IF(OR($A880="",$B880="",$C880=""),"",'OddsRatio_working_3-way'!I879)</f>
        <v/>
      </c>
      <c r="M880" s="22" t="str">
        <f>IF(OR($A880="",$B880="",$C880=""),"",'OddsRatio_working_3-way'!J879)</f>
        <v/>
      </c>
      <c r="N880" s="17" t="str">
        <f>IF('Log_working_3-way'!$D879="","",A880^('Log_working_3-way'!$D879))</f>
        <v/>
      </c>
      <c r="O880" s="21" t="str">
        <f>IF('Log_working_3-way'!$D879="","",B880^('Log_working_3-way'!$D879))</f>
        <v/>
      </c>
      <c r="P880" s="21"/>
    </row>
    <row r="881" spans="4:16" x14ac:dyDescent="0.2">
      <c r="D881" s="20" t="str">
        <f t="shared" si="193"/>
        <v/>
      </c>
      <c r="E881" s="17" t="str">
        <f>IF(OR($A881="",$B881="",$C881=""),"",A881*'MPTO_working_3-way'!$I880)</f>
        <v/>
      </c>
      <c r="F881" s="21" t="str">
        <f>IF(OR($A881="",$B881="",$C881=""),"",B881*'MPTO_working_3-way'!$I880)</f>
        <v/>
      </c>
      <c r="G881" s="22" t="str">
        <f>IF(OR($A881="",$B881="",$C881=""),"",C881*'MPTO_working_3-way'!$I880)</f>
        <v/>
      </c>
      <c r="H881" s="17" t="str">
        <f>IF(OR($A881="",$B881="",$C881=""),"",'MPTO_working_3-way'!E880)</f>
        <v/>
      </c>
      <c r="I881" s="21" t="str">
        <f>IF(OR($A881="",$B881="",$C881=""),"",'MPTO_working_3-way'!F880)</f>
        <v/>
      </c>
      <c r="J881" s="22" t="str">
        <f>IF(OR($A881="",$B881="",$C881=""),"",'MPTO_working_3-way'!G880)</f>
        <v/>
      </c>
      <c r="K881" s="17" t="str">
        <f>IF(OR($A881="",$B881="",$C881=""),"",'OddsRatio_working_3-way'!H880)</f>
        <v/>
      </c>
      <c r="L881" s="21" t="str">
        <f>IF(OR($A881="",$B881="",$C881=""),"",'OddsRatio_working_3-way'!I880)</f>
        <v/>
      </c>
      <c r="M881" s="22" t="str">
        <f>IF(OR($A881="",$B881="",$C881=""),"",'OddsRatio_working_3-way'!J880)</f>
        <v/>
      </c>
      <c r="N881" s="17" t="str">
        <f>IF('Log_working_3-way'!$D880="","",A881^('Log_working_3-way'!$D880))</f>
        <v/>
      </c>
      <c r="O881" s="21" t="str">
        <f>IF('Log_working_3-way'!$D880="","",B881^('Log_working_3-way'!$D880))</f>
        <v/>
      </c>
      <c r="P881" s="21"/>
    </row>
    <row r="882" spans="4:16" x14ac:dyDescent="0.2">
      <c r="D882" s="20" t="str">
        <f t="shared" si="193"/>
        <v/>
      </c>
      <c r="E882" s="17" t="str">
        <f>IF(OR($A882="",$B882="",$C882=""),"",A882*'MPTO_working_3-way'!$I881)</f>
        <v/>
      </c>
      <c r="F882" s="21" t="str">
        <f>IF(OR($A882="",$B882="",$C882=""),"",B882*'MPTO_working_3-way'!$I881)</f>
        <v/>
      </c>
      <c r="G882" s="22" t="str">
        <f>IF(OR($A882="",$B882="",$C882=""),"",C882*'MPTO_working_3-way'!$I881)</f>
        <v/>
      </c>
      <c r="H882" s="17" t="str">
        <f>IF(OR($A882="",$B882="",$C882=""),"",'MPTO_working_3-way'!E881)</f>
        <v/>
      </c>
      <c r="I882" s="21" t="str">
        <f>IF(OR($A882="",$B882="",$C882=""),"",'MPTO_working_3-way'!F881)</f>
        <v/>
      </c>
      <c r="J882" s="22" t="str">
        <f>IF(OR($A882="",$B882="",$C882=""),"",'MPTO_working_3-way'!G881)</f>
        <v/>
      </c>
      <c r="K882" s="17" t="str">
        <f>IF(OR($A882="",$B882="",$C882=""),"",'OddsRatio_working_3-way'!H881)</f>
        <v/>
      </c>
      <c r="L882" s="21" t="str">
        <f>IF(OR($A882="",$B882="",$C882=""),"",'OddsRatio_working_3-way'!I881)</f>
        <v/>
      </c>
      <c r="M882" s="22" t="str">
        <f>IF(OR($A882="",$B882="",$C882=""),"",'OddsRatio_working_3-way'!J881)</f>
        <v/>
      </c>
      <c r="N882" s="17" t="str">
        <f>IF('Log_working_3-way'!$D881="","",A882^('Log_working_3-way'!$D881))</f>
        <v/>
      </c>
      <c r="O882" s="21" t="str">
        <f>IF('Log_working_3-way'!$D881="","",B882^('Log_working_3-way'!$D881))</f>
        <v/>
      </c>
      <c r="P882" s="21"/>
    </row>
    <row r="883" spans="4:16" x14ac:dyDescent="0.2">
      <c r="D883" s="20" t="str">
        <f t="shared" si="193"/>
        <v/>
      </c>
      <c r="E883" s="17" t="str">
        <f>IF(OR($A883="",$B883="",$C883=""),"",A883*'MPTO_working_3-way'!$I882)</f>
        <v/>
      </c>
      <c r="F883" s="21" t="str">
        <f>IF(OR($A883="",$B883="",$C883=""),"",B883*'MPTO_working_3-way'!$I882)</f>
        <v/>
      </c>
      <c r="G883" s="22" t="str">
        <f>IF(OR($A883="",$B883="",$C883=""),"",C883*'MPTO_working_3-way'!$I882)</f>
        <v/>
      </c>
      <c r="H883" s="17" t="str">
        <f>IF(OR($A883="",$B883="",$C883=""),"",'MPTO_working_3-way'!E882)</f>
        <v/>
      </c>
      <c r="I883" s="21" t="str">
        <f>IF(OR($A883="",$B883="",$C883=""),"",'MPTO_working_3-way'!F882)</f>
        <v/>
      </c>
      <c r="J883" s="22" t="str">
        <f>IF(OR($A883="",$B883="",$C883=""),"",'MPTO_working_3-way'!G882)</f>
        <v/>
      </c>
      <c r="K883" s="17" t="str">
        <f>IF(OR($A883="",$B883="",$C883=""),"",'OddsRatio_working_3-way'!H882)</f>
        <v/>
      </c>
      <c r="L883" s="21" t="str">
        <f>IF(OR($A883="",$B883="",$C883=""),"",'OddsRatio_working_3-way'!I882)</f>
        <v/>
      </c>
      <c r="M883" s="22" t="str">
        <f>IF(OR($A883="",$B883="",$C883=""),"",'OddsRatio_working_3-way'!J882)</f>
        <v/>
      </c>
      <c r="N883" s="17" t="str">
        <f>IF('Log_working_3-way'!$D882="","",A883^('Log_working_3-way'!$D882))</f>
        <v/>
      </c>
      <c r="O883" s="21" t="str">
        <f>IF('Log_working_3-way'!$D882="","",B883^('Log_working_3-way'!$D882))</f>
        <v/>
      </c>
      <c r="P883" s="21"/>
    </row>
    <row r="884" spans="4:16" x14ac:dyDescent="0.2">
      <c r="D884" s="20" t="str">
        <f t="shared" si="193"/>
        <v/>
      </c>
      <c r="E884" s="17" t="str">
        <f>IF(OR($A884="",$B884="",$C884=""),"",A884*'MPTO_working_3-way'!$I883)</f>
        <v/>
      </c>
      <c r="F884" s="21" t="str">
        <f>IF(OR($A884="",$B884="",$C884=""),"",B884*'MPTO_working_3-way'!$I883)</f>
        <v/>
      </c>
      <c r="G884" s="22" t="str">
        <f>IF(OR($A884="",$B884="",$C884=""),"",C884*'MPTO_working_3-way'!$I883)</f>
        <v/>
      </c>
      <c r="H884" s="17" t="str">
        <f>IF(OR($A884="",$B884="",$C884=""),"",'MPTO_working_3-way'!E883)</f>
        <v/>
      </c>
      <c r="I884" s="21" t="str">
        <f>IF(OR($A884="",$B884="",$C884=""),"",'MPTO_working_3-way'!F883)</f>
        <v/>
      </c>
      <c r="J884" s="22" t="str">
        <f>IF(OR($A884="",$B884="",$C884=""),"",'MPTO_working_3-way'!G883)</f>
        <v/>
      </c>
      <c r="K884" s="17" t="str">
        <f>IF(OR($A884="",$B884="",$C884=""),"",'OddsRatio_working_3-way'!H883)</f>
        <v/>
      </c>
      <c r="L884" s="21" t="str">
        <f>IF(OR($A884="",$B884="",$C884=""),"",'OddsRatio_working_3-way'!I883)</f>
        <v/>
      </c>
      <c r="M884" s="22" t="str">
        <f>IF(OR($A884="",$B884="",$C884=""),"",'OddsRatio_working_3-way'!J883)</f>
        <v/>
      </c>
      <c r="N884" s="17" t="str">
        <f>IF('Log_working_3-way'!$D883="","",A884^('Log_working_3-way'!$D883))</f>
        <v/>
      </c>
      <c r="O884" s="21" t="str">
        <f>IF('Log_working_3-way'!$D883="","",B884^('Log_working_3-way'!$D883))</f>
        <v/>
      </c>
      <c r="P884" s="21"/>
    </row>
    <row r="885" spans="4:16" x14ac:dyDescent="0.2">
      <c r="D885" s="20" t="str">
        <f t="shared" si="193"/>
        <v/>
      </c>
      <c r="E885" s="17" t="str">
        <f>IF(OR($A885="",$B885="",$C885=""),"",A885*'MPTO_working_3-way'!$I884)</f>
        <v/>
      </c>
      <c r="F885" s="21" t="str">
        <f>IF(OR($A885="",$B885="",$C885=""),"",B885*'MPTO_working_3-way'!$I884)</f>
        <v/>
      </c>
      <c r="G885" s="22" t="str">
        <f>IF(OR($A885="",$B885="",$C885=""),"",C885*'MPTO_working_3-way'!$I884)</f>
        <v/>
      </c>
      <c r="H885" s="17" t="str">
        <f>IF(OR($A885="",$B885="",$C885=""),"",'MPTO_working_3-way'!E884)</f>
        <v/>
      </c>
      <c r="I885" s="21" t="str">
        <f>IF(OR($A885="",$B885="",$C885=""),"",'MPTO_working_3-way'!F884)</f>
        <v/>
      </c>
      <c r="J885" s="22" t="str">
        <f>IF(OR($A885="",$B885="",$C885=""),"",'MPTO_working_3-way'!G884)</f>
        <v/>
      </c>
      <c r="K885" s="17" t="str">
        <f>IF(OR($A885="",$B885="",$C885=""),"",'OddsRatio_working_3-way'!H884)</f>
        <v/>
      </c>
      <c r="L885" s="21" t="str">
        <f>IF(OR($A885="",$B885="",$C885=""),"",'OddsRatio_working_3-way'!I884)</f>
        <v/>
      </c>
      <c r="M885" s="22" t="str">
        <f>IF(OR($A885="",$B885="",$C885=""),"",'OddsRatio_working_3-way'!J884)</f>
        <v/>
      </c>
      <c r="N885" s="17" t="str">
        <f>IF('Log_working_3-way'!$D884="","",A885^('Log_working_3-way'!$D884))</f>
        <v/>
      </c>
      <c r="O885" s="21" t="str">
        <f>IF('Log_working_3-way'!$D884="","",B885^('Log_working_3-way'!$D884))</f>
        <v/>
      </c>
      <c r="P885" s="21"/>
    </row>
    <row r="886" spans="4:16" x14ac:dyDescent="0.2">
      <c r="D886" s="20" t="str">
        <f t="shared" si="193"/>
        <v/>
      </c>
      <c r="E886" s="17" t="str">
        <f>IF(OR($A886="",$B886="",$C886=""),"",A886*'MPTO_working_3-way'!$I885)</f>
        <v/>
      </c>
      <c r="F886" s="21" t="str">
        <f>IF(OR($A886="",$B886="",$C886=""),"",B886*'MPTO_working_3-way'!$I885)</f>
        <v/>
      </c>
      <c r="G886" s="22" t="str">
        <f>IF(OR($A886="",$B886="",$C886=""),"",C886*'MPTO_working_3-way'!$I885)</f>
        <v/>
      </c>
      <c r="H886" s="17" t="str">
        <f>IF(OR($A886="",$B886="",$C886=""),"",'MPTO_working_3-way'!E885)</f>
        <v/>
      </c>
      <c r="I886" s="21" t="str">
        <f>IF(OR($A886="",$B886="",$C886=""),"",'MPTO_working_3-way'!F885)</f>
        <v/>
      </c>
      <c r="J886" s="22" t="str">
        <f>IF(OR($A886="",$B886="",$C886=""),"",'MPTO_working_3-way'!G885)</f>
        <v/>
      </c>
      <c r="K886" s="17" t="str">
        <f>IF(OR($A886="",$B886="",$C886=""),"",'OddsRatio_working_3-way'!H885)</f>
        <v/>
      </c>
      <c r="L886" s="21" t="str">
        <f>IF(OR($A886="",$B886="",$C886=""),"",'OddsRatio_working_3-way'!I885)</f>
        <v/>
      </c>
      <c r="M886" s="22" t="str">
        <f>IF(OR($A886="",$B886="",$C886=""),"",'OddsRatio_working_3-way'!J885)</f>
        <v/>
      </c>
      <c r="N886" s="17" t="str">
        <f>IF('Log_working_3-way'!$D885="","",A886^('Log_working_3-way'!$D885))</f>
        <v/>
      </c>
      <c r="O886" s="21" t="str">
        <f>IF('Log_working_3-way'!$D885="","",B886^('Log_working_3-way'!$D885))</f>
        <v/>
      </c>
      <c r="P886" s="21"/>
    </row>
    <row r="887" spans="4:16" x14ac:dyDescent="0.2">
      <c r="D887" s="20" t="str">
        <f t="shared" si="193"/>
        <v/>
      </c>
      <c r="E887" s="17" t="str">
        <f>IF(OR($A887="",$B887="",$C887=""),"",A887*'MPTO_working_3-way'!$I886)</f>
        <v/>
      </c>
      <c r="F887" s="21" t="str">
        <f>IF(OR($A887="",$B887="",$C887=""),"",B887*'MPTO_working_3-way'!$I886)</f>
        <v/>
      </c>
      <c r="G887" s="22" t="str">
        <f>IF(OR($A887="",$B887="",$C887=""),"",C887*'MPTO_working_3-way'!$I886)</f>
        <v/>
      </c>
      <c r="H887" s="17" t="str">
        <f>IF(OR($A887="",$B887="",$C887=""),"",'MPTO_working_3-way'!E886)</f>
        <v/>
      </c>
      <c r="I887" s="21" t="str">
        <f>IF(OR($A887="",$B887="",$C887=""),"",'MPTO_working_3-way'!F886)</f>
        <v/>
      </c>
      <c r="J887" s="22" t="str">
        <f>IF(OR($A887="",$B887="",$C887=""),"",'MPTO_working_3-way'!G886)</f>
        <v/>
      </c>
      <c r="K887" s="17" t="str">
        <f>IF(OR($A887="",$B887="",$C887=""),"",'OddsRatio_working_3-way'!H886)</f>
        <v/>
      </c>
      <c r="L887" s="21" t="str">
        <f>IF(OR($A887="",$B887="",$C887=""),"",'OddsRatio_working_3-way'!I886)</f>
        <v/>
      </c>
      <c r="M887" s="22" t="str">
        <f>IF(OR($A887="",$B887="",$C887=""),"",'OddsRatio_working_3-way'!J886)</f>
        <v/>
      </c>
      <c r="N887" s="17" t="str">
        <f>IF('Log_working_3-way'!$D886="","",A887^('Log_working_3-way'!$D886))</f>
        <v/>
      </c>
      <c r="O887" s="21" t="str">
        <f>IF('Log_working_3-way'!$D886="","",B887^('Log_working_3-way'!$D886))</f>
        <v/>
      </c>
      <c r="P887" s="21"/>
    </row>
    <row r="888" spans="4:16" x14ac:dyDescent="0.2">
      <c r="D888" s="20" t="str">
        <f t="shared" si="193"/>
        <v/>
      </c>
      <c r="E888" s="17" t="str">
        <f>IF(OR($A888="",$B888="",$C888=""),"",A888*'MPTO_working_3-way'!$I887)</f>
        <v/>
      </c>
      <c r="F888" s="21" t="str">
        <f>IF(OR($A888="",$B888="",$C888=""),"",B888*'MPTO_working_3-way'!$I887)</f>
        <v/>
      </c>
      <c r="G888" s="22" t="str">
        <f>IF(OR($A888="",$B888="",$C888=""),"",C888*'MPTO_working_3-way'!$I887)</f>
        <v/>
      </c>
      <c r="H888" s="17" t="str">
        <f>IF(OR($A888="",$B888="",$C888=""),"",'MPTO_working_3-way'!E887)</f>
        <v/>
      </c>
      <c r="I888" s="21" t="str">
        <f>IF(OR($A888="",$B888="",$C888=""),"",'MPTO_working_3-way'!F887)</f>
        <v/>
      </c>
      <c r="J888" s="22" t="str">
        <f>IF(OR($A888="",$B888="",$C888=""),"",'MPTO_working_3-way'!G887)</f>
        <v/>
      </c>
      <c r="K888" s="17" t="str">
        <f>IF(OR($A888="",$B888="",$C888=""),"",'OddsRatio_working_3-way'!H887)</f>
        <v/>
      </c>
      <c r="L888" s="21" t="str">
        <f>IF(OR($A888="",$B888="",$C888=""),"",'OddsRatio_working_3-way'!I887)</f>
        <v/>
      </c>
      <c r="M888" s="22" t="str">
        <f>IF(OR($A888="",$B888="",$C888=""),"",'OddsRatio_working_3-way'!J887)</f>
        <v/>
      </c>
      <c r="N888" s="17" t="str">
        <f>IF('Log_working_3-way'!$D887="","",A888^('Log_working_3-way'!$D887))</f>
        <v/>
      </c>
      <c r="O888" s="21" t="str">
        <f>IF('Log_working_3-way'!$D887="","",B888^('Log_working_3-way'!$D887))</f>
        <v/>
      </c>
      <c r="P888" s="21"/>
    </row>
    <row r="889" spans="4:16" x14ac:dyDescent="0.2">
      <c r="D889" s="20" t="str">
        <f t="shared" si="193"/>
        <v/>
      </c>
      <c r="E889" s="17" t="str">
        <f>IF(OR($A889="",$B889="",$C889=""),"",A889*'MPTO_working_3-way'!$I888)</f>
        <v/>
      </c>
      <c r="F889" s="21" t="str">
        <f>IF(OR($A889="",$B889="",$C889=""),"",B889*'MPTO_working_3-way'!$I888)</f>
        <v/>
      </c>
      <c r="G889" s="22" t="str">
        <f>IF(OR($A889="",$B889="",$C889=""),"",C889*'MPTO_working_3-way'!$I888)</f>
        <v/>
      </c>
      <c r="H889" s="17" t="str">
        <f>IF(OR($A889="",$B889="",$C889=""),"",'MPTO_working_3-way'!E888)</f>
        <v/>
      </c>
      <c r="I889" s="21" t="str">
        <f>IF(OR($A889="",$B889="",$C889=""),"",'MPTO_working_3-way'!F888)</f>
        <v/>
      </c>
      <c r="J889" s="22" t="str">
        <f>IF(OR($A889="",$B889="",$C889=""),"",'MPTO_working_3-way'!G888)</f>
        <v/>
      </c>
      <c r="K889" s="17" t="str">
        <f>IF(OR($A889="",$B889="",$C889=""),"",'OddsRatio_working_3-way'!H888)</f>
        <v/>
      </c>
      <c r="L889" s="21" t="str">
        <f>IF(OR($A889="",$B889="",$C889=""),"",'OddsRatio_working_3-way'!I888)</f>
        <v/>
      </c>
      <c r="M889" s="22" t="str">
        <f>IF(OR($A889="",$B889="",$C889=""),"",'OddsRatio_working_3-way'!J888)</f>
        <v/>
      </c>
      <c r="N889" s="17" t="str">
        <f>IF('Log_working_3-way'!$D888="","",A889^('Log_working_3-way'!$D888))</f>
        <v/>
      </c>
      <c r="O889" s="21" t="str">
        <f>IF('Log_working_3-way'!$D888="","",B889^('Log_working_3-way'!$D888))</f>
        <v/>
      </c>
      <c r="P889" s="21"/>
    </row>
    <row r="890" spans="4:16" x14ac:dyDescent="0.2">
      <c r="D890" s="20" t="str">
        <f t="shared" si="193"/>
        <v/>
      </c>
      <c r="E890" s="17" t="str">
        <f>IF(OR($A890="",$B890="",$C890=""),"",A890*'MPTO_working_3-way'!$I889)</f>
        <v/>
      </c>
      <c r="F890" s="21" t="str">
        <f>IF(OR($A890="",$B890="",$C890=""),"",B890*'MPTO_working_3-way'!$I889)</f>
        <v/>
      </c>
      <c r="G890" s="22" t="str">
        <f>IF(OR($A890="",$B890="",$C890=""),"",C890*'MPTO_working_3-way'!$I889)</f>
        <v/>
      </c>
      <c r="H890" s="17" t="str">
        <f>IF(OR($A890="",$B890="",$C890=""),"",'MPTO_working_3-way'!E889)</f>
        <v/>
      </c>
      <c r="I890" s="21" t="str">
        <f>IF(OR($A890="",$B890="",$C890=""),"",'MPTO_working_3-way'!F889)</f>
        <v/>
      </c>
      <c r="J890" s="22" t="str">
        <f>IF(OR($A890="",$B890="",$C890=""),"",'MPTO_working_3-way'!G889)</f>
        <v/>
      </c>
      <c r="K890" s="17" t="str">
        <f>IF(OR($A890="",$B890="",$C890=""),"",'OddsRatio_working_3-way'!H889)</f>
        <v/>
      </c>
      <c r="L890" s="21" t="str">
        <f>IF(OR($A890="",$B890="",$C890=""),"",'OddsRatio_working_3-way'!I889)</f>
        <v/>
      </c>
      <c r="M890" s="22" t="str">
        <f>IF(OR($A890="",$B890="",$C890=""),"",'OddsRatio_working_3-way'!J889)</f>
        <v/>
      </c>
      <c r="N890" s="17" t="str">
        <f>IF('Log_working_3-way'!$D889="","",A890^('Log_working_3-way'!$D889))</f>
        <v/>
      </c>
      <c r="O890" s="21" t="str">
        <f>IF('Log_working_3-way'!$D889="","",B890^('Log_working_3-way'!$D889))</f>
        <v/>
      </c>
      <c r="P890" s="21"/>
    </row>
    <row r="891" spans="4:16" x14ac:dyDescent="0.2">
      <c r="D891" s="20" t="str">
        <f t="shared" si="193"/>
        <v/>
      </c>
      <c r="E891" s="17" t="str">
        <f>IF(OR($A891="",$B891="",$C891=""),"",A891*'MPTO_working_3-way'!$I890)</f>
        <v/>
      </c>
      <c r="F891" s="21" t="str">
        <f>IF(OR($A891="",$B891="",$C891=""),"",B891*'MPTO_working_3-way'!$I890)</f>
        <v/>
      </c>
      <c r="G891" s="22" t="str">
        <f>IF(OR($A891="",$B891="",$C891=""),"",C891*'MPTO_working_3-way'!$I890)</f>
        <v/>
      </c>
      <c r="H891" s="17" t="str">
        <f>IF(OR($A891="",$B891="",$C891=""),"",'MPTO_working_3-way'!E890)</f>
        <v/>
      </c>
      <c r="I891" s="21" t="str">
        <f>IF(OR($A891="",$B891="",$C891=""),"",'MPTO_working_3-way'!F890)</f>
        <v/>
      </c>
      <c r="J891" s="22" t="str">
        <f>IF(OR($A891="",$B891="",$C891=""),"",'MPTO_working_3-way'!G890)</f>
        <v/>
      </c>
      <c r="K891" s="17" t="str">
        <f>IF(OR($A891="",$B891="",$C891=""),"",'OddsRatio_working_3-way'!H890)</f>
        <v/>
      </c>
      <c r="L891" s="21" t="str">
        <f>IF(OR($A891="",$B891="",$C891=""),"",'OddsRatio_working_3-way'!I890)</f>
        <v/>
      </c>
      <c r="M891" s="22" t="str">
        <f>IF(OR($A891="",$B891="",$C891=""),"",'OddsRatio_working_3-way'!J890)</f>
        <v/>
      </c>
      <c r="N891" s="17" t="str">
        <f>IF('Log_working_3-way'!$D890="","",A891^('Log_working_3-way'!$D890))</f>
        <v/>
      </c>
      <c r="O891" s="21" t="str">
        <f>IF('Log_working_3-way'!$D890="","",B891^('Log_working_3-way'!$D890))</f>
        <v/>
      </c>
      <c r="P891" s="21"/>
    </row>
    <row r="892" spans="4:16" x14ac:dyDescent="0.2">
      <c r="D892" s="20" t="str">
        <f t="shared" si="193"/>
        <v/>
      </c>
      <c r="E892" s="17" t="str">
        <f>IF(OR($A892="",$B892="",$C892=""),"",A892*'MPTO_working_3-way'!$I891)</f>
        <v/>
      </c>
      <c r="F892" s="21" t="str">
        <f>IF(OR($A892="",$B892="",$C892=""),"",B892*'MPTO_working_3-way'!$I891)</f>
        <v/>
      </c>
      <c r="G892" s="22" t="str">
        <f>IF(OR($A892="",$B892="",$C892=""),"",C892*'MPTO_working_3-way'!$I891)</f>
        <v/>
      </c>
      <c r="H892" s="17" t="str">
        <f>IF(OR($A892="",$B892="",$C892=""),"",'MPTO_working_3-way'!E891)</f>
        <v/>
      </c>
      <c r="I892" s="21" t="str">
        <f>IF(OR($A892="",$B892="",$C892=""),"",'MPTO_working_3-way'!F891)</f>
        <v/>
      </c>
      <c r="J892" s="22" t="str">
        <f>IF(OR($A892="",$B892="",$C892=""),"",'MPTO_working_3-way'!G891)</f>
        <v/>
      </c>
      <c r="K892" s="17" t="str">
        <f>IF(OR($A892="",$B892="",$C892=""),"",'OddsRatio_working_3-way'!H891)</f>
        <v/>
      </c>
      <c r="L892" s="21" t="str">
        <f>IF(OR($A892="",$B892="",$C892=""),"",'OddsRatio_working_3-way'!I891)</f>
        <v/>
      </c>
      <c r="M892" s="22" t="str">
        <f>IF(OR($A892="",$B892="",$C892=""),"",'OddsRatio_working_3-way'!J891)</f>
        <v/>
      </c>
      <c r="N892" s="17" t="str">
        <f>IF('Log_working_3-way'!$D891="","",A892^('Log_working_3-way'!$D891))</f>
        <v/>
      </c>
      <c r="O892" s="21" t="str">
        <f>IF('Log_working_3-way'!$D891="","",B892^('Log_working_3-way'!$D891))</f>
        <v/>
      </c>
      <c r="P892" s="21"/>
    </row>
    <row r="893" spans="4:16" x14ac:dyDescent="0.2">
      <c r="D893" s="20" t="str">
        <f t="shared" si="193"/>
        <v/>
      </c>
      <c r="E893" s="17" t="str">
        <f>IF(OR($A893="",$B893="",$C893=""),"",A893*'MPTO_working_3-way'!$I892)</f>
        <v/>
      </c>
      <c r="F893" s="21" t="str">
        <f>IF(OR($A893="",$B893="",$C893=""),"",B893*'MPTO_working_3-way'!$I892)</f>
        <v/>
      </c>
      <c r="G893" s="22" t="str">
        <f>IF(OR($A893="",$B893="",$C893=""),"",C893*'MPTO_working_3-way'!$I892)</f>
        <v/>
      </c>
      <c r="H893" s="17" t="str">
        <f>IF(OR($A893="",$B893="",$C893=""),"",'MPTO_working_3-way'!E892)</f>
        <v/>
      </c>
      <c r="I893" s="21" t="str">
        <f>IF(OR($A893="",$B893="",$C893=""),"",'MPTO_working_3-way'!F892)</f>
        <v/>
      </c>
      <c r="J893" s="22" t="str">
        <f>IF(OR($A893="",$B893="",$C893=""),"",'MPTO_working_3-way'!G892)</f>
        <v/>
      </c>
      <c r="K893" s="17" t="str">
        <f>IF(OR($A893="",$B893="",$C893=""),"",'OddsRatio_working_3-way'!H892)</f>
        <v/>
      </c>
      <c r="L893" s="21" t="str">
        <f>IF(OR($A893="",$B893="",$C893=""),"",'OddsRatio_working_3-way'!I892)</f>
        <v/>
      </c>
      <c r="M893" s="22" t="str">
        <f>IF(OR($A893="",$B893="",$C893=""),"",'OddsRatio_working_3-way'!J892)</f>
        <v/>
      </c>
      <c r="N893" s="17" t="str">
        <f>IF('Log_working_3-way'!$D892="","",A893^('Log_working_3-way'!$D892))</f>
        <v/>
      </c>
      <c r="O893" s="21" t="str">
        <f>IF('Log_working_3-way'!$D892="","",B893^('Log_working_3-way'!$D892))</f>
        <v/>
      </c>
      <c r="P893" s="21"/>
    </row>
    <row r="894" spans="4:16" x14ac:dyDescent="0.2">
      <c r="D894" s="20" t="str">
        <f t="shared" si="193"/>
        <v/>
      </c>
      <c r="E894" s="17" t="str">
        <f>IF(OR($A894="",$B894="",$C894=""),"",A894*'MPTO_working_3-way'!$I893)</f>
        <v/>
      </c>
      <c r="F894" s="21" t="str">
        <f>IF(OR($A894="",$B894="",$C894=""),"",B894*'MPTO_working_3-way'!$I893)</f>
        <v/>
      </c>
      <c r="G894" s="22" t="str">
        <f>IF(OR($A894="",$B894="",$C894=""),"",C894*'MPTO_working_3-way'!$I893)</f>
        <v/>
      </c>
      <c r="H894" s="17" t="str">
        <f>IF(OR($A894="",$B894="",$C894=""),"",'MPTO_working_3-way'!E893)</f>
        <v/>
      </c>
      <c r="I894" s="21" t="str">
        <f>IF(OR($A894="",$B894="",$C894=""),"",'MPTO_working_3-way'!F893)</f>
        <v/>
      </c>
      <c r="J894" s="22" t="str">
        <f>IF(OR($A894="",$B894="",$C894=""),"",'MPTO_working_3-way'!G893)</f>
        <v/>
      </c>
      <c r="K894" s="17" t="str">
        <f>IF(OR($A894="",$B894="",$C894=""),"",'OddsRatio_working_3-way'!H893)</f>
        <v/>
      </c>
      <c r="L894" s="21" t="str">
        <f>IF(OR($A894="",$B894="",$C894=""),"",'OddsRatio_working_3-way'!I893)</f>
        <v/>
      </c>
      <c r="M894" s="22" t="str">
        <f>IF(OR($A894="",$B894="",$C894=""),"",'OddsRatio_working_3-way'!J893)</f>
        <v/>
      </c>
      <c r="N894" s="17" t="str">
        <f>IF('Log_working_3-way'!$D893="","",A894^('Log_working_3-way'!$D893))</f>
        <v/>
      </c>
      <c r="O894" s="21" t="str">
        <f>IF('Log_working_3-way'!$D893="","",B894^('Log_working_3-way'!$D893))</f>
        <v/>
      </c>
      <c r="P894" s="21"/>
    </row>
    <row r="895" spans="4:16" x14ac:dyDescent="0.2">
      <c r="D895" s="20" t="str">
        <f t="shared" si="193"/>
        <v/>
      </c>
      <c r="E895" s="17" t="str">
        <f>IF(OR($A895="",$B895="",$C895=""),"",A895*'MPTO_working_3-way'!$I894)</f>
        <v/>
      </c>
      <c r="F895" s="21" t="str">
        <f>IF(OR($A895="",$B895="",$C895=""),"",B895*'MPTO_working_3-way'!$I894)</f>
        <v/>
      </c>
      <c r="G895" s="22" t="str">
        <f>IF(OR($A895="",$B895="",$C895=""),"",C895*'MPTO_working_3-way'!$I894)</f>
        <v/>
      </c>
      <c r="H895" s="17" t="str">
        <f>IF(OR($A895="",$B895="",$C895=""),"",'MPTO_working_3-way'!E894)</f>
        <v/>
      </c>
      <c r="I895" s="21" t="str">
        <f>IF(OR($A895="",$B895="",$C895=""),"",'MPTO_working_3-way'!F894)</f>
        <v/>
      </c>
      <c r="J895" s="22" t="str">
        <f>IF(OR($A895="",$B895="",$C895=""),"",'MPTO_working_3-way'!G894)</f>
        <v/>
      </c>
      <c r="K895" s="17" t="str">
        <f>IF(OR($A895="",$B895="",$C895=""),"",'OddsRatio_working_3-way'!H894)</f>
        <v/>
      </c>
      <c r="L895" s="21" t="str">
        <f>IF(OR($A895="",$B895="",$C895=""),"",'OddsRatio_working_3-way'!I894)</f>
        <v/>
      </c>
      <c r="M895" s="22" t="str">
        <f>IF(OR($A895="",$B895="",$C895=""),"",'OddsRatio_working_3-way'!J894)</f>
        <v/>
      </c>
      <c r="N895" s="17" t="str">
        <f>IF('Log_working_3-way'!$D894="","",A895^('Log_working_3-way'!$D894))</f>
        <v/>
      </c>
      <c r="O895" s="21" t="str">
        <f>IF('Log_working_3-way'!$D894="","",B895^('Log_working_3-way'!$D894))</f>
        <v/>
      </c>
      <c r="P895" s="21"/>
    </row>
    <row r="896" spans="4:16" x14ac:dyDescent="0.2">
      <c r="D896" s="20" t="str">
        <f t="shared" si="193"/>
        <v/>
      </c>
      <c r="E896" s="17" t="str">
        <f>IF(OR($A896="",$B896="",$C896=""),"",A896*'MPTO_working_3-way'!$I895)</f>
        <v/>
      </c>
      <c r="F896" s="21" t="str">
        <f>IF(OR($A896="",$B896="",$C896=""),"",B896*'MPTO_working_3-way'!$I895)</f>
        <v/>
      </c>
      <c r="G896" s="22" t="str">
        <f>IF(OR($A896="",$B896="",$C896=""),"",C896*'MPTO_working_3-way'!$I895)</f>
        <v/>
      </c>
      <c r="H896" s="17" t="str">
        <f>IF(OR($A896="",$B896="",$C896=""),"",'MPTO_working_3-way'!E895)</f>
        <v/>
      </c>
      <c r="I896" s="21" t="str">
        <f>IF(OR($A896="",$B896="",$C896=""),"",'MPTO_working_3-way'!F895)</f>
        <v/>
      </c>
      <c r="J896" s="22" t="str">
        <f>IF(OR($A896="",$B896="",$C896=""),"",'MPTO_working_3-way'!G895)</f>
        <v/>
      </c>
      <c r="K896" s="17" t="str">
        <f>IF(OR($A896="",$B896="",$C896=""),"",'OddsRatio_working_3-way'!H895)</f>
        <v/>
      </c>
      <c r="L896" s="21" t="str">
        <f>IF(OR($A896="",$B896="",$C896=""),"",'OddsRatio_working_3-way'!I895)</f>
        <v/>
      </c>
      <c r="M896" s="22" t="str">
        <f>IF(OR($A896="",$B896="",$C896=""),"",'OddsRatio_working_3-way'!J895)</f>
        <v/>
      </c>
      <c r="N896" s="17" t="str">
        <f>IF('Log_working_3-way'!$D895="","",A896^('Log_working_3-way'!$D895))</f>
        <v/>
      </c>
      <c r="O896" s="21" t="str">
        <f>IF('Log_working_3-way'!$D895="","",B896^('Log_working_3-way'!$D895))</f>
        <v/>
      </c>
      <c r="P896" s="21"/>
    </row>
    <row r="897" spans="4:16" x14ac:dyDescent="0.2">
      <c r="D897" s="20" t="str">
        <f t="shared" si="193"/>
        <v/>
      </c>
      <c r="E897" s="17" t="str">
        <f>IF(OR($A897="",$B897="",$C897=""),"",A897*'MPTO_working_3-way'!$I896)</f>
        <v/>
      </c>
      <c r="F897" s="21" t="str">
        <f>IF(OR($A897="",$B897="",$C897=""),"",B897*'MPTO_working_3-way'!$I896)</f>
        <v/>
      </c>
      <c r="G897" s="22" t="str">
        <f>IF(OR($A897="",$B897="",$C897=""),"",C897*'MPTO_working_3-way'!$I896)</f>
        <v/>
      </c>
      <c r="H897" s="17" t="str">
        <f>IF(OR($A897="",$B897="",$C897=""),"",'MPTO_working_3-way'!E896)</f>
        <v/>
      </c>
      <c r="I897" s="21" t="str">
        <f>IF(OR($A897="",$B897="",$C897=""),"",'MPTO_working_3-way'!F896)</f>
        <v/>
      </c>
      <c r="J897" s="22" t="str">
        <f>IF(OR($A897="",$B897="",$C897=""),"",'MPTO_working_3-way'!G896)</f>
        <v/>
      </c>
      <c r="K897" s="17" t="str">
        <f>IF(OR($A897="",$B897="",$C897=""),"",'OddsRatio_working_3-way'!H896)</f>
        <v/>
      </c>
      <c r="L897" s="21" t="str">
        <f>IF(OR($A897="",$B897="",$C897=""),"",'OddsRatio_working_3-way'!I896)</f>
        <v/>
      </c>
      <c r="M897" s="22" t="str">
        <f>IF(OR($A897="",$B897="",$C897=""),"",'OddsRatio_working_3-way'!J896)</f>
        <v/>
      </c>
      <c r="N897" s="17" t="str">
        <f>IF('Log_working_3-way'!$D896="","",A897^('Log_working_3-way'!$D896))</f>
        <v/>
      </c>
      <c r="O897" s="21" t="str">
        <f>IF('Log_working_3-way'!$D896="","",B897^('Log_working_3-way'!$D896))</f>
        <v/>
      </c>
      <c r="P897" s="21"/>
    </row>
    <row r="898" spans="4:16" x14ac:dyDescent="0.2">
      <c r="D898" s="20" t="str">
        <f t="shared" si="193"/>
        <v/>
      </c>
      <c r="E898" s="17" t="str">
        <f>IF(OR($A898="",$B898="",$C898=""),"",A898*'MPTO_working_3-way'!$I897)</f>
        <v/>
      </c>
      <c r="F898" s="21" t="str">
        <f>IF(OR($A898="",$B898="",$C898=""),"",B898*'MPTO_working_3-way'!$I897)</f>
        <v/>
      </c>
      <c r="G898" s="22" t="str">
        <f>IF(OR($A898="",$B898="",$C898=""),"",C898*'MPTO_working_3-way'!$I897)</f>
        <v/>
      </c>
      <c r="H898" s="17" t="str">
        <f>IF(OR($A898="",$B898="",$C898=""),"",'MPTO_working_3-way'!E897)</f>
        <v/>
      </c>
      <c r="I898" s="21" t="str">
        <f>IF(OR($A898="",$B898="",$C898=""),"",'MPTO_working_3-way'!F897)</f>
        <v/>
      </c>
      <c r="J898" s="22" t="str">
        <f>IF(OR($A898="",$B898="",$C898=""),"",'MPTO_working_3-way'!G897)</f>
        <v/>
      </c>
      <c r="K898" s="17" t="str">
        <f>IF(OR($A898="",$B898="",$C898=""),"",'OddsRatio_working_3-way'!H897)</f>
        <v/>
      </c>
      <c r="L898" s="21" t="str">
        <f>IF(OR($A898="",$B898="",$C898=""),"",'OddsRatio_working_3-way'!I897)</f>
        <v/>
      </c>
      <c r="M898" s="22" t="str">
        <f>IF(OR($A898="",$B898="",$C898=""),"",'OddsRatio_working_3-way'!J897)</f>
        <v/>
      </c>
      <c r="N898" s="17" t="str">
        <f>IF('Log_working_3-way'!$D897="","",A898^('Log_working_3-way'!$D897))</f>
        <v/>
      </c>
      <c r="O898" s="21" t="str">
        <f>IF('Log_working_3-way'!$D897="","",B898^('Log_working_3-way'!$D897))</f>
        <v/>
      </c>
      <c r="P898" s="21"/>
    </row>
    <row r="899" spans="4:16" x14ac:dyDescent="0.2">
      <c r="D899" s="20" t="str">
        <f t="shared" si="193"/>
        <v/>
      </c>
      <c r="E899" s="17" t="str">
        <f>IF(OR($A899="",$B899="",$C899=""),"",A899*'MPTO_working_3-way'!$I898)</f>
        <v/>
      </c>
      <c r="F899" s="21" t="str">
        <f>IF(OR($A899="",$B899="",$C899=""),"",B899*'MPTO_working_3-way'!$I898)</f>
        <v/>
      </c>
      <c r="G899" s="22" t="str">
        <f>IF(OR($A899="",$B899="",$C899=""),"",C899*'MPTO_working_3-way'!$I898)</f>
        <v/>
      </c>
      <c r="H899" s="17" t="str">
        <f>IF(OR($A899="",$B899="",$C899=""),"",'MPTO_working_3-way'!E898)</f>
        <v/>
      </c>
      <c r="I899" s="21" t="str">
        <f>IF(OR($A899="",$B899="",$C899=""),"",'MPTO_working_3-way'!F898)</f>
        <v/>
      </c>
      <c r="J899" s="22" t="str">
        <f>IF(OR($A899="",$B899="",$C899=""),"",'MPTO_working_3-way'!G898)</f>
        <v/>
      </c>
      <c r="K899" s="17" t="str">
        <f>IF(OR($A899="",$B899="",$C899=""),"",'OddsRatio_working_3-way'!H898)</f>
        <v/>
      </c>
      <c r="L899" s="21" t="str">
        <f>IF(OR($A899="",$B899="",$C899=""),"",'OddsRatio_working_3-way'!I898)</f>
        <v/>
      </c>
      <c r="M899" s="22" t="str">
        <f>IF(OR($A899="",$B899="",$C899=""),"",'OddsRatio_working_3-way'!J898)</f>
        <v/>
      </c>
      <c r="N899" s="17" t="str">
        <f>IF('Log_working_3-way'!$D898="","",A899^('Log_working_3-way'!$D898))</f>
        <v/>
      </c>
      <c r="O899" s="21" t="str">
        <f>IF('Log_working_3-way'!$D898="","",B899^('Log_working_3-way'!$D898))</f>
        <v/>
      </c>
      <c r="P899" s="21"/>
    </row>
    <row r="900" spans="4:16" x14ac:dyDescent="0.2">
      <c r="D900" s="20" t="str">
        <f t="shared" si="193"/>
        <v/>
      </c>
      <c r="E900" s="17" t="str">
        <f>IF(OR($A900="",$B900="",$C900=""),"",A900*'MPTO_working_3-way'!$I899)</f>
        <v/>
      </c>
      <c r="F900" s="21" t="str">
        <f>IF(OR($A900="",$B900="",$C900=""),"",B900*'MPTO_working_3-way'!$I899)</f>
        <v/>
      </c>
      <c r="G900" s="22" t="str">
        <f>IF(OR($A900="",$B900="",$C900=""),"",C900*'MPTO_working_3-way'!$I899)</f>
        <v/>
      </c>
      <c r="H900" s="17" t="str">
        <f>IF(OR($A900="",$B900="",$C900=""),"",'MPTO_working_3-way'!E899)</f>
        <v/>
      </c>
      <c r="I900" s="21" t="str">
        <f>IF(OR($A900="",$B900="",$C900=""),"",'MPTO_working_3-way'!F899)</f>
        <v/>
      </c>
      <c r="J900" s="22" t="str">
        <f>IF(OR($A900="",$B900="",$C900=""),"",'MPTO_working_3-way'!G899)</f>
        <v/>
      </c>
      <c r="K900" s="17" t="str">
        <f>IF(OR($A900="",$B900="",$C900=""),"",'OddsRatio_working_3-way'!H899)</f>
        <v/>
      </c>
      <c r="L900" s="21" t="str">
        <f>IF(OR($A900="",$B900="",$C900=""),"",'OddsRatio_working_3-way'!I899)</f>
        <v/>
      </c>
      <c r="M900" s="22" t="str">
        <f>IF(OR($A900="",$B900="",$C900=""),"",'OddsRatio_working_3-way'!J899)</f>
        <v/>
      </c>
      <c r="N900" s="17" t="str">
        <f>IF('Log_working_3-way'!$D899="","",A900^('Log_working_3-way'!$D899))</f>
        <v/>
      </c>
      <c r="O900" s="21" t="str">
        <f>IF('Log_working_3-way'!$D899="","",B900^('Log_working_3-way'!$D899))</f>
        <v/>
      </c>
      <c r="P900" s="21"/>
    </row>
    <row r="901" spans="4:16" x14ac:dyDescent="0.2">
      <c r="D901" s="20" t="str">
        <f t="shared" ref="D901:D964" si="194">IF(OR($A901="",$B901="",$C901=""),"",(1/A901)+(1/B901)+(1/C901)-1)</f>
        <v/>
      </c>
      <c r="E901" s="17" t="str">
        <f>IF(OR($A901="",$B901="",$C901=""),"",A901*'MPTO_working_3-way'!$I900)</f>
        <v/>
      </c>
      <c r="F901" s="21" t="str">
        <f>IF(OR($A901="",$B901="",$C901=""),"",B901*'MPTO_working_3-way'!$I900)</f>
        <v/>
      </c>
      <c r="G901" s="22" t="str">
        <f>IF(OR($A901="",$B901="",$C901=""),"",C901*'MPTO_working_3-way'!$I900)</f>
        <v/>
      </c>
      <c r="H901" s="17" t="str">
        <f>IF(OR($A901="",$B901="",$C901=""),"",'MPTO_working_3-way'!E900)</f>
        <v/>
      </c>
      <c r="I901" s="21" t="str">
        <f>IF(OR($A901="",$B901="",$C901=""),"",'MPTO_working_3-way'!F900)</f>
        <v/>
      </c>
      <c r="J901" s="22" t="str">
        <f>IF(OR($A901="",$B901="",$C901=""),"",'MPTO_working_3-way'!G900)</f>
        <v/>
      </c>
      <c r="K901" s="17" t="str">
        <f>IF(OR($A901="",$B901="",$C901=""),"",'OddsRatio_working_3-way'!H900)</f>
        <v/>
      </c>
      <c r="L901" s="21" t="str">
        <f>IF(OR($A901="",$B901="",$C901=""),"",'OddsRatio_working_3-way'!I900)</f>
        <v/>
      </c>
      <c r="M901" s="22" t="str">
        <f>IF(OR($A901="",$B901="",$C901=""),"",'OddsRatio_working_3-way'!J900)</f>
        <v/>
      </c>
      <c r="N901" s="17" t="str">
        <f>IF('Log_working_3-way'!$D900="","",A901^('Log_working_3-way'!$D900))</f>
        <v/>
      </c>
      <c r="O901" s="21" t="str">
        <f>IF('Log_working_3-way'!$D900="","",B901^('Log_working_3-way'!$D900))</f>
        <v/>
      </c>
      <c r="P901" s="21"/>
    </row>
    <row r="902" spans="4:16" x14ac:dyDescent="0.2">
      <c r="D902" s="20" t="str">
        <f t="shared" si="194"/>
        <v/>
      </c>
      <c r="E902" s="17" t="str">
        <f>IF(OR($A902="",$B902="",$C902=""),"",A902*'MPTO_working_3-way'!$I901)</f>
        <v/>
      </c>
      <c r="F902" s="21" t="str">
        <f>IF(OR($A902="",$B902="",$C902=""),"",B902*'MPTO_working_3-way'!$I901)</f>
        <v/>
      </c>
      <c r="G902" s="22" t="str">
        <f>IF(OR($A902="",$B902="",$C902=""),"",C902*'MPTO_working_3-way'!$I901)</f>
        <v/>
      </c>
      <c r="H902" s="17" t="str">
        <f>IF(OR($A902="",$B902="",$C902=""),"",'MPTO_working_3-way'!E901)</f>
        <v/>
      </c>
      <c r="I902" s="21" t="str">
        <f>IF(OR($A902="",$B902="",$C902=""),"",'MPTO_working_3-way'!F901)</f>
        <v/>
      </c>
      <c r="J902" s="22" t="str">
        <f>IF(OR($A902="",$B902="",$C902=""),"",'MPTO_working_3-way'!G901)</f>
        <v/>
      </c>
      <c r="K902" s="17" t="str">
        <f>IF(OR($A902="",$B902="",$C902=""),"",'OddsRatio_working_3-way'!H901)</f>
        <v/>
      </c>
      <c r="L902" s="21" t="str">
        <f>IF(OR($A902="",$B902="",$C902=""),"",'OddsRatio_working_3-way'!I901)</f>
        <v/>
      </c>
      <c r="M902" s="22" t="str">
        <f>IF(OR($A902="",$B902="",$C902=""),"",'OddsRatio_working_3-way'!J901)</f>
        <v/>
      </c>
      <c r="N902" s="17" t="str">
        <f>IF('Log_working_3-way'!$D901="","",A902^('Log_working_3-way'!$D901))</f>
        <v/>
      </c>
      <c r="O902" s="21" t="str">
        <f>IF('Log_working_3-way'!$D901="","",B902^('Log_working_3-way'!$D901))</f>
        <v/>
      </c>
      <c r="P902" s="21"/>
    </row>
    <row r="903" spans="4:16" x14ac:dyDescent="0.2">
      <c r="D903" s="20" t="str">
        <f t="shared" si="194"/>
        <v/>
      </c>
      <c r="E903" s="17" t="str">
        <f>IF(OR($A903="",$B903="",$C903=""),"",A903*'MPTO_working_3-way'!$I902)</f>
        <v/>
      </c>
      <c r="F903" s="21" t="str">
        <f>IF(OR($A903="",$B903="",$C903=""),"",B903*'MPTO_working_3-way'!$I902)</f>
        <v/>
      </c>
      <c r="G903" s="22" t="str">
        <f>IF(OR($A903="",$B903="",$C903=""),"",C903*'MPTO_working_3-way'!$I902)</f>
        <v/>
      </c>
      <c r="H903" s="17" t="str">
        <f>IF(OR($A903="",$B903="",$C903=""),"",'MPTO_working_3-way'!E902)</f>
        <v/>
      </c>
      <c r="I903" s="21" t="str">
        <f>IF(OR($A903="",$B903="",$C903=""),"",'MPTO_working_3-way'!F902)</f>
        <v/>
      </c>
      <c r="J903" s="22" t="str">
        <f>IF(OR($A903="",$B903="",$C903=""),"",'MPTO_working_3-way'!G902)</f>
        <v/>
      </c>
      <c r="K903" s="17" t="str">
        <f>IF(OR($A903="",$B903="",$C903=""),"",'OddsRatio_working_3-way'!H902)</f>
        <v/>
      </c>
      <c r="L903" s="21" t="str">
        <f>IF(OR($A903="",$B903="",$C903=""),"",'OddsRatio_working_3-way'!I902)</f>
        <v/>
      </c>
      <c r="M903" s="22" t="str">
        <f>IF(OR($A903="",$B903="",$C903=""),"",'OddsRatio_working_3-way'!J902)</f>
        <v/>
      </c>
      <c r="N903" s="17" t="str">
        <f>IF('Log_working_3-way'!$D902="","",A903^('Log_working_3-way'!$D902))</f>
        <v/>
      </c>
      <c r="O903" s="21" t="str">
        <f>IF('Log_working_3-way'!$D902="","",B903^('Log_working_3-way'!$D902))</f>
        <v/>
      </c>
      <c r="P903" s="21"/>
    </row>
    <row r="904" spans="4:16" x14ac:dyDescent="0.2">
      <c r="D904" s="20" t="str">
        <f t="shared" si="194"/>
        <v/>
      </c>
      <c r="E904" s="17" t="str">
        <f>IF(OR($A904="",$B904="",$C904=""),"",A904*'MPTO_working_3-way'!$I903)</f>
        <v/>
      </c>
      <c r="F904" s="21" t="str">
        <f>IF(OR($A904="",$B904="",$C904=""),"",B904*'MPTO_working_3-way'!$I903)</f>
        <v/>
      </c>
      <c r="G904" s="22" t="str">
        <f>IF(OR($A904="",$B904="",$C904=""),"",C904*'MPTO_working_3-way'!$I903)</f>
        <v/>
      </c>
      <c r="H904" s="17" t="str">
        <f>IF(OR($A904="",$B904="",$C904=""),"",'MPTO_working_3-way'!E903)</f>
        <v/>
      </c>
      <c r="I904" s="21" t="str">
        <f>IF(OR($A904="",$B904="",$C904=""),"",'MPTO_working_3-way'!F903)</f>
        <v/>
      </c>
      <c r="J904" s="22" t="str">
        <f>IF(OR($A904="",$B904="",$C904=""),"",'MPTO_working_3-way'!G903)</f>
        <v/>
      </c>
      <c r="K904" s="17" t="str">
        <f>IF(OR($A904="",$B904="",$C904=""),"",'OddsRatio_working_3-way'!H903)</f>
        <v/>
      </c>
      <c r="L904" s="21" t="str">
        <f>IF(OR($A904="",$B904="",$C904=""),"",'OddsRatio_working_3-way'!I903)</f>
        <v/>
      </c>
      <c r="M904" s="22" t="str">
        <f>IF(OR($A904="",$B904="",$C904=""),"",'OddsRatio_working_3-way'!J903)</f>
        <v/>
      </c>
      <c r="N904" s="17" t="str">
        <f>IF('Log_working_3-way'!$D903="","",A904^('Log_working_3-way'!$D903))</f>
        <v/>
      </c>
      <c r="O904" s="21" t="str">
        <f>IF('Log_working_3-way'!$D903="","",B904^('Log_working_3-way'!$D903))</f>
        <v/>
      </c>
      <c r="P904" s="21"/>
    </row>
    <row r="905" spans="4:16" x14ac:dyDescent="0.2">
      <c r="D905" s="20" t="str">
        <f t="shared" si="194"/>
        <v/>
      </c>
      <c r="E905" s="17" t="str">
        <f>IF(OR($A905="",$B905="",$C905=""),"",A905*'MPTO_working_3-way'!$I904)</f>
        <v/>
      </c>
      <c r="F905" s="21" t="str">
        <f>IF(OR($A905="",$B905="",$C905=""),"",B905*'MPTO_working_3-way'!$I904)</f>
        <v/>
      </c>
      <c r="G905" s="22" t="str">
        <f>IF(OR($A905="",$B905="",$C905=""),"",C905*'MPTO_working_3-way'!$I904)</f>
        <v/>
      </c>
      <c r="H905" s="17" t="str">
        <f>IF(OR($A905="",$B905="",$C905=""),"",'MPTO_working_3-way'!E904)</f>
        <v/>
      </c>
      <c r="I905" s="21" t="str">
        <f>IF(OR($A905="",$B905="",$C905=""),"",'MPTO_working_3-way'!F904)</f>
        <v/>
      </c>
      <c r="J905" s="22" t="str">
        <f>IF(OR($A905="",$B905="",$C905=""),"",'MPTO_working_3-way'!G904)</f>
        <v/>
      </c>
      <c r="K905" s="17" t="str">
        <f>IF(OR($A905="",$B905="",$C905=""),"",'OddsRatio_working_3-way'!H904)</f>
        <v/>
      </c>
      <c r="L905" s="21" t="str">
        <f>IF(OR($A905="",$B905="",$C905=""),"",'OddsRatio_working_3-way'!I904)</f>
        <v/>
      </c>
      <c r="M905" s="22" t="str">
        <f>IF(OR($A905="",$B905="",$C905=""),"",'OddsRatio_working_3-way'!J904)</f>
        <v/>
      </c>
      <c r="N905" s="17" t="str">
        <f>IF('Log_working_3-way'!$D904="","",A905^('Log_working_3-way'!$D904))</f>
        <v/>
      </c>
      <c r="O905" s="21" t="str">
        <f>IF('Log_working_3-way'!$D904="","",B905^('Log_working_3-way'!$D904))</f>
        <v/>
      </c>
      <c r="P905" s="21"/>
    </row>
    <row r="906" spans="4:16" x14ac:dyDescent="0.2">
      <c r="D906" s="20" t="str">
        <f t="shared" si="194"/>
        <v/>
      </c>
      <c r="E906" s="17" t="str">
        <f>IF(OR($A906="",$B906="",$C906=""),"",A906*'MPTO_working_3-way'!$I905)</f>
        <v/>
      </c>
      <c r="F906" s="21" t="str">
        <f>IF(OR($A906="",$B906="",$C906=""),"",B906*'MPTO_working_3-way'!$I905)</f>
        <v/>
      </c>
      <c r="G906" s="22" t="str">
        <f>IF(OR($A906="",$B906="",$C906=""),"",C906*'MPTO_working_3-way'!$I905)</f>
        <v/>
      </c>
      <c r="H906" s="17" t="str">
        <f>IF(OR($A906="",$B906="",$C906=""),"",'MPTO_working_3-way'!E905)</f>
        <v/>
      </c>
      <c r="I906" s="21" t="str">
        <f>IF(OR($A906="",$B906="",$C906=""),"",'MPTO_working_3-way'!F905)</f>
        <v/>
      </c>
      <c r="J906" s="22" t="str">
        <f>IF(OR($A906="",$B906="",$C906=""),"",'MPTO_working_3-way'!G905)</f>
        <v/>
      </c>
      <c r="K906" s="17" t="str">
        <f>IF(OR($A906="",$B906="",$C906=""),"",'OddsRatio_working_3-way'!H905)</f>
        <v/>
      </c>
      <c r="L906" s="21" t="str">
        <f>IF(OR($A906="",$B906="",$C906=""),"",'OddsRatio_working_3-way'!I905)</f>
        <v/>
      </c>
      <c r="M906" s="22" t="str">
        <f>IF(OR($A906="",$B906="",$C906=""),"",'OddsRatio_working_3-way'!J905)</f>
        <v/>
      </c>
      <c r="N906" s="17" t="str">
        <f>IF('Log_working_3-way'!$D905="","",A906^('Log_working_3-way'!$D905))</f>
        <v/>
      </c>
      <c r="O906" s="21" t="str">
        <f>IF('Log_working_3-way'!$D905="","",B906^('Log_working_3-way'!$D905))</f>
        <v/>
      </c>
      <c r="P906" s="21"/>
    </row>
    <row r="907" spans="4:16" x14ac:dyDescent="0.2">
      <c r="D907" s="20" t="str">
        <f t="shared" si="194"/>
        <v/>
      </c>
      <c r="E907" s="17" t="str">
        <f>IF(OR($A907="",$B907="",$C907=""),"",A907*'MPTO_working_3-way'!$I906)</f>
        <v/>
      </c>
      <c r="F907" s="21" t="str">
        <f>IF(OR($A907="",$B907="",$C907=""),"",B907*'MPTO_working_3-way'!$I906)</f>
        <v/>
      </c>
      <c r="G907" s="22" t="str">
        <f>IF(OR($A907="",$B907="",$C907=""),"",C907*'MPTO_working_3-way'!$I906)</f>
        <v/>
      </c>
      <c r="H907" s="17" t="str">
        <f>IF(OR($A907="",$B907="",$C907=""),"",'MPTO_working_3-way'!E906)</f>
        <v/>
      </c>
      <c r="I907" s="21" t="str">
        <f>IF(OR($A907="",$B907="",$C907=""),"",'MPTO_working_3-way'!F906)</f>
        <v/>
      </c>
      <c r="J907" s="22" t="str">
        <f>IF(OR($A907="",$B907="",$C907=""),"",'MPTO_working_3-way'!G906)</f>
        <v/>
      </c>
      <c r="K907" s="17" t="str">
        <f>IF(OR($A907="",$B907="",$C907=""),"",'OddsRatio_working_3-way'!H906)</f>
        <v/>
      </c>
      <c r="L907" s="21" t="str">
        <f>IF(OR($A907="",$B907="",$C907=""),"",'OddsRatio_working_3-way'!I906)</f>
        <v/>
      </c>
      <c r="M907" s="22" t="str">
        <f>IF(OR($A907="",$B907="",$C907=""),"",'OddsRatio_working_3-way'!J906)</f>
        <v/>
      </c>
      <c r="N907" s="17" t="str">
        <f>IF('Log_working_3-way'!$D906="","",A907^('Log_working_3-way'!$D906))</f>
        <v/>
      </c>
      <c r="O907" s="21" t="str">
        <f>IF('Log_working_3-way'!$D906="","",B907^('Log_working_3-way'!$D906))</f>
        <v/>
      </c>
      <c r="P907" s="21"/>
    </row>
    <row r="908" spans="4:16" x14ac:dyDescent="0.2">
      <c r="D908" s="20" t="str">
        <f t="shared" si="194"/>
        <v/>
      </c>
      <c r="E908" s="17" t="str">
        <f>IF(OR($A908="",$B908="",$C908=""),"",A908*'MPTO_working_3-way'!$I907)</f>
        <v/>
      </c>
      <c r="F908" s="21" t="str">
        <f>IF(OR($A908="",$B908="",$C908=""),"",B908*'MPTO_working_3-way'!$I907)</f>
        <v/>
      </c>
      <c r="G908" s="22" t="str">
        <f>IF(OR($A908="",$B908="",$C908=""),"",C908*'MPTO_working_3-way'!$I907)</f>
        <v/>
      </c>
      <c r="H908" s="17" t="str">
        <f>IF(OR($A908="",$B908="",$C908=""),"",'MPTO_working_3-way'!E907)</f>
        <v/>
      </c>
      <c r="I908" s="21" t="str">
        <f>IF(OR($A908="",$B908="",$C908=""),"",'MPTO_working_3-way'!F907)</f>
        <v/>
      </c>
      <c r="J908" s="22" t="str">
        <f>IF(OR($A908="",$B908="",$C908=""),"",'MPTO_working_3-way'!G907)</f>
        <v/>
      </c>
      <c r="K908" s="17" t="str">
        <f>IF(OR($A908="",$B908="",$C908=""),"",'OddsRatio_working_3-way'!H907)</f>
        <v/>
      </c>
      <c r="L908" s="21" t="str">
        <f>IF(OR($A908="",$B908="",$C908=""),"",'OddsRatio_working_3-way'!I907)</f>
        <v/>
      </c>
      <c r="M908" s="22" t="str">
        <f>IF(OR($A908="",$B908="",$C908=""),"",'OddsRatio_working_3-way'!J907)</f>
        <v/>
      </c>
      <c r="N908" s="17" t="str">
        <f>IF('Log_working_3-way'!$D907="","",A908^('Log_working_3-way'!$D907))</f>
        <v/>
      </c>
      <c r="O908" s="21" t="str">
        <f>IF('Log_working_3-way'!$D907="","",B908^('Log_working_3-way'!$D907))</f>
        <v/>
      </c>
      <c r="P908" s="21"/>
    </row>
    <row r="909" spans="4:16" x14ac:dyDescent="0.2">
      <c r="D909" s="20" t="str">
        <f t="shared" si="194"/>
        <v/>
      </c>
      <c r="E909" s="17" t="str">
        <f>IF(OR($A909="",$B909="",$C909=""),"",A909*'MPTO_working_3-way'!$I908)</f>
        <v/>
      </c>
      <c r="F909" s="21" t="str">
        <f>IF(OR($A909="",$B909="",$C909=""),"",B909*'MPTO_working_3-way'!$I908)</f>
        <v/>
      </c>
      <c r="G909" s="22" t="str">
        <f>IF(OR($A909="",$B909="",$C909=""),"",C909*'MPTO_working_3-way'!$I908)</f>
        <v/>
      </c>
      <c r="H909" s="17" t="str">
        <f>IF(OR($A909="",$B909="",$C909=""),"",'MPTO_working_3-way'!E908)</f>
        <v/>
      </c>
      <c r="I909" s="21" t="str">
        <f>IF(OR($A909="",$B909="",$C909=""),"",'MPTO_working_3-way'!F908)</f>
        <v/>
      </c>
      <c r="J909" s="22" t="str">
        <f>IF(OR($A909="",$B909="",$C909=""),"",'MPTO_working_3-way'!G908)</f>
        <v/>
      </c>
      <c r="K909" s="17" t="str">
        <f>IF(OR($A909="",$B909="",$C909=""),"",'OddsRatio_working_3-way'!H908)</f>
        <v/>
      </c>
      <c r="L909" s="21" t="str">
        <f>IF(OR($A909="",$B909="",$C909=""),"",'OddsRatio_working_3-way'!I908)</f>
        <v/>
      </c>
      <c r="M909" s="22" t="str">
        <f>IF(OR($A909="",$B909="",$C909=""),"",'OddsRatio_working_3-way'!J908)</f>
        <v/>
      </c>
      <c r="N909" s="17" t="str">
        <f>IF('Log_working_3-way'!$D908="","",A909^('Log_working_3-way'!$D908))</f>
        <v/>
      </c>
      <c r="O909" s="21" t="str">
        <f>IF('Log_working_3-way'!$D908="","",B909^('Log_working_3-way'!$D908))</f>
        <v/>
      </c>
      <c r="P909" s="21"/>
    </row>
    <row r="910" spans="4:16" x14ac:dyDescent="0.2">
      <c r="D910" s="20" t="str">
        <f t="shared" si="194"/>
        <v/>
      </c>
      <c r="E910" s="17" t="str">
        <f>IF(OR($A910="",$B910="",$C910=""),"",A910*'MPTO_working_3-way'!$I909)</f>
        <v/>
      </c>
      <c r="F910" s="21" t="str">
        <f>IF(OR($A910="",$B910="",$C910=""),"",B910*'MPTO_working_3-way'!$I909)</f>
        <v/>
      </c>
      <c r="G910" s="22" t="str">
        <f>IF(OR($A910="",$B910="",$C910=""),"",C910*'MPTO_working_3-way'!$I909)</f>
        <v/>
      </c>
      <c r="H910" s="17" t="str">
        <f>IF(OR($A910="",$B910="",$C910=""),"",'MPTO_working_3-way'!E909)</f>
        <v/>
      </c>
      <c r="I910" s="21" t="str">
        <f>IF(OR($A910="",$B910="",$C910=""),"",'MPTO_working_3-way'!F909)</f>
        <v/>
      </c>
      <c r="J910" s="22" t="str">
        <f>IF(OR($A910="",$B910="",$C910=""),"",'MPTO_working_3-way'!G909)</f>
        <v/>
      </c>
      <c r="K910" s="17" t="str">
        <f>IF(OR($A910="",$B910="",$C910=""),"",'OddsRatio_working_3-way'!H909)</f>
        <v/>
      </c>
      <c r="L910" s="21" t="str">
        <f>IF(OR($A910="",$B910="",$C910=""),"",'OddsRatio_working_3-way'!I909)</f>
        <v/>
      </c>
      <c r="M910" s="22" t="str">
        <f>IF(OR($A910="",$B910="",$C910=""),"",'OddsRatio_working_3-way'!J909)</f>
        <v/>
      </c>
      <c r="N910" s="17" t="str">
        <f>IF('Log_working_3-way'!$D909="","",A910^('Log_working_3-way'!$D909))</f>
        <v/>
      </c>
      <c r="O910" s="21" t="str">
        <f>IF('Log_working_3-way'!$D909="","",B910^('Log_working_3-way'!$D909))</f>
        <v/>
      </c>
      <c r="P910" s="21"/>
    </row>
    <row r="911" spans="4:16" x14ac:dyDescent="0.2">
      <c r="D911" s="20" t="str">
        <f t="shared" si="194"/>
        <v/>
      </c>
      <c r="E911" s="17" t="str">
        <f>IF(OR($A911="",$B911="",$C911=""),"",A911*'MPTO_working_3-way'!$I910)</f>
        <v/>
      </c>
      <c r="F911" s="21" t="str">
        <f>IF(OR($A911="",$B911="",$C911=""),"",B911*'MPTO_working_3-way'!$I910)</f>
        <v/>
      </c>
      <c r="G911" s="22" t="str">
        <f>IF(OR($A911="",$B911="",$C911=""),"",C911*'MPTO_working_3-way'!$I910)</f>
        <v/>
      </c>
      <c r="H911" s="17" t="str">
        <f>IF(OR($A911="",$B911="",$C911=""),"",'MPTO_working_3-way'!E910)</f>
        <v/>
      </c>
      <c r="I911" s="21" t="str">
        <f>IF(OR($A911="",$B911="",$C911=""),"",'MPTO_working_3-way'!F910)</f>
        <v/>
      </c>
      <c r="J911" s="22" t="str">
        <f>IF(OR($A911="",$B911="",$C911=""),"",'MPTO_working_3-way'!G910)</f>
        <v/>
      </c>
      <c r="K911" s="17" t="str">
        <f>IF(OR($A911="",$B911="",$C911=""),"",'OddsRatio_working_3-way'!H910)</f>
        <v/>
      </c>
      <c r="L911" s="21" t="str">
        <f>IF(OR($A911="",$B911="",$C911=""),"",'OddsRatio_working_3-way'!I910)</f>
        <v/>
      </c>
      <c r="M911" s="22" t="str">
        <f>IF(OR($A911="",$B911="",$C911=""),"",'OddsRatio_working_3-way'!J910)</f>
        <v/>
      </c>
      <c r="N911" s="17" t="str">
        <f>IF('Log_working_3-way'!$D910="","",A911^('Log_working_3-way'!$D910))</f>
        <v/>
      </c>
      <c r="O911" s="21" t="str">
        <f>IF('Log_working_3-way'!$D910="","",B911^('Log_working_3-way'!$D910))</f>
        <v/>
      </c>
      <c r="P911" s="21"/>
    </row>
    <row r="912" spans="4:16" x14ac:dyDescent="0.2">
      <c r="D912" s="20" t="str">
        <f t="shared" si="194"/>
        <v/>
      </c>
      <c r="E912" s="17" t="str">
        <f>IF(OR($A912="",$B912="",$C912=""),"",A912*'MPTO_working_3-way'!$I911)</f>
        <v/>
      </c>
      <c r="F912" s="21" t="str">
        <f>IF(OR($A912="",$B912="",$C912=""),"",B912*'MPTO_working_3-way'!$I911)</f>
        <v/>
      </c>
      <c r="G912" s="22" t="str">
        <f>IF(OR($A912="",$B912="",$C912=""),"",C912*'MPTO_working_3-way'!$I911)</f>
        <v/>
      </c>
      <c r="H912" s="17" t="str">
        <f>IF(OR($A912="",$B912="",$C912=""),"",'MPTO_working_3-way'!E911)</f>
        <v/>
      </c>
      <c r="I912" s="21" t="str">
        <f>IF(OR($A912="",$B912="",$C912=""),"",'MPTO_working_3-way'!F911)</f>
        <v/>
      </c>
      <c r="J912" s="22" t="str">
        <f>IF(OR($A912="",$B912="",$C912=""),"",'MPTO_working_3-way'!G911)</f>
        <v/>
      </c>
      <c r="K912" s="17" t="str">
        <f>IF(OR($A912="",$B912="",$C912=""),"",'OddsRatio_working_3-way'!H911)</f>
        <v/>
      </c>
      <c r="L912" s="21" t="str">
        <f>IF(OR($A912="",$B912="",$C912=""),"",'OddsRatio_working_3-way'!I911)</f>
        <v/>
      </c>
      <c r="M912" s="22" t="str">
        <f>IF(OR($A912="",$B912="",$C912=""),"",'OddsRatio_working_3-way'!J911)</f>
        <v/>
      </c>
      <c r="N912" s="17" t="str">
        <f>IF('Log_working_3-way'!$D911="","",A912^('Log_working_3-way'!$D911))</f>
        <v/>
      </c>
      <c r="O912" s="21" t="str">
        <f>IF('Log_working_3-way'!$D911="","",B912^('Log_working_3-way'!$D911))</f>
        <v/>
      </c>
      <c r="P912" s="21"/>
    </row>
    <row r="913" spans="4:16" x14ac:dyDescent="0.2">
      <c r="D913" s="20" t="str">
        <f t="shared" si="194"/>
        <v/>
      </c>
      <c r="E913" s="17" t="str">
        <f>IF(OR($A913="",$B913="",$C913=""),"",A913*'MPTO_working_3-way'!$I912)</f>
        <v/>
      </c>
      <c r="F913" s="21" t="str">
        <f>IF(OR($A913="",$B913="",$C913=""),"",B913*'MPTO_working_3-way'!$I912)</f>
        <v/>
      </c>
      <c r="G913" s="22" t="str">
        <f>IF(OR($A913="",$B913="",$C913=""),"",C913*'MPTO_working_3-way'!$I912)</f>
        <v/>
      </c>
      <c r="H913" s="17" t="str">
        <f>IF(OR($A913="",$B913="",$C913=""),"",'MPTO_working_3-way'!E912)</f>
        <v/>
      </c>
      <c r="I913" s="21" t="str">
        <f>IF(OR($A913="",$B913="",$C913=""),"",'MPTO_working_3-way'!F912)</f>
        <v/>
      </c>
      <c r="J913" s="22" t="str">
        <f>IF(OR($A913="",$B913="",$C913=""),"",'MPTO_working_3-way'!G912)</f>
        <v/>
      </c>
      <c r="K913" s="17" t="str">
        <f>IF(OR($A913="",$B913="",$C913=""),"",'OddsRatio_working_3-way'!H912)</f>
        <v/>
      </c>
      <c r="L913" s="21" t="str">
        <f>IF(OR($A913="",$B913="",$C913=""),"",'OddsRatio_working_3-way'!I912)</f>
        <v/>
      </c>
      <c r="M913" s="22" t="str">
        <f>IF(OR($A913="",$B913="",$C913=""),"",'OddsRatio_working_3-way'!J912)</f>
        <v/>
      </c>
      <c r="N913" s="17" t="str">
        <f>IF('Log_working_3-way'!$D912="","",A913^('Log_working_3-way'!$D912))</f>
        <v/>
      </c>
      <c r="O913" s="21" t="str">
        <f>IF('Log_working_3-way'!$D912="","",B913^('Log_working_3-way'!$D912))</f>
        <v/>
      </c>
      <c r="P913" s="21"/>
    </row>
    <row r="914" spans="4:16" x14ac:dyDescent="0.2">
      <c r="D914" s="20" t="str">
        <f t="shared" si="194"/>
        <v/>
      </c>
      <c r="E914" s="17" t="str">
        <f>IF(OR($A914="",$B914="",$C914=""),"",A914*'MPTO_working_3-way'!$I913)</f>
        <v/>
      </c>
      <c r="F914" s="21" t="str">
        <f>IF(OR($A914="",$B914="",$C914=""),"",B914*'MPTO_working_3-way'!$I913)</f>
        <v/>
      </c>
      <c r="G914" s="22" t="str">
        <f>IF(OR($A914="",$B914="",$C914=""),"",C914*'MPTO_working_3-way'!$I913)</f>
        <v/>
      </c>
      <c r="H914" s="17" t="str">
        <f>IF(OR($A914="",$B914="",$C914=""),"",'MPTO_working_3-way'!E913)</f>
        <v/>
      </c>
      <c r="I914" s="21" t="str">
        <f>IF(OR($A914="",$B914="",$C914=""),"",'MPTO_working_3-way'!F913)</f>
        <v/>
      </c>
      <c r="J914" s="22" t="str">
        <f>IF(OR($A914="",$B914="",$C914=""),"",'MPTO_working_3-way'!G913)</f>
        <v/>
      </c>
      <c r="K914" s="17" t="str">
        <f>IF(OR($A914="",$B914="",$C914=""),"",'OddsRatio_working_3-way'!H913)</f>
        <v/>
      </c>
      <c r="L914" s="21" t="str">
        <f>IF(OR($A914="",$B914="",$C914=""),"",'OddsRatio_working_3-way'!I913)</f>
        <v/>
      </c>
      <c r="M914" s="22" t="str">
        <f>IF(OR($A914="",$B914="",$C914=""),"",'OddsRatio_working_3-way'!J913)</f>
        <v/>
      </c>
      <c r="N914" s="17" t="str">
        <f>IF('Log_working_3-way'!$D913="","",A914^('Log_working_3-way'!$D913))</f>
        <v/>
      </c>
      <c r="O914" s="21" t="str">
        <f>IF('Log_working_3-way'!$D913="","",B914^('Log_working_3-way'!$D913))</f>
        <v/>
      </c>
      <c r="P914" s="21"/>
    </row>
    <row r="915" spans="4:16" x14ac:dyDescent="0.2">
      <c r="D915" s="20" t="str">
        <f t="shared" si="194"/>
        <v/>
      </c>
      <c r="E915" s="17" t="str">
        <f>IF(OR($A915="",$B915="",$C915=""),"",A915*'MPTO_working_3-way'!$I914)</f>
        <v/>
      </c>
      <c r="F915" s="21" t="str">
        <f>IF(OR($A915="",$B915="",$C915=""),"",B915*'MPTO_working_3-way'!$I914)</f>
        <v/>
      </c>
      <c r="G915" s="22" t="str">
        <f>IF(OR($A915="",$B915="",$C915=""),"",C915*'MPTO_working_3-way'!$I914)</f>
        <v/>
      </c>
      <c r="H915" s="17" t="str">
        <f>IF(OR($A915="",$B915="",$C915=""),"",'MPTO_working_3-way'!E914)</f>
        <v/>
      </c>
      <c r="I915" s="21" t="str">
        <f>IF(OR($A915="",$B915="",$C915=""),"",'MPTO_working_3-way'!F914)</f>
        <v/>
      </c>
      <c r="J915" s="22" t="str">
        <f>IF(OR($A915="",$B915="",$C915=""),"",'MPTO_working_3-way'!G914)</f>
        <v/>
      </c>
      <c r="K915" s="17" t="str">
        <f>IF(OR($A915="",$B915="",$C915=""),"",'OddsRatio_working_3-way'!H914)</f>
        <v/>
      </c>
      <c r="L915" s="21" t="str">
        <f>IF(OR($A915="",$B915="",$C915=""),"",'OddsRatio_working_3-way'!I914)</f>
        <v/>
      </c>
      <c r="M915" s="22" t="str">
        <f>IF(OR($A915="",$B915="",$C915=""),"",'OddsRatio_working_3-way'!J914)</f>
        <v/>
      </c>
      <c r="N915" s="17" t="str">
        <f>IF('Log_working_3-way'!$D914="","",A915^('Log_working_3-way'!$D914))</f>
        <v/>
      </c>
      <c r="O915" s="21" t="str">
        <f>IF('Log_working_3-way'!$D914="","",B915^('Log_working_3-way'!$D914))</f>
        <v/>
      </c>
      <c r="P915" s="21"/>
    </row>
    <row r="916" spans="4:16" x14ac:dyDescent="0.2">
      <c r="D916" s="20" t="str">
        <f t="shared" si="194"/>
        <v/>
      </c>
      <c r="E916" s="17" t="str">
        <f>IF(OR($A916="",$B916="",$C916=""),"",A916*'MPTO_working_3-way'!$I915)</f>
        <v/>
      </c>
      <c r="F916" s="21" t="str">
        <f>IF(OR($A916="",$B916="",$C916=""),"",B916*'MPTO_working_3-way'!$I915)</f>
        <v/>
      </c>
      <c r="G916" s="22" t="str">
        <f>IF(OR($A916="",$B916="",$C916=""),"",C916*'MPTO_working_3-way'!$I915)</f>
        <v/>
      </c>
      <c r="H916" s="17" t="str">
        <f>IF(OR($A916="",$B916="",$C916=""),"",'MPTO_working_3-way'!E915)</f>
        <v/>
      </c>
      <c r="I916" s="21" t="str">
        <f>IF(OR($A916="",$B916="",$C916=""),"",'MPTO_working_3-way'!F915)</f>
        <v/>
      </c>
      <c r="J916" s="22" t="str">
        <f>IF(OR($A916="",$B916="",$C916=""),"",'MPTO_working_3-way'!G915)</f>
        <v/>
      </c>
      <c r="K916" s="17" t="str">
        <f>IF(OR($A916="",$B916="",$C916=""),"",'OddsRatio_working_3-way'!H915)</f>
        <v/>
      </c>
      <c r="L916" s="21" t="str">
        <f>IF(OR($A916="",$B916="",$C916=""),"",'OddsRatio_working_3-way'!I915)</f>
        <v/>
      </c>
      <c r="M916" s="22" t="str">
        <f>IF(OR($A916="",$B916="",$C916=""),"",'OddsRatio_working_3-way'!J915)</f>
        <v/>
      </c>
      <c r="N916" s="17" t="str">
        <f>IF('Log_working_3-way'!$D915="","",A916^('Log_working_3-way'!$D915))</f>
        <v/>
      </c>
      <c r="O916" s="21" t="str">
        <f>IF('Log_working_3-way'!$D915="","",B916^('Log_working_3-way'!$D915))</f>
        <v/>
      </c>
      <c r="P916" s="21"/>
    </row>
    <row r="917" spans="4:16" x14ac:dyDescent="0.2">
      <c r="D917" s="20" t="str">
        <f t="shared" si="194"/>
        <v/>
      </c>
      <c r="E917" s="17" t="str">
        <f>IF(OR($A917="",$B917="",$C917=""),"",A917*'MPTO_working_3-way'!$I916)</f>
        <v/>
      </c>
      <c r="F917" s="21" t="str">
        <f>IF(OR($A917="",$B917="",$C917=""),"",B917*'MPTO_working_3-way'!$I916)</f>
        <v/>
      </c>
      <c r="G917" s="22" t="str">
        <f>IF(OR($A917="",$B917="",$C917=""),"",C917*'MPTO_working_3-way'!$I916)</f>
        <v/>
      </c>
      <c r="H917" s="17" t="str">
        <f>IF(OR($A917="",$B917="",$C917=""),"",'MPTO_working_3-way'!E916)</f>
        <v/>
      </c>
      <c r="I917" s="21" t="str">
        <f>IF(OR($A917="",$B917="",$C917=""),"",'MPTO_working_3-way'!F916)</f>
        <v/>
      </c>
      <c r="J917" s="22" t="str">
        <f>IF(OR($A917="",$B917="",$C917=""),"",'MPTO_working_3-way'!G916)</f>
        <v/>
      </c>
      <c r="K917" s="17" t="str">
        <f>IF(OR($A917="",$B917="",$C917=""),"",'OddsRatio_working_3-way'!H916)</f>
        <v/>
      </c>
      <c r="L917" s="21" t="str">
        <f>IF(OR($A917="",$B917="",$C917=""),"",'OddsRatio_working_3-way'!I916)</f>
        <v/>
      </c>
      <c r="M917" s="22" t="str">
        <f>IF(OR($A917="",$B917="",$C917=""),"",'OddsRatio_working_3-way'!J916)</f>
        <v/>
      </c>
      <c r="N917" s="17" t="str">
        <f>IF('Log_working_3-way'!$D916="","",A917^('Log_working_3-way'!$D916))</f>
        <v/>
      </c>
      <c r="O917" s="21" t="str">
        <f>IF('Log_working_3-way'!$D916="","",B917^('Log_working_3-way'!$D916))</f>
        <v/>
      </c>
      <c r="P917" s="21"/>
    </row>
    <row r="918" spans="4:16" x14ac:dyDescent="0.2">
      <c r="D918" s="20" t="str">
        <f t="shared" si="194"/>
        <v/>
      </c>
      <c r="E918" s="17" t="str">
        <f>IF(OR($A918="",$B918="",$C918=""),"",A918*'MPTO_working_3-way'!$I917)</f>
        <v/>
      </c>
      <c r="F918" s="21" t="str">
        <f>IF(OR($A918="",$B918="",$C918=""),"",B918*'MPTO_working_3-way'!$I917)</f>
        <v/>
      </c>
      <c r="G918" s="22" t="str">
        <f>IF(OR($A918="",$B918="",$C918=""),"",C918*'MPTO_working_3-way'!$I917)</f>
        <v/>
      </c>
      <c r="H918" s="17" t="str">
        <f>IF(OR($A918="",$B918="",$C918=""),"",'MPTO_working_3-way'!E917)</f>
        <v/>
      </c>
      <c r="I918" s="21" t="str">
        <f>IF(OR($A918="",$B918="",$C918=""),"",'MPTO_working_3-way'!F917)</f>
        <v/>
      </c>
      <c r="J918" s="22" t="str">
        <f>IF(OR($A918="",$B918="",$C918=""),"",'MPTO_working_3-way'!G917)</f>
        <v/>
      </c>
      <c r="K918" s="17" t="str">
        <f>IF(OR($A918="",$B918="",$C918=""),"",'OddsRatio_working_3-way'!H917)</f>
        <v/>
      </c>
      <c r="L918" s="21" t="str">
        <f>IF(OR($A918="",$B918="",$C918=""),"",'OddsRatio_working_3-way'!I917)</f>
        <v/>
      </c>
      <c r="M918" s="22" t="str">
        <f>IF(OR($A918="",$B918="",$C918=""),"",'OddsRatio_working_3-way'!J917)</f>
        <v/>
      </c>
      <c r="N918" s="17" t="str">
        <f>IF('Log_working_3-way'!$D917="","",A918^('Log_working_3-way'!$D917))</f>
        <v/>
      </c>
      <c r="O918" s="21" t="str">
        <f>IF('Log_working_3-way'!$D917="","",B918^('Log_working_3-way'!$D917))</f>
        <v/>
      </c>
      <c r="P918" s="21"/>
    </row>
    <row r="919" spans="4:16" x14ac:dyDescent="0.2">
      <c r="D919" s="20" t="str">
        <f t="shared" si="194"/>
        <v/>
      </c>
      <c r="E919" s="17" t="str">
        <f>IF(OR($A919="",$B919="",$C919=""),"",A919*'MPTO_working_3-way'!$I918)</f>
        <v/>
      </c>
      <c r="F919" s="21" t="str">
        <f>IF(OR($A919="",$B919="",$C919=""),"",B919*'MPTO_working_3-way'!$I918)</f>
        <v/>
      </c>
      <c r="G919" s="22" t="str">
        <f>IF(OR($A919="",$B919="",$C919=""),"",C919*'MPTO_working_3-way'!$I918)</f>
        <v/>
      </c>
      <c r="H919" s="17" t="str">
        <f>IF(OR($A919="",$B919="",$C919=""),"",'MPTO_working_3-way'!E918)</f>
        <v/>
      </c>
      <c r="I919" s="21" t="str">
        <f>IF(OR($A919="",$B919="",$C919=""),"",'MPTO_working_3-way'!F918)</f>
        <v/>
      </c>
      <c r="J919" s="22" t="str">
        <f>IF(OR($A919="",$B919="",$C919=""),"",'MPTO_working_3-way'!G918)</f>
        <v/>
      </c>
      <c r="K919" s="17" t="str">
        <f>IF(OR($A919="",$B919="",$C919=""),"",'OddsRatio_working_3-way'!H918)</f>
        <v/>
      </c>
      <c r="L919" s="21" t="str">
        <f>IF(OR($A919="",$B919="",$C919=""),"",'OddsRatio_working_3-way'!I918)</f>
        <v/>
      </c>
      <c r="M919" s="22" t="str">
        <f>IF(OR($A919="",$B919="",$C919=""),"",'OddsRatio_working_3-way'!J918)</f>
        <v/>
      </c>
      <c r="N919" s="17" t="str">
        <f>IF('Log_working_3-way'!$D918="","",A919^('Log_working_3-way'!$D918))</f>
        <v/>
      </c>
      <c r="O919" s="21" t="str">
        <f>IF('Log_working_3-way'!$D918="","",B919^('Log_working_3-way'!$D918))</f>
        <v/>
      </c>
      <c r="P919" s="21"/>
    </row>
    <row r="920" spans="4:16" x14ac:dyDescent="0.2">
      <c r="D920" s="20" t="str">
        <f t="shared" si="194"/>
        <v/>
      </c>
      <c r="E920" s="17" t="str">
        <f>IF(OR($A920="",$B920="",$C920=""),"",A920*'MPTO_working_3-way'!$I919)</f>
        <v/>
      </c>
      <c r="F920" s="21" t="str">
        <f>IF(OR($A920="",$B920="",$C920=""),"",B920*'MPTO_working_3-way'!$I919)</f>
        <v/>
      </c>
      <c r="G920" s="22" t="str">
        <f>IF(OR($A920="",$B920="",$C920=""),"",C920*'MPTO_working_3-way'!$I919)</f>
        <v/>
      </c>
      <c r="H920" s="17" t="str">
        <f>IF(OR($A920="",$B920="",$C920=""),"",'MPTO_working_3-way'!E919)</f>
        <v/>
      </c>
      <c r="I920" s="21" t="str">
        <f>IF(OR($A920="",$B920="",$C920=""),"",'MPTO_working_3-way'!F919)</f>
        <v/>
      </c>
      <c r="J920" s="22" t="str">
        <f>IF(OR($A920="",$B920="",$C920=""),"",'MPTO_working_3-way'!G919)</f>
        <v/>
      </c>
      <c r="K920" s="17" t="str">
        <f>IF(OR($A920="",$B920="",$C920=""),"",'OddsRatio_working_3-way'!H919)</f>
        <v/>
      </c>
      <c r="L920" s="21" t="str">
        <f>IF(OR($A920="",$B920="",$C920=""),"",'OddsRatio_working_3-way'!I919)</f>
        <v/>
      </c>
      <c r="M920" s="22" t="str">
        <f>IF(OR($A920="",$B920="",$C920=""),"",'OddsRatio_working_3-way'!J919)</f>
        <v/>
      </c>
      <c r="N920" s="17" t="str">
        <f>IF('Log_working_3-way'!$D919="","",A920^('Log_working_3-way'!$D919))</f>
        <v/>
      </c>
      <c r="O920" s="21" t="str">
        <f>IF('Log_working_3-way'!$D919="","",B920^('Log_working_3-way'!$D919))</f>
        <v/>
      </c>
      <c r="P920" s="21"/>
    </row>
    <row r="921" spans="4:16" x14ac:dyDescent="0.2">
      <c r="D921" s="20" t="str">
        <f t="shared" si="194"/>
        <v/>
      </c>
      <c r="E921" s="17" t="str">
        <f>IF(OR($A921="",$B921="",$C921=""),"",A921*'MPTO_working_3-way'!$I920)</f>
        <v/>
      </c>
      <c r="F921" s="21" t="str">
        <f>IF(OR($A921="",$B921="",$C921=""),"",B921*'MPTO_working_3-way'!$I920)</f>
        <v/>
      </c>
      <c r="G921" s="22" t="str">
        <f>IF(OR($A921="",$B921="",$C921=""),"",C921*'MPTO_working_3-way'!$I920)</f>
        <v/>
      </c>
      <c r="H921" s="17" t="str">
        <f>IF(OR($A921="",$B921="",$C921=""),"",'MPTO_working_3-way'!E920)</f>
        <v/>
      </c>
      <c r="I921" s="21" t="str">
        <f>IF(OR($A921="",$B921="",$C921=""),"",'MPTO_working_3-way'!F920)</f>
        <v/>
      </c>
      <c r="J921" s="22" t="str">
        <f>IF(OR($A921="",$B921="",$C921=""),"",'MPTO_working_3-way'!G920)</f>
        <v/>
      </c>
      <c r="K921" s="17" t="str">
        <f>IF(OR($A921="",$B921="",$C921=""),"",'OddsRatio_working_3-way'!H920)</f>
        <v/>
      </c>
      <c r="L921" s="21" t="str">
        <f>IF(OR($A921="",$B921="",$C921=""),"",'OddsRatio_working_3-way'!I920)</f>
        <v/>
      </c>
      <c r="M921" s="22" t="str">
        <f>IF(OR($A921="",$B921="",$C921=""),"",'OddsRatio_working_3-way'!J920)</f>
        <v/>
      </c>
      <c r="N921" s="17" t="str">
        <f>IF('Log_working_3-way'!$D920="","",A921^('Log_working_3-way'!$D920))</f>
        <v/>
      </c>
      <c r="O921" s="21" t="str">
        <f>IF('Log_working_3-way'!$D920="","",B921^('Log_working_3-way'!$D920))</f>
        <v/>
      </c>
      <c r="P921" s="21"/>
    </row>
    <row r="922" spans="4:16" x14ac:dyDescent="0.2">
      <c r="D922" s="20" t="str">
        <f t="shared" si="194"/>
        <v/>
      </c>
      <c r="E922" s="17" t="str">
        <f>IF(OR($A922="",$B922="",$C922=""),"",A922*'MPTO_working_3-way'!$I921)</f>
        <v/>
      </c>
      <c r="F922" s="21" t="str">
        <f>IF(OR($A922="",$B922="",$C922=""),"",B922*'MPTO_working_3-way'!$I921)</f>
        <v/>
      </c>
      <c r="G922" s="22" t="str">
        <f>IF(OR($A922="",$B922="",$C922=""),"",C922*'MPTO_working_3-way'!$I921)</f>
        <v/>
      </c>
      <c r="H922" s="17" t="str">
        <f>IF(OR($A922="",$B922="",$C922=""),"",'MPTO_working_3-way'!E921)</f>
        <v/>
      </c>
      <c r="I922" s="21" t="str">
        <f>IF(OR($A922="",$B922="",$C922=""),"",'MPTO_working_3-way'!F921)</f>
        <v/>
      </c>
      <c r="J922" s="22" t="str">
        <f>IF(OR($A922="",$B922="",$C922=""),"",'MPTO_working_3-way'!G921)</f>
        <v/>
      </c>
      <c r="K922" s="17" t="str">
        <f>IF(OR($A922="",$B922="",$C922=""),"",'OddsRatio_working_3-way'!H921)</f>
        <v/>
      </c>
      <c r="L922" s="21" t="str">
        <f>IF(OR($A922="",$B922="",$C922=""),"",'OddsRatio_working_3-way'!I921)</f>
        <v/>
      </c>
      <c r="M922" s="22" t="str">
        <f>IF(OR($A922="",$B922="",$C922=""),"",'OddsRatio_working_3-way'!J921)</f>
        <v/>
      </c>
      <c r="N922" s="17" t="str">
        <f>IF('Log_working_3-way'!$D921="","",A922^('Log_working_3-way'!$D921))</f>
        <v/>
      </c>
      <c r="O922" s="21" t="str">
        <f>IF('Log_working_3-way'!$D921="","",B922^('Log_working_3-way'!$D921))</f>
        <v/>
      </c>
      <c r="P922" s="21"/>
    </row>
    <row r="923" spans="4:16" x14ac:dyDescent="0.2">
      <c r="D923" s="20" t="str">
        <f t="shared" si="194"/>
        <v/>
      </c>
      <c r="E923" s="17" t="str">
        <f>IF(OR($A923="",$B923="",$C923=""),"",A923*'MPTO_working_3-way'!$I922)</f>
        <v/>
      </c>
      <c r="F923" s="21" t="str">
        <f>IF(OR($A923="",$B923="",$C923=""),"",B923*'MPTO_working_3-way'!$I922)</f>
        <v/>
      </c>
      <c r="G923" s="22" t="str">
        <f>IF(OR($A923="",$B923="",$C923=""),"",C923*'MPTO_working_3-way'!$I922)</f>
        <v/>
      </c>
      <c r="H923" s="17" t="str">
        <f>IF(OR($A923="",$B923="",$C923=""),"",'MPTO_working_3-way'!E922)</f>
        <v/>
      </c>
      <c r="I923" s="21" t="str">
        <f>IF(OR($A923="",$B923="",$C923=""),"",'MPTO_working_3-way'!F922)</f>
        <v/>
      </c>
      <c r="J923" s="22" t="str">
        <f>IF(OR($A923="",$B923="",$C923=""),"",'MPTO_working_3-way'!G922)</f>
        <v/>
      </c>
      <c r="K923" s="17" t="str">
        <f>IF(OR($A923="",$B923="",$C923=""),"",'OddsRatio_working_3-way'!H922)</f>
        <v/>
      </c>
      <c r="L923" s="21" t="str">
        <f>IF(OR($A923="",$B923="",$C923=""),"",'OddsRatio_working_3-way'!I922)</f>
        <v/>
      </c>
      <c r="M923" s="22" t="str">
        <f>IF(OR($A923="",$B923="",$C923=""),"",'OddsRatio_working_3-way'!J922)</f>
        <v/>
      </c>
      <c r="N923" s="17" t="str">
        <f>IF('Log_working_3-way'!$D922="","",A923^('Log_working_3-way'!$D922))</f>
        <v/>
      </c>
      <c r="O923" s="21" t="str">
        <f>IF('Log_working_3-way'!$D922="","",B923^('Log_working_3-way'!$D922))</f>
        <v/>
      </c>
      <c r="P923" s="21"/>
    </row>
    <row r="924" spans="4:16" x14ac:dyDescent="0.2">
      <c r="D924" s="20" t="str">
        <f t="shared" si="194"/>
        <v/>
      </c>
      <c r="E924" s="17" t="str">
        <f>IF(OR($A924="",$B924="",$C924=""),"",A924*'MPTO_working_3-way'!$I923)</f>
        <v/>
      </c>
      <c r="F924" s="21" t="str">
        <f>IF(OR($A924="",$B924="",$C924=""),"",B924*'MPTO_working_3-way'!$I923)</f>
        <v/>
      </c>
      <c r="G924" s="22" t="str">
        <f>IF(OR($A924="",$B924="",$C924=""),"",C924*'MPTO_working_3-way'!$I923)</f>
        <v/>
      </c>
      <c r="H924" s="17" t="str">
        <f>IF(OR($A924="",$B924="",$C924=""),"",'MPTO_working_3-way'!E923)</f>
        <v/>
      </c>
      <c r="I924" s="21" t="str">
        <f>IF(OR($A924="",$B924="",$C924=""),"",'MPTO_working_3-way'!F923)</f>
        <v/>
      </c>
      <c r="J924" s="22" t="str">
        <f>IF(OR($A924="",$B924="",$C924=""),"",'MPTO_working_3-way'!G923)</f>
        <v/>
      </c>
      <c r="K924" s="17" t="str">
        <f>IF(OR($A924="",$B924="",$C924=""),"",'OddsRatio_working_3-way'!H923)</f>
        <v/>
      </c>
      <c r="L924" s="21" t="str">
        <f>IF(OR($A924="",$B924="",$C924=""),"",'OddsRatio_working_3-way'!I923)</f>
        <v/>
      </c>
      <c r="M924" s="22" t="str">
        <f>IF(OR($A924="",$B924="",$C924=""),"",'OddsRatio_working_3-way'!J923)</f>
        <v/>
      </c>
      <c r="N924" s="17" t="str">
        <f>IF('Log_working_3-way'!$D923="","",A924^('Log_working_3-way'!$D923))</f>
        <v/>
      </c>
      <c r="O924" s="21" t="str">
        <f>IF('Log_working_3-way'!$D923="","",B924^('Log_working_3-way'!$D923))</f>
        <v/>
      </c>
      <c r="P924" s="21"/>
    </row>
    <row r="925" spans="4:16" x14ac:dyDescent="0.2">
      <c r="D925" s="20" t="str">
        <f t="shared" si="194"/>
        <v/>
      </c>
      <c r="E925" s="17" t="str">
        <f>IF(OR($A925="",$B925="",$C925=""),"",A925*'MPTO_working_3-way'!$I924)</f>
        <v/>
      </c>
      <c r="F925" s="21" t="str">
        <f>IF(OR($A925="",$B925="",$C925=""),"",B925*'MPTO_working_3-way'!$I924)</f>
        <v/>
      </c>
      <c r="G925" s="22" t="str">
        <f>IF(OR($A925="",$B925="",$C925=""),"",C925*'MPTO_working_3-way'!$I924)</f>
        <v/>
      </c>
      <c r="H925" s="17" t="str">
        <f>IF(OR($A925="",$B925="",$C925=""),"",'MPTO_working_3-way'!E924)</f>
        <v/>
      </c>
      <c r="I925" s="21" t="str">
        <f>IF(OR($A925="",$B925="",$C925=""),"",'MPTO_working_3-way'!F924)</f>
        <v/>
      </c>
      <c r="J925" s="22" t="str">
        <f>IF(OR($A925="",$B925="",$C925=""),"",'MPTO_working_3-way'!G924)</f>
        <v/>
      </c>
      <c r="K925" s="17" t="str">
        <f>IF(OR($A925="",$B925="",$C925=""),"",'OddsRatio_working_3-way'!H924)</f>
        <v/>
      </c>
      <c r="L925" s="21" t="str">
        <f>IF(OR($A925="",$B925="",$C925=""),"",'OddsRatio_working_3-way'!I924)</f>
        <v/>
      </c>
      <c r="M925" s="22" t="str">
        <f>IF(OR($A925="",$B925="",$C925=""),"",'OddsRatio_working_3-way'!J924)</f>
        <v/>
      </c>
      <c r="N925" s="17" t="str">
        <f>IF('Log_working_3-way'!$D924="","",A925^('Log_working_3-way'!$D924))</f>
        <v/>
      </c>
      <c r="O925" s="21" t="str">
        <f>IF('Log_working_3-way'!$D924="","",B925^('Log_working_3-way'!$D924))</f>
        <v/>
      </c>
      <c r="P925" s="21"/>
    </row>
    <row r="926" spans="4:16" x14ac:dyDescent="0.2">
      <c r="D926" s="20" t="str">
        <f t="shared" si="194"/>
        <v/>
      </c>
      <c r="E926" s="17" t="str">
        <f>IF(OR($A926="",$B926="",$C926=""),"",A926*'MPTO_working_3-way'!$I925)</f>
        <v/>
      </c>
      <c r="F926" s="21" t="str">
        <f>IF(OR($A926="",$B926="",$C926=""),"",B926*'MPTO_working_3-way'!$I925)</f>
        <v/>
      </c>
      <c r="G926" s="22" t="str">
        <f>IF(OR($A926="",$B926="",$C926=""),"",C926*'MPTO_working_3-way'!$I925)</f>
        <v/>
      </c>
      <c r="H926" s="17" t="str">
        <f>IF(OR($A926="",$B926="",$C926=""),"",'MPTO_working_3-way'!E925)</f>
        <v/>
      </c>
      <c r="I926" s="21" t="str">
        <f>IF(OR($A926="",$B926="",$C926=""),"",'MPTO_working_3-way'!F925)</f>
        <v/>
      </c>
      <c r="J926" s="22" t="str">
        <f>IF(OR($A926="",$B926="",$C926=""),"",'MPTO_working_3-way'!G925)</f>
        <v/>
      </c>
      <c r="K926" s="17" t="str">
        <f>IF(OR($A926="",$B926="",$C926=""),"",'OddsRatio_working_3-way'!H925)</f>
        <v/>
      </c>
      <c r="L926" s="21" t="str">
        <f>IF(OR($A926="",$B926="",$C926=""),"",'OddsRatio_working_3-way'!I925)</f>
        <v/>
      </c>
      <c r="M926" s="22" t="str">
        <f>IF(OR($A926="",$B926="",$C926=""),"",'OddsRatio_working_3-way'!J925)</f>
        <v/>
      </c>
      <c r="N926" s="17" t="str">
        <f>IF('Log_working_3-way'!$D925="","",A926^('Log_working_3-way'!$D925))</f>
        <v/>
      </c>
      <c r="O926" s="21" t="str">
        <f>IF('Log_working_3-way'!$D925="","",B926^('Log_working_3-way'!$D925))</f>
        <v/>
      </c>
      <c r="P926" s="21"/>
    </row>
    <row r="927" spans="4:16" x14ac:dyDescent="0.2">
      <c r="D927" s="20" t="str">
        <f t="shared" si="194"/>
        <v/>
      </c>
      <c r="E927" s="17" t="str">
        <f>IF(OR($A927="",$B927="",$C927=""),"",A927*'MPTO_working_3-way'!$I926)</f>
        <v/>
      </c>
      <c r="F927" s="21" t="str">
        <f>IF(OR($A927="",$B927="",$C927=""),"",B927*'MPTO_working_3-way'!$I926)</f>
        <v/>
      </c>
      <c r="G927" s="22" t="str">
        <f>IF(OR($A927="",$B927="",$C927=""),"",C927*'MPTO_working_3-way'!$I926)</f>
        <v/>
      </c>
      <c r="H927" s="17" t="str">
        <f>IF(OR($A927="",$B927="",$C927=""),"",'MPTO_working_3-way'!E926)</f>
        <v/>
      </c>
      <c r="I927" s="21" t="str">
        <f>IF(OR($A927="",$B927="",$C927=""),"",'MPTO_working_3-way'!F926)</f>
        <v/>
      </c>
      <c r="J927" s="22" t="str">
        <f>IF(OR($A927="",$B927="",$C927=""),"",'MPTO_working_3-way'!G926)</f>
        <v/>
      </c>
      <c r="K927" s="17" t="str">
        <f>IF(OR($A927="",$B927="",$C927=""),"",'OddsRatio_working_3-way'!H926)</f>
        <v/>
      </c>
      <c r="L927" s="21" t="str">
        <f>IF(OR($A927="",$B927="",$C927=""),"",'OddsRatio_working_3-way'!I926)</f>
        <v/>
      </c>
      <c r="M927" s="22" t="str">
        <f>IF(OR($A927="",$B927="",$C927=""),"",'OddsRatio_working_3-way'!J926)</f>
        <v/>
      </c>
      <c r="N927" s="17" t="str">
        <f>IF('Log_working_3-way'!$D926="","",A927^('Log_working_3-way'!$D926))</f>
        <v/>
      </c>
      <c r="O927" s="21" t="str">
        <f>IF('Log_working_3-way'!$D926="","",B927^('Log_working_3-way'!$D926))</f>
        <v/>
      </c>
      <c r="P927" s="21"/>
    </row>
    <row r="928" spans="4:16" x14ac:dyDescent="0.2">
      <c r="D928" s="20" t="str">
        <f t="shared" si="194"/>
        <v/>
      </c>
      <c r="E928" s="17" t="str">
        <f>IF(OR($A928="",$B928="",$C928=""),"",A928*'MPTO_working_3-way'!$I927)</f>
        <v/>
      </c>
      <c r="F928" s="21" t="str">
        <f>IF(OR($A928="",$B928="",$C928=""),"",B928*'MPTO_working_3-way'!$I927)</f>
        <v/>
      </c>
      <c r="G928" s="22" t="str">
        <f>IF(OR($A928="",$B928="",$C928=""),"",C928*'MPTO_working_3-way'!$I927)</f>
        <v/>
      </c>
      <c r="H928" s="17" t="str">
        <f>IF(OR($A928="",$B928="",$C928=""),"",'MPTO_working_3-way'!E927)</f>
        <v/>
      </c>
      <c r="I928" s="21" t="str">
        <f>IF(OR($A928="",$B928="",$C928=""),"",'MPTO_working_3-way'!F927)</f>
        <v/>
      </c>
      <c r="J928" s="22" t="str">
        <f>IF(OR($A928="",$B928="",$C928=""),"",'MPTO_working_3-way'!G927)</f>
        <v/>
      </c>
      <c r="K928" s="17" t="str">
        <f>IF(OR($A928="",$B928="",$C928=""),"",'OddsRatio_working_3-way'!H927)</f>
        <v/>
      </c>
      <c r="L928" s="21" t="str">
        <f>IF(OR($A928="",$B928="",$C928=""),"",'OddsRatio_working_3-way'!I927)</f>
        <v/>
      </c>
      <c r="M928" s="22" t="str">
        <f>IF(OR($A928="",$B928="",$C928=""),"",'OddsRatio_working_3-way'!J927)</f>
        <v/>
      </c>
      <c r="N928" s="17" t="str">
        <f>IF('Log_working_3-way'!$D927="","",A928^('Log_working_3-way'!$D927))</f>
        <v/>
      </c>
      <c r="O928" s="21" t="str">
        <f>IF('Log_working_3-way'!$D927="","",B928^('Log_working_3-way'!$D927))</f>
        <v/>
      </c>
      <c r="P928" s="21"/>
    </row>
    <row r="929" spans="4:16" x14ac:dyDescent="0.2">
      <c r="D929" s="20" t="str">
        <f t="shared" si="194"/>
        <v/>
      </c>
      <c r="E929" s="17" t="str">
        <f>IF(OR($A929="",$B929="",$C929=""),"",A929*'MPTO_working_3-way'!$I928)</f>
        <v/>
      </c>
      <c r="F929" s="21" t="str">
        <f>IF(OR($A929="",$B929="",$C929=""),"",B929*'MPTO_working_3-way'!$I928)</f>
        <v/>
      </c>
      <c r="G929" s="22" t="str">
        <f>IF(OR($A929="",$B929="",$C929=""),"",C929*'MPTO_working_3-way'!$I928)</f>
        <v/>
      </c>
      <c r="H929" s="17" t="str">
        <f>IF(OR($A929="",$B929="",$C929=""),"",'MPTO_working_3-way'!E928)</f>
        <v/>
      </c>
      <c r="I929" s="21" t="str">
        <f>IF(OR($A929="",$B929="",$C929=""),"",'MPTO_working_3-way'!F928)</f>
        <v/>
      </c>
      <c r="J929" s="22" t="str">
        <f>IF(OR($A929="",$B929="",$C929=""),"",'MPTO_working_3-way'!G928)</f>
        <v/>
      </c>
      <c r="K929" s="17" t="str">
        <f>IF(OR($A929="",$B929="",$C929=""),"",'OddsRatio_working_3-way'!H928)</f>
        <v/>
      </c>
      <c r="L929" s="21" t="str">
        <f>IF(OR($A929="",$B929="",$C929=""),"",'OddsRatio_working_3-way'!I928)</f>
        <v/>
      </c>
      <c r="M929" s="22" t="str">
        <f>IF(OR($A929="",$B929="",$C929=""),"",'OddsRatio_working_3-way'!J928)</f>
        <v/>
      </c>
      <c r="N929" s="17" t="str">
        <f>IF('Log_working_3-way'!$D928="","",A929^('Log_working_3-way'!$D928))</f>
        <v/>
      </c>
      <c r="O929" s="21" t="str">
        <f>IF('Log_working_3-way'!$D928="","",B929^('Log_working_3-way'!$D928))</f>
        <v/>
      </c>
      <c r="P929" s="21"/>
    </row>
    <row r="930" spans="4:16" x14ac:dyDescent="0.2">
      <c r="D930" s="20" t="str">
        <f t="shared" si="194"/>
        <v/>
      </c>
      <c r="E930" s="17" t="str">
        <f>IF(OR($A930="",$B930="",$C930=""),"",A930*'MPTO_working_3-way'!$I929)</f>
        <v/>
      </c>
      <c r="F930" s="21" t="str">
        <f>IF(OR($A930="",$B930="",$C930=""),"",B930*'MPTO_working_3-way'!$I929)</f>
        <v/>
      </c>
      <c r="G930" s="22" t="str">
        <f>IF(OR($A930="",$B930="",$C930=""),"",C930*'MPTO_working_3-way'!$I929)</f>
        <v/>
      </c>
      <c r="H930" s="17" t="str">
        <f>IF(OR($A930="",$B930="",$C930=""),"",'MPTO_working_3-way'!E929)</f>
        <v/>
      </c>
      <c r="I930" s="21" t="str">
        <f>IF(OR($A930="",$B930="",$C930=""),"",'MPTO_working_3-way'!F929)</f>
        <v/>
      </c>
      <c r="J930" s="22" t="str">
        <f>IF(OR($A930="",$B930="",$C930=""),"",'MPTO_working_3-way'!G929)</f>
        <v/>
      </c>
      <c r="K930" s="17" t="str">
        <f>IF(OR($A930="",$B930="",$C930=""),"",'OddsRatio_working_3-way'!H929)</f>
        <v/>
      </c>
      <c r="L930" s="21" t="str">
        <f>IF(OR($A930="",$B930="",$C930=""),"",'OddsRatio_working_3-way'!I929)</f>
        <v/>
      </c>
      <c r="M930" s="22" t="str">
        <f>IF(OR($A930="",$B930="",$C930=""),"",'OddsRatio_working_3-way'!J929)</f>
        <v/>
      </c>
      <c r="N930" s="17" t="str">
        <f>IF('Log_working_3-way'!$D929="","",A930^('Log_working_3-way'!$D929))</f>
        <v/>
      </c>
      <c r="O930" s="21" t="str">
        <f>IF('Log_working_3-way'!$D929="","",B930^('Log_working_3-way'!$D929))</f>
        <v/>
      </c>
      <c r="P930" s="21"/>
    </row>
    <row r="931" spans="4:16" x14ac:dyDescent="0.2">
      <c r="D931" s="20" t="str">
        <f t="shared" si="194"/>
        <v/>
      </c>
      <c r="E931" s="17" t="str">
        <f>IF(OR($A931="",$B931="",$C931=""),"",A931*'MPTO_working_3-way'!$I930)</f>
        <v/>
      </c>
      <c r="F931" s="21" t="str">
        <f>IF(OR($A931="",$B931="",$C931=""),"",B931*'MPTO_working_3-way'!$I930)</f>
        <v/>
      </c>
      <c r="G931" s="22" t="str">
        <f>IF(OR($A931="",$B931="",$C931=""),"",C931*'MPTO_working_3-way'!$I930)</f>
        <v/>
      </c>
      <c r="H931" s="17" t="str">
        <f>IF(OR($A931="",$B931="",$C931=""),"",'MPTO_working_3-way'!E930)</f>
        <v/>
      </c>
      <c r="I931" s="21" t="str">
        <f>IF(OR($A931="",$B931="",$C931=""),"",'MPTO_working_3-way'!F930)</f>
        <v/>
      </c>
      <c r="J931" s="22" t="str">
        <f>IF(OR($A931="",$B931="",$C931=""),"",'MPTO_working_3-way'!G930)</f>
        <v/>
      </c>
      <c r="K931" s="17" t="str">
        <f>IF(OR($A931="",$B931="",$C931=""),"",'OddsRatio_working_3-way'!H930)</f>
        <v/>
      </c>
      <c r="L931" s="21" t="str">
        <f>IF(OR($A931="",$B931="",$C931=""),"",'OddsRatio_working_3-way'!I930)</f>
        <v/>
      </c>
      <c r="M931" s="22" t="str">
        <f>IF(OR($A931="",$B931="",$C931=""),"",'OddsRatio_working_3-way'!J930)</f>
        <v/>
      </c>
      <c r="N931" s="17" t="str">
        <f>IF('Log_working_3-way'!$D930="","",A931^('Log_working_3-way'!$D930))</f>
        <v/>
      </c>
      <c r="O931" s="21" t="str">
        <f>IF('Log_working_3-way'!$D930="","",B931^('Log_working_3-way'!$D930))</f>
        <v/>
      </c>
      <c r="P931" s="21"/>
    </row>
    <row r="932" spans="4:16" x14ac:dyDescent="0.2">
      <c r="D932" s="20" t="str">
        <f t="shared" si="194"/>
        <v/>
      </c>
      <c r="E932" s="17" t="str">
        <f>IF(OR($A932="",$B932="",$C932=""),"",A932*'MPTO_working_3-way'!$I931)</f>
        <v/>
      </c>
      <c r="F932" s="21" t="str">
        <f>IF(OR($A932="",$B932="",$C932=""),"",B932*'MPTO_working_3-way'!$I931)</f>
        <v/>
      </c>
      <c r="G932" s="22" t="str">
        <f>IF(OR($A932="",$B932="",$C932=""),"",C932*'MPTO_working_3-way'!$I931)</f>
        <v/>
      </c>
      <c r="H932" s="17" t="str">
        <f>IF(OR($A932="",$B932="",$C932=""),"",'MPTO_working_3-way'!E931)</f>
        <v/>
      </c>
      <c r="I932" s="21" t="str">
        <f>IF(OR($A932="",$B932="",$C932=""),"",'MPTO_working_3-way'!F931)</f>
        <v/>
      </c>
      <c r="J932" s="22" t="str">
        <f>IF(OR($A932="",$B932="",$C932=""),"",'MPTO_working_3-way'!G931)</f>
        <v/>
      </c>
      <c r="K932" s="17" t="str">
        <f>IF(OR($A932="",$B932="",$C932=""),"",'OddsRatio_working_3-way'!H931)</f>
        <v/>
      </c>
      <c r="L932" s="21" t="str">
        <f>IF(OR($A932="",$B932="",$C932=""),"",'OddsRatio_working_3-way'!I931)</f>
        <v/>
      </c>
      <c r="M932" s="22" t="str">
        <f>IF(OR($A932="",$B932="",$C932=""),"",'OddsRatio_working_3-way'!J931)</f>
        <v/>
      </c>
      <c r="N932" s="17" t="str">
        <f>IF('Log_working_3-way'!$D931="","",A932^('Log_working_3-way'!$D931))</f>
        <v/>
      </c>
      <c r="O932" s="21" t="str">
        <f>IF('Log_working_3-way'!$D931="","",B932^('Log_working_3-way'!$D931))</f>
        <v/>
      </c>
      <c r="P932" s="21"/>
    </row>
    <row r="933" spans="4:16" x14ac:dyDescent="0.2">
      <c r="D933" s="20" t="str">
        <f t="shared" si="194"/>
        <v/>
      </c>
      <c r="E933" s="17" t="str">
        <f>IF(OR($A933="",$B933="",$C933=""),"",A933*'MPTO_working_3-way'!$I932)</f>
        <v/>
      </c>
      <c r="F933" s="21" t="str">
        <f>IF(OR($A933="",$B933="",$C933=""),"",B933*'MPTO_working_3-way'!$I932)</f>
        <v/>
      </c>
      <c r="G933" s="22" t="str">
        <f>IF(OR($A933="",$B933="",$C933=""),"",C933*'MPTO_working_3-way'!$I932)</f>
        <v/>
      </c>
      <c r="H933" s="17" t="str">
        <f>IF(OR($A933="",$B933="",$C933=""),"",'MPTO_working_3-way'!E932)</f>
        <v/>
      </c>
      <c r="I933" s="21" t="str">
        <f>IF(OR($A933="",$B933="",$C933=""),"",'MPTO_working_3-way'!F932)</f>
        <v/>
      </c>
      <c r="J933" s="22" t="str">
        <f>IF(OR($A933="",$B933="",$C933=""),"",'MPTO_working_3-way'!G932)</f>
        <v/>
      </c>
      <c r="K933" s="17" t="str">
        <f>IF(OR($A933="",$B933="",$C933=""),"",'OddsRatio_working_3-way'!H932)</f>
        <v/>
      </c>
      <c r="L933" s="21" t="str">
        <f>IF(OR($A933="",$B933="",$C933=""),"",'OddsRatio_working_3-way'!I932)</f>
        <v/>
      </c>
      <c r="M933" s="22" t="str">
        <f>IF(OR($A933="",$B933="",$C933=""),"",'OddsRatio_working_3-way'!J932)</f>
        <v/>
      </c>
      <c r="N933" s="17" t="str">
        <f>IF('Log_working_3-way'!$D932="","",A933^('Log_working_3-way'!$D932))</f>
        <v/>
      </c>
      <c r="O933" s="21" t="str">
        <f>IF('Log_working_3-way'!$D932="","",B933^('Log_working_3-way'!$D932))</f>
        <v/>
      </c>
      <c r="P933" s="21"/>
    </row>
    <row r="934" spans="4:16" x14ac:dyDescent="0.2">
      <c r="D934" s="20" t="str">
        <f t="shared" si="194"/>
        <v/>
      </c>
      <c r="E934" s="17" t="str">
        <f>IF(OR($A934="",$B934="",$C934=""),"",A934*'MPTO_working_3-way'!$I933)</f>
        <v/>
      </c>
      <c r="F934" s="21" t="str">
        <f>IF(OR($A934="",$B934="",$C934=""),"",B934*'MPTO_working_3-way'!$I933)</f>
        <v/>
      </c>
      <c r="G934" s="22" t="str">
        <f>IF(OR($A934="",$B934="",$C934=""),"",C934*'MPTO_working_3-way'!$I933)</f>
        <v/>
      </c>
      <c r="H934" s="17" t="str">
        <f>IF(OR($A934="",$B934="",$C934=""),"",'MPTO_working_3-way'!E933)</f>
        <v/>
      </c>
      <c r="I934" s="21" t="str">
        <f>IF(OR($A934="",$B934="",$C934=""),"",'MPTO_working_3-way'!F933)</f>
        <v/>
      </c>
      <c r="J934" s="22" t="str">
        <f>IF(OR($A934="",$B934="",$C934=""),"",'MPTO_working_3-way'!G933)</f>
        <v/>
      </c>
      <c r="K934" s="17" t="str">
        <f>IF(OR($A934="",$B934="",$C934=""),"",'OddsRatio_working_3-way'!H933)</f>
        <v/>
      </c>
      <c r="L934" s="21" t="str">
        <f>IF(OR($A934="",$B934="",$C934=""),"",'OddsRatio_working_3-way'!I933)</f>
        <v/>
      </c>
      <c r="M934" s="22" t="str">
        <f>IF(OR($A934="",$B934="",$C934=""),"",'OddsRatio_working_3-way'!J933)</f>
        <v/>
      </c>
      <c r="N934" s="17" t="str">
        <f>IF('Log_working_3-way'!$D933="","",A934^('Log_working_3-way'!$D933))</f>
        <v/>
      </c>
      <c r="O934" s="21" t="str">
        <f>IF('Log_working_3-way'!$D933="","",B934^('Log_working_3-way'!$D933))</f>
        <v/>
      </c>
      <c r="P934" s="21"/>
    </row>
    <row r="935" spans="4:16" x14ac:dyDescent="0.2">
      <c r="D935" s="20" t="str">
        <f t="shared" si="194"/>
        <v/>
      </c>
      <c r="E935" s="17" t="str">
        <f>IF(OR($A935="",$B935="",$C935=""),"",A935*'MPTO_working_3-way'!$I934)</f>
        <v/>
      </c>
      <c r="F935" s="21" t="str">
        <f>IF(OR($A935="",$B935="",$C935=""),"",B935*'MPTO_working_3-way'!$I934)</f>
        <v/>
      </c>
      <c r="G935" s="22" t="str">
        <f>IF(OR($A935="",$B935="",$C935=""),"",C935*'MPTO_working_3-way'!$I934)</f>
        <v/>
      </c>
      <c r="H935" s="17" t="str">
        <f>IF(OR($A935="",$B935="",$C935=""),"",'MPTO_working_3-way'!E934)</f>
        <v/>
      </c>
      <c r="I935" s="21" t="str">
        <f>IF(OR($A935="",$B935="",$C935=""),"",'MPTO_working_3-way'!F934)</f>
        <v/>
      </c>
      <c r="J935" s="22" t="str">
        <f>IF(OR($A935="",$B935="",$C935=""),"",'MPTO_working_3-way'!G934)</f>
        <v/>
      </c>
      <c r="K935" s="17" t="str">
        <f>IF(OR($A935="",$B935="",$C935=""),"",'OddsRatio_working_3-way'!H934)</f>
        <v/>
      </c>
      <c r="L935" s="21" t="str">
        <f>IF(OR($A935="",$B935="",$C935=""),"",'OddsRatio_working_3-way'!I934)</f>
        <v/>
      </c>
      <c r="M935" s="22" t="str">
        <f>IF(OR($A935="",$B935="",$C935=""),"",'OddsRatio_working_3-way'!J934)</f>
        <v/>
      </c>
      <c r="N935" s="17" t="str">
        <f>IF('Log_working_3-way'!$D934="","",A935^('Log_working_3-way'!$D934))</f>
        <v/>
      </c>
      <c r="O935" s="21" t="str">
        <f>IF('Log_working_3-way'!$D934="","",B935^('Log_working_3-way'!$D934))</f>
        <v/>
      </c>
      <c r="P935" s="21"/>
    </row>
    <row r="936" spans="4:16" x14ac:dyDescent="0.2">
      <c r="D936" s="20" t="str">
        <f t="shared" si="194"/>
        <v/>
      </c>
      <c r="E936" s="17" t="str">
        <f>IF(OR($A936="",$B936="",$C936=""),"",A936*'MPTO_working_3-way'!$I935)</f>
        <v/>
      </c>
      <c r="F936" s="21" t="str">
        <f>IF(OR($A936="",$B936="",$C936=""),"",B936*'MPTO_working_3-way'!$I935)</f>
        <v/>
      </c>
      <c r="G936" s="22" t="str">
        <f>IF(OR($A936="",$B936="",$C936=""),"",C936*'MPTO_working_3-way'!$I935)</f>
        <v/>
      </c>
      <c r="H936" s="17" t="str">
        <f>IF(OR($A936="",$B936="",$C936=""),"",'MPTO_working_3-way'!E935)</f>
        <v/>
      </c>
      <c r="I936" s="21" t="str">
        <f>IF(OR($A936="",$B936="",$C936=""),"",'MPTO_working_3-way'!F935)</f>
        <v/>
      </c>
      <c r="J936" s="22" t="str">
        <f>IF(OR($A936="",$B936="",$C936=""),"",'MPTO_working_3-way'!G935)</f>
        <v/>
      </c>
      <c r="K936" s="17" t="str">
        <f>IF(OR($A936="",$B936="",$C936=""),"",'OddsRatio_working_3-way'!H935)</f>
        <v/>
      </c>
      <c r="L936" s="21" t="str">
        <f>IF(OR($A936="",$B936="",$C936=""),"",'OddsRatio_working_3-way'!I935)</f>
        <v/>
      </c>
      <c r="M936" s="22" t="str">
        <f>IF(OR($A936="",$B936="",$C936=""),"",'OddsRatio_working_3-way'!J935)</f>
        <v/>
      </c>
      <c r="N936" s="17" t="str">
        <f>IF('Log_working_3-way'!$D935="","",A936^('Log_working_3-way'!$D935))</f>
        <v/>
      </c>
      <c r="O936" s="21" t="str">
        <f>IF('Log_working_3-way'!$D935="","",B936^('Log_working_3-way'!$D935))</f>
        <v/>
      </c>
      <c r="P936" s="21"/>
    </row>
    <row r="937" spans="4:16" x14ac:dyDescent="0.2">
      <c r="D937" s="20" t="str">
        <f t="shared" si="194"/>
        <v/>
      </c>
      <c r="E937" s="17" t="str">
        <f>IF(OR($A937="",$B937="",$C937=""),"",A937*'MPTO_working_3-way'!$I936)</f>
        <v/>
      </c>
      <c r="F937" s="21" t="str">
        <f>IF(OR($A937="",$B937="",$C937=""),"",B937*'MPTO_working_3-way'!$I936)</f>
        <v/>
      </c>
      <c r="G937" s="22" t="str">
        <f>IF(OR($A937="",$B937="",$C937=""),"",C937*'MPTO_working_3-way'!$I936)</f>
        <v/>
      </c>
      <c r="H937" s="17" t="str">
        <f>IF(OR($A937="",$B937="",$C937=""),"",'MPTO_working_3-way'!E936)</f>
        <v/>
      </c>
      <c r="I937" s="21" t="str">
        <f>IF(OR($A937="",$B937="",$C937=""),"",'MPTO_working_3-way'!F936)</f>
        <v/>
      </c>
      <c r="J937" s="22" t="str">
        <f>IF(OR($A937="",$B937="",$C937=""),"",'MPTO_working_3-way'!G936)</f>
        <v/>
      </c>
      <c r="K937" s="17" t="str">
        <f>IF(OR($A937="",$B937="",$C937=""),"",'OddsRatio_working_3-way'!H936)</f>
        <v/>
      </c>
      <c r="L937" s="21" t="str">
        <f>IF(OR($A937="",$B937="",$C937=""),"",'OddsRatio_working_3-way'!I936)</f>
        <v/>
      </c>
      <c r="M937" s="22" t="str">
        <f>IF(OR($A937="",$B937="",$C937=""),"",'OddsRatio_working_3-way'!J936)</f>
        <v/>
      </c>
      <c r="N937" s="17" t="str">
        <f>IF('Log_working_3-way'!$D936="","",A937^('Log_working_3-way'!$D936))</f>
        <v/>
      </c>
      <c r="O937" s="21" t="str">
        <f>IF('Log_working_3-way'!$D936="","",B937^('Log_working_3-way'!$D936))</f>
        <v/>
      </c>
      <c r="P937" s="21"/>
    </row>
    <row r="938" spans="4:16" x14ac:dyDescent="0.2">
      <c r="D938" s="20" t="str">
        <f t="shared" si="194"/>
        <v/>
      </c>
      <c r="E938" s="17" t="str">
        <f>IF(OR($A938="",$B938="",$C938=""),"",A938*'MPTO_working_3-way'!$I937)</f>
        <v/>
      </c>
      <c r="F938" s="21" t="str">
        <f>IF(OR($A938="",$B938="",$C938=""),"",B938*'MPTO_working_3-way'!$I937)</f>
        <v/>
      </c>
      <c r="G938" s="22" t="str">
        <f>IF(OR($A938="",$B938="",$C938=""),"",C938*'MPTO_working_3-way'!$I937)</f>
        <v/>
      </c>
      <c r="H938" s="17" t="str">
        <f>IF(OR($A938="",$B938="",$C938=""),"",'MPTO_working_3-way'!E937)</f>
        <v/>
      </c>
      <c r="I938" s="21" t="str">
        <f>IF(OR($A938="",$B938="",$C938=""),"",'MPTO_working_3-way'!F937)</f>
        <v/>
      </c>
      <c r="J938" s="22" t="str">
        <f>IF(OR($A938="",$B938="",$C938=""),"",'MPTO_working_3-way'!G937)</f>
        <v/>
      </c>
      <c r="K938" s="17" t="str">
        <f>IF(OR($A938="",$B938="",$C938=""),"",'OddsRatio_working_3-way'!H937)</f>
        <v/>
      </c>
      <c r="L938" s="21" t="str">
        <f>IF(OR($A938="",$B938="",$C938=""),"",'OddsRatio_working_3-way'!I937)</f>
        <v/>
      </c>
      <c r="M938" s="22" t="str">
        <f>IF(OR($A938="",$B938="",$C938=""),"",'OddsRatio_working_3-way'!J937)</f>
        <v/>
      </c>
      <c r="N938" s="17" t="str">
        <f>IF('Log_working_3-way'!$D937="","",A938^('Log_working_3-way'!$D937))</f>
        <v/>
      </c>
      <c r="O938" s="21" t="str">
        <f>IF('Log_working_3-way'!$D937="","",B938^('Log_working_3-way'!$D937))</f>
        <v/>
      </c>
      <c r="P938" s="21"/>
    </row>
    <row r="939" spans="4:16" x14ac:dyDescent="0.2">
      <c r="D939" s="20" t="str">
        <f t="shared" si="194"/>
        <v/>
      </c>
      <c r="E939" s="17" t="str">
        <f>IF(OR($A939="",$B939="",$C939=""),"",A939*'MPTO_working_3-way'!$I938)</f>
        <v/>
      </c>
      <c r="F939" s="21" t="str">
        <f>IF(OR($A939="",$B939="",$C939=""),"",B939*'MPTO_working_3-way'!$I938)</f>
        <v/>
      </c>
      <c r="G939" s="22" t="str">
        <f>IF(OR($A939="",$B939="",$C939=""),"",C939*'MPTO_working_3-way'!$I938)</f>
        <v/>
      </c>
      <c r="H939" s="17" t="str">
        <f>IF(OR($A939="",$B939="",$C939=""),"",'MPTO_working_3-way'!E938)</f>
        <v/>
      </c>
      <c r="I939" s="21" t="str">
        <f>IF(OR($A939="",$B939="",$C939=""),"",'MPTO_working_3-way'!F938)</f>
        <v/>
      </c>
      <c r="J939" s="22" t="str">
        <f>IF(OR($A939="",$B939="",$C939=""),"",'MPTO_working_3-way'!G938)</f>
        <v/>
      </c>
      <c r="K939" s="17" t="str">
        <f>IF(OR($A939="",$B939="",$C939=""),"",'OddsRatio_working_3-way'!H938)</f>
        <v/>
      </c>
      <c r="L939" s="21" t="str">
        <f>IF(OR($A939="",$B939="",$C939=""),"",'OddsRatio_working_3-way'!I938)</f>
        <v/>
      </c>
      <c r="M939" s="22" t="str">
        <f>IF(OR($A939="",$B939="",$C939=""),"",'OddsRatio_working_3-way'!J938)</f>
        <v/>
      </c>
      <c r="N939" s="17" t="str">
        <f>IF('Log_working_3-way'!$D938="","",A939^('Log_working_3-way'!$D938))</f>
        <v/>
      </c>
      <c r="O939" s="21" t="str">
        <f>IF('Log_working_3-way'!$D938="","",B939^('Log_working_3-way'!$D938))</f>
        <v/>
      </c>
      <c r="P939" s="21"/>
    </row>
    <row r="940" spans="4:16" x14ac:dyDescent="0.2">
      <c r="D940" s="20" t="str">
        <f t="shared" si="194"/>
        <v/>
      </c>
      <c r="E940" s="17" t="str">
        <f>IF(OR($A940="",$B940="",$C940=""),"",A940*'MPTO_working_3-way'!$I939)</f>
        <v/>
      </c>
      <c r="F940" s="21" t="str">
        <f>IF(OR($A940="",$B940="",$C940=""),"",B940*'MPTO_working_3-way'!$I939)</f>
        <v/>
      </c>
      <c r="G940" s="22" t="str">
        <f>IF(OR($A940="",$B940="",$C940=""),"",C940*'MPTO_working_3-way'!$I939)</f>
        <v/>
      </c>
      <c r="H940" s="17" t="str">
        <f>IF(OR($A940="",$B940="",$C940=""),"",'MPTO_working_3-way'!E939)</f>
        <v/>
      </c>
      <c r="I940" s="21" t="str">
        <f>IF(OR($A940="",$B940="",$C940=""),"",'MPTO_working_3-way'!F939)</f>
        <v/>
      </c>
      <c r="J940" s="22" t="str">
        <f>IF(OR($A940="",$B940="",$C940=""),"",'MPTO_working_3-way'!G939)</f>
        <v/>
      </c>
      <c r="K940" s="17" t="str">
        <f>IF(OR($A940="",$B940="",$C940=""),"",'OddsRatio_working_3-way'!H939)</f>
        <v/>
      </c>
      <c r="L940" s="21" t="str">
        <f>IF(OR($A940="",$B940="",$C940=""),"",'OddsRatio_working_3-way'!I939)</f>
        <v/>
      </c>
      <c r="M940" s="22" t="str">
        <f>IF(OR($A940="",$B940="",$C940=""),"",'OddsRatio_working_3-way'!J939)</f>
        <v/>
      </c>
      <c r="N940" s="17" t="str">
        <f>IF('Log_working_3-way'!$D939="","",A940^('Log_working_3-way'!$D939))</f>
        <v/>
      </c>
      <c r="O940" s="21" t="str">
        <f>IF('Log_working_3-way'!$D939="","",B940^('Log_working_3-way'!$D939))</f>
        <v/>
      </c>
      <c r="P940" s="21"/>
    </row>
    <row r="941" spans="4:16" x14ac:dyDescent="0.2">
      <c r="D941" s="20" t="str">
        <f t="shared" si="194"/>
        <v/>
      </c>
      <c r="E941" s="17" t="str">
        <f>IF(OR($A941="",$B941="",$C941=""),"",A941*'MPTO_working_3-way'!$I940)</f>
        <v/>
      </c>
      <c r="F941" s="21" t="str">
        <f>IF(OR($A941="",$B941="",$C941=""),"",B941*'MPTO_working_3-way'!$I940)</f>
        <v/>
      </c>
      <c r="G941" s="22" t="str">
        <f>IF(OR($A941="",$B941="",$C941=""),"",C941*'MPTO_working_3-way'!$I940)</f>
        <v/>
      </c>
      <c r="H941" s="17" t="str">
        <f>IF(OR($A941="",$B941="",$C941=""),"",'MPTO_working_3-way'!E940)</f>
        <v/>
      </c>
      <c r="I941" s="21" t="str">
        <f>IF(OR($A941="",$B941="",$C941=""),"",'MPTO_working_3-way'!F940)</f>
        <v/>
      </c>
      <c r="J941" s="22" t="str">
        <f>IF(OR($A941="",$B941="",$C941=""),"",'MPTO_working_3-way'!G940)</f>
        <v/>
      </c>
      <c r="K941" s="17" t="str">
        <f>IF(OR($A941="",$B941="",$C941=""),"",'OddsRatio_working_3-way'!H940)</f>
        <v/>
      </c>
      <c r="L941" s="21" t="str">
        <f>IF(OR($A941="",$B941="",$C941=""),"",'OddsRatio_working_3-way'!I940)</f>
        <v/>
      </c>
      <c r="M941" s="22" t="str">
        <f>IF(OR($A941="",$B941="",$C941=""),"",'OddsRatio_working_3-way'!J940)</f>
        <v/>
      </c>
      <c r="N941" s="17" t="str">
        <f>IF('Log_working_3-way'!$D940="","",A941^('Log_working_3-way'!$D940))</f>
        <v/>
      </c>
      <c r="O941" s="21" t="str">
        <f>IF('Log_working_3-way'!$D940="","",B941^('Log_working_3-way'!$D940))</f>
        <v/>
      </c>
      <c r="P941" s="21"/>
    </row>
    <row r="942" spans="4:16" x14ac:dyDescent="0.2">
      <c r="D942" s="20" t="str">
        <f t="shared" si="194"/>
        <v/>
      </c>
      <c r="E942" s="17" t="str">
        <f>IF(OR($A942="",$B942="",$C942=""),"",A942*'MPTO_working_3-way'!$I941)</f>
        <v/>
      </c>
      <c r="F942" s="21" t="str">
        <f>IF(OR($A942="",$B942="",$C942=""),"",B942*'MPTO_working_3-way'!$I941)</f>
        <v/>
      </c>
      <c r="G942" s="22" t="str">
        <f>IF(OR($A942="",$B942="",$C942=""),"",C942*'MPTO_working_3-way'!$I941)</f>
        <v/>
      </c>
      <c r="H942" s="17" t="str">
        <f>IF(OR($A942="",$B942="",$C942=""),"",'MPTO_working_3-way'!E941)</f>
        <v/>
      </c>
      <c r="I942" s="21" t="str">
        <f>IF(OR($A942="",$B942="",$C942=""),"",'MPTO_working_3-way'!F941)</f>
        <v/>
      </c>
      <c r="J942" s="22" t="str">
        <f>IF(OR($A942="",$B942="",$C942=""),"",'MPTO_working_3-way'!G941)</f>
        <v/>
      </c>
      <c r="K942" s="17" t="str">
        <f>IF(OR($A942="",$B942="",$C942=""),"",'OddsRatio_working_3-way'!H941)</f>
        <v/>
      </c>
      <c r="L942" s="21" t="str">
        <f>IF(OR($A942="",$B942="",$C942=""),"",'OddsRatio_working_3-way'!I941)</f>
        <v/>
      </c>
      <c r="M942" s="22" t="str">
        <f>IF(OR($A942="",$B942="",$C942=""),"",'OddsRatio_working_3-way'!J941)</f>
        <v/>
      </c>
      <c r="N942" s="17" t="str">
        <f>IF('Log_working_3-way'!$D941="","",A942^('Log_working_3-way'!$D941))</f>
        <v/>
      </c>
      <c r="O942" s="21" t="str">
        <f>IF('Log_working_3-way'!$D941="","",B942^('Log_working_3-way'!$D941))</f>
        <v/>
      </c>
      <c r="P942" s="21"/>
    </row>
    <row r="943" spans="4:16" x14ac:dyDescent="0.2">
      <c r="D943" s="20" t="str">
        <f t="shared" si="194"/>
        <v/>
      </c>
      <c r="E943" s="17" t="str">
        <f>IF(OR($A943="",$B943="",$C943=""),"",A943*'MPTO_working_3-way'!$I942)</f>
        <v/>
      </c>
      <c r="F943" s="21" t="str">
        <f>IF(OR($A943="",$B943="",$C943=""),"",B943*'MPTO_working_3-way'!$I942)</f>
        <v/>
      </c>
      <c r="G943" s="22" t="str">
        <f>IF(OR($A943="",$B943="",$C943=""),"",C943*'MPTO_working_3-way'!$I942)</f>
        <v/>
      </c>
      <c r="H943" s="17" t="str">
        <f>IF(OR($A943="",$B943="",$C943=""),"",'MPTO_working_3-way'!E942)</f>
        <v/>
      </c>
      <c r="I943" s="21" t="str">
        <f>IF(OR($A943="",$B943="",$C943=""),"",'MPTO_working_3-way'!F942)</f>
        <v/>
      </c>
      <c r="J943" s="22" t="str">
        <f>IF(OR($A943="",$B943="",$C943=""),"",'MPTO_working_3-way'!G942)</f>
        <v/>
      </c>
      <c r="K943" s="17" t="str">
        <f>IF(OR($A943="",$B943="",$C943=""),"",'OddsRatio_working_3-way'!H942)</f>
        <v/>
      </c>
      <c r="L943" s="21" t="str">
        <f>IF(OR($A943="",$B943="",$C943=""),"",'OddsRatio_working_3-way'!I942)</f>
        <v/>
      </c>
      <c r="M943" s="22" t="str">
        <f>IF(OR($A943="",$B943="",$C943=""),"",'OddsRatio_working_3-way'!J942)</f>
        <v/>
      </c>
      <c r="N943" s="17" t="str">
        <f>IF('Log_working_3-way'!$D942="","",A943^('Log_working_3-way'!$D942))</f>
        <v/>
      </c>
      <c r="O943" s="21" t="str">
        <f>IF('Log_working_3-way'!$D942="","",B943^('Log_working_3-way'!$D942))</f>
        <v/>
      </c>
      <c r="P943" s="21"/>
    </row>
    <row r="944" spans="4:16" x14ac:dyDescent="0.2">
      <c r="D944" s="20" t="str">
        <f t="shared" si="194"/>
        <v/>
      </c>
      <c r="E944" s="17" t="str">
        <f>IF(OR($A944="",$B944="",$C944=""),"",A944*'MPTO_working_3-way'!$I943)</f>
        <v/>
      </c>
      <c r="F944" s="21" t="str">
        <f>IF(OR($A944="",$B944="",$C944=""),"",B944*'MPTO_working_3-way'!$I943)</f>
        <v/>
      </c>
      <c r="G944" s="22" t="str">
        <f>IF(OR($A944="",$B944="",$C944=""),"",C944*'MPTO_working_3-way'!$I943)</f>
        <v/>
      </c>
      <c r="H944" s="17" t="str">
        <f>IF(OR($A944="",$B944="",$C944=""),"",'MPTO_working_3-way'!E943)</f>
        <v/>
      </c>
      <c r="I944" s="21" t="str">
        <f>IF(OR($A944="",$B944="",$C944=""),"",'MPTO_working_3-way'!F943)</f>
        <v/>
      </c>
      <c r="J944" s="22" t="str">
        <f>IF(OR($A944="",$B944="",$C944=""),"",'MPTO_working_3-way'!G943)</f>
        <v/>
      </c>
      <c r="K944" s="17" t="str">
        <f>IF(OR($A944="",$B944="",$C944=""),"",'OddsRatio_working_3-way'!H943)</f>
        <v/>
      </c>
      <c r="L944" s="21" t="str">
        <f>IF(OR($A944="",$B944="",$C944=""),"",'OddsRatio_working_3-way'!I943)</f>
        <v/>
      </c>
      <c r="M944" s="22" t="str">
        <f>IF(OR($A944="",$B944="",$C944=""),"",'OddsRatio_working_3-way'!J943)</f>
        <v/>
      </c>
      <c r="N944" s="17" t="str">
        <f>IF('Log_working_3-way'!$D943="","",A944^('Log_working_3-way'!$D943))</f>
        <v/>
      </c>
      <c r="O944" s="21" t="str">
        <f>IF('Log_working_3-way'!$D943="","",B944^('Log_working_3-way'!$D943))</f>
        <v/>
      </c>
      <c r="P944" s="21"/>
    </row>
    <row r="945" spans="4:16" x14ac:dyDescent="0.2">
      <c r="D945" s="20" t="str">
        <f t="shared" si="194"/>
        <v/>
      </c>
      <c r="E945" s="17" t="str">
        <f>IF(OR($A945="",$B945="",$C945=""),"",A945*'MPTO_working_3-way'!$I944)</f>
        <v/>
      </c>
      <c r="F945" s="21" t="str">
        <f>IF(OR($A945="",$B945="",$C945=""),"",B945*'MPTO_working_3-way'!$I944)</f>
        <v/>
      </c>
      <c r="G945" s="22" t="str">
        <f>IF(OR($A945="",$B945="",$C945=""),"",C945*'MPTO_working_3-way'!$I944)</f>
        <v/>
      </c>
      <c r="H945" s="17" t="str">
        <f>IF(OR($A945="",$B945="",$C945=""),"",'MPTO_working_3-way'!E944)</f>
        <v/>
      </c>
      <c r="I945" s="21" t="str">
        <f>IF(OR($A945="",$B945="",$C945=""),"",'MPTO_working_3-way'!F944)</f>
        <v/>
      </c>
      <c r="J945" s="22" t="str">
        <f>IF(OR($A945="",$B945="",$C945=""),"",'MPTO_working_3-way'!G944)</f>
        <v/>
      </c>
      <c r="K945" s="17" t="str">
        <f>IF(OR($A945="",$B945="",$C945=""),"",'OddsRatio_working_3-way'!H944)</f>
        <v/>
      </c>
      <c r="L945" s="21" t="str">
        <f>IF(OR($A945="",$B945="",$C945=""),"",'OddsRatio_working_3-way'!I944)</f>
        <v/>
      </c>
      <c r="M945" s="22" t="str">
        <f>IF(OR($A945="",$B945="",$C945=""),"",'OddsRatio_working_3-way'!J944)</f>
        <v/>
      </c>
      <c r="N945" s="17" t="str">
        <f>IF('Log_working_3-way'!$D944="","",A945^('Log_working_3-way'!$D944))</f>
        <v/>
      </c>
      <c r="O945" s="21" t="str">
        <f>IF('Log_working_3-way'!$D944="","",B945^('Log_working_3-way'!$D944))</f>
        <v/>
      </c>
      <c r="P945" s="21"/>
    </row>
    <row r="946" spans="4:16" x14ac:dyDescent="0.2">
      <c r="D946" s="20" t="str">
        <f t="shared" si="194"/>
        <v/>
      </c>
      <c r="E946" s="17" t="str">
        <f>IF(OR($A946="",$B946="",$C946=""),"",A946*'MPTO_working_3-way'!$I945)</f>
        <v/>
      </c>
      <c r="F946" s="21" t="str">
        <f>IF(OR($A946="",$B946="",$C946=""),"",B946*'MPTO_working_3-way'!$I945)</f>
        <v/>
      </c>
      <c r="G946" s="22" t="str">
        <f>IF(OR($A946="",$B946="",$C946=""),"",C946*'MPTO_working_3-way'!$I945)</f>
        <v/>
      </c>
      <c r="H946" s="17" t="str">
        <f>IF(OR($A946="",$B946="",$C946=""),"",'MPTO_working_3-way'!E945)</f>
        <v/>
      </c>
      <c r="I946" s="21" t="str">
        <f>IF(OR($A946="",$B946="",$C946=""),"",'MPTO_working_3-way'!F945)</f>
        <v/>
      </c>
      <c r="J946" s="22" t="str">
        <f>IF(OR($A946="",$B946="",$C946=""),"",'MPTO_working_3-way'!G945)</f>
        <v/>
      </c>
      <c r="K946" s="17" t="str">
        <f>IF(OR($A946="",$B946="",$C946=""),"",'OddsRatio_working_3-way'!H945)</f>
        <v/>
      </c>
      <c r="L946" s="21" t="str">
        <f>IF(OR($A946="",$B946="",$C946=""),"",'OddsRatio_working_3-way'!I945)</f>
        <v/>
      </c>
      <c r="M946" s="22" t="str">
        <f>IF(OR($A946="",$B946="",$C946=""),"",'OddsRatio_working_3-way'!J945)</f>
        <v/>
      </c>
      <c r="N946" s="17" t="str">
        <f>IF('Log_working_3-way'!$D945="","",A946^('Log_working_3-way'!$D945))</f>
        <v/>
      </c>
      <c r="O946" s="21" t="str">
        <f>IF('Log_working_3-way'!$D945="","",B946^('Log_working_3-way'!$D945))</f>
        <v/>
      </c>
      <c r="P946" s="21"/>
    </row>
    <row r="947" spans="4:16" x14ac:dyDescent="0.2">
      <c r="D947" s="20" t="str">
        <f t="shared" si="194"/>
        <v/>
      </c>
      <c r="E947" s="17" t="str">
        <f>IF(OR($A947="",$B947="",$C947=""),"",A947*'MPTO_working_3-way'!$I946)</f>
        <v/>
      </c>
      <c r="F947" s="21" t="str">
        <f>IF(OR($A947="",$B947="",$C947=""),"",B947*'MPTO_working_3-way'!$I946)</f>
        <v/>
      </c>
      <c r="G947" s="22" t="str">
        <f>IF(OR($A947="",$B947="",$C947=""),"",C947*'MPTO_working_3-way'!$I946)</f>
        <v/>
      </c>
      <c r="H947" s="17" t="str">
        <f>IF(OR($A947="",$B947="",$C947=""),"",'MPTO_working_3-way'!E946)</f>
        <v/>
      </c>
      <c r="I947" s="21" t="str">
        <f>IF(OR($A947="",$B947="",$C947=""),"",'MPTO_working_3-way'!F946)</f>
        <v/>
      </c>
      <c r="J947" s="22" t="str">
        <f>IF(OR($A947="",$B947="",$C947=""),"",'MPTO_working_3-way'!G946)</f>
        <v/>
      </c>
      <c r="K947" s="17" t="str">
        <f>IF(OR($A947="",$B947="",$C947=""),"",'OddsRatio_working_3-way'!H946)</f>
        <v/>
      </c>
      <c r="L947" s="21" t="str">
        <f>IF(OR($A947="",$B947="",$C947=""),"",'OddsRatio_working_3-way'!I946)</f>
        <v/>
      </c>
      <c r="M947" s="22" t="str">
        <f>IF(OR($A947="",$B947="",$C947=""),"",'OddsRatio_working_3-way'!J946)</f>
        <v/>
      </c>
      <c r="N947" s="17" t="str">
        <f>IF('Log_working_3-way'!$D946="","",A947^('Log_working_3-way'!$D946))</f>
        <v/>
      </c>
      <c r="O947" s="21" t="str">
        <f>IF('Log_working_3-way'!$D946="","",B947^('Log_working_3-way'!$D946))</f>
        <v/>
      </c>
      <c r="P947" s="21"/>
    </row>
    <row r="948" spans="4:16" x14ac:dyDescent="0.2">
      <c r="D948" s="20" t="str">
        <f t="shared" si="194"/>
        <v/>
      </c>
      <c r="E948" s="17" t="str">
        <f>IF(OR($A948="",$B948="",$C948=""),"",A948*'MPTO_working_3-way'!$I947)</f>
        <v/>
      </c>
      <c r="F948" s="21" t="str">
        <f>IF(OR($A948="",$B948="",$C948=""),"",B948*'MPTO_working_3-way'!$I947)</f>
        <v/>
      </c>
      <c r="G948" s="22" t="str">
        <f>IF(OR($A948="",$B948="",$C948=""),"",C948*'MPTO_working_3-way'!$I947)</f>
        <v/>
      </c>
      <c r="H948" s="17" t="str">
        <f>IF(OR($A948="",$B948="",$C948=""),"",'MPTO_working_3-way'!E947)</f>
        <v/>
      </c>
      <c r="I948" s="21" t="str">
        <f>IF(OR($A948="",$B948="",$C948=""),"",'MPTO_working_3-way'!F947)</f>
        <v/>
      </c>
      <c r="J948" s="22" t="str">
        <f>IF(OR($A948="",$B948="",$C948=""),"",'MPTO_working_3-way'!G947)</f>
        <v/>
      </c>
      <c r="K948" s="17" t="str">
        <f>IF(OR($A948="",$B948="",$C948=""),"",'OddsRatio_working_3-way'!H947)</f>
        <v/>
      </c>
      <c r="L948" s="21" t="str">
        <f>IF(OR($A948="",$B948="",$C948=""),"",'OddsRatio_working_3-way'!I947)</f>
        <v/>
      </c>
      <c r="M948" s="22" t="str">
        <f>IF(OR($A948="",$B948="",$C948=""),"",'OddsRatio_working_3-way'!J947)</f>
        <v/>
      </c>
      <c r="N948" s="17" t="str">
        <f>IF('Log_working_3-way'!$D947="","",A948^('Log_working_3-way'!$D947))</f>
        <v/>
      </c>
      <c r="O948" s="21" t="str">
        <f>IF('Log_working_3-way'!$D947="","",B948^('Log_working_3-way'!$D947))</f>
        <v/>
      </c>
      <c r="P948" s="21"/>
    </row>
    <row r="949" spans="4:16" x14ac:dyDescent="0.2">
      <c r="D949" s="20" t="str">
        <f t="shared" si="194"/>
        <v/>
      </c>
      <c r="E949" s="17" t="str">
        <f>IF(OR($A949="",$B949="",$C949=""),"",A949*'MPTO_working_3-way'!$I948)</f>
        <v/>
      </c>
      <c r="F949" s="21" t="str">
        <f>IF(OR($A949="",$B949="",$C949=""),"",B949*'MPTO_working_3-way'!$I948)</f>
        <v/>
      </c>
      <c r="G949" s="22" t="str">
        <f>IF(OR($A949="",$B949="",$C949=""),"",C949*'MPTO_working_3-way'!$I948)</f>
        <v/>
      </c>
      <c r="H949" s="17" t="str">
        <f>IF(OR($A949="",$B949="",$C949=""),"",'MPTO_working_3-way'!E948)</f>
        <v/>
      </c>
      <c r="I949" s="21" t="str">
        <f>IF(OR($A949="",$B949="",$C949=""),"",'MPTO_working_3-way'!F948)</f>
        <v/>
      </c>
      <c r="J949" s="22" t="str">
        <f>IF(OR($A949="",$B949="",$C949=""),"",'MPTO_working_3-way'!G948)</f>
        <v/>
      </c>
      <c r="K949" s="17" t="str">
        <f>IF(OR($A949="",$B949="",$C949=""),"",'OddsRatio_working_3-way'!H948)</f>
        <v/>
      </c>
      <c r="L949" s="21" t="str">
        <f>IF(OR($A949="",$B949="",$C949=""),"",'OddsRatio_working_3-way'!I948)</f>
        <v/>
      </c>
      <c r="M949" s="22" t="str">
        <f>IF(OR($A949="",$B949="",$C949=""),"",'OddsRatio_working_3-way'!J948)</f>
        <v/>
      </c>
      <c r="N949" s="17" t="str">
        <f>IF('Log_working_3-way'!$D948="","",A949^('Log_working_3-way'!$D948))</f>
        <v/>
      </c>
      <c r="O949" s="21" t="str">
        <f>IF('Log_working_3-way'!$D948="","",B949^('Log_working_3-way'!$D948))</f>
        <v/>
      </c>
      <c r="P949" s="21"/>
    </row>
    <row r="950" spans="4:16" x14ac:dyDescent="0.2">
      <c r="D950" s="20" t="str">
        <f t="shared" si="194"/>
        <v/>
      </c>
      <c r="E950" s="17" t="str">
        <f>IF(OR($A950="",$B950="",$C950=""),"",A950*'MPTO_working_3-way'!$I949)</f>
        <v/>
      </c>
      <c r="F950" s="21" t="str">
        <f>IF(OR($A950="",$B950="",$C950=""),"",B950*'MPTO_working_3-way'!$I949)</f>
        <v/>
      </c>
      <c r="G950" s="22" t="str">
        <f>IF(OR($A950="",$B950="",$C950=""),"",C950*'MPTO_working_3-way'!$I949)</f>
        <v/>
      </c>
      <c r="H950" s="17" t="str">
        <f>IF(OR($A950="",$B950="",$C950=""),"",'MPTO_working_3-way'!E949)</f>
        <v/>
      </c>
      <c r="I950" s="21" t="str">
        <f>IF(OR($A950="",$B950="",$C950=""),"",'MPTO_working_3-way'!F949)</f>
        <v/>
      </c>
      <c r="J950" s="22" t="str">
        <f>IF(OR($A950="",$B950="",$C950=""),"",'MPTO_working_3-way'!G949)</f>
        <v/>
      </c>
      <c r="K950" s="17" t="str">
        <f>IF(OR($A950="",$B950="",$C950=""),"",'OddsRatio_working_3-way'!H949)</f>
        <v/>
      </c>
      <c r="L950" s="21" t="str">
        <f>IF(OR($A950="",$B950="",$C950=""),"",'OddsRatio_working_3-way'!I949)</f>
        <v/>
      </c>
      <c r="M950" s="22" t="str">
        <f>IF(OR($A950="",$B950="",$C950=""),"",'OddsRatio_working_3-way'!J949)</f>
        <v/>
      </c>
      <c r="N950" s="17" t="str">
        <f>IF('Log_working_3-way'!$D949="","",A950^('Log_working_3-way'!$D949))</f>
        <v/>
      </c>
      <c r="O950" s="21" t="str">
        <f>IF('Log_working_3-way'!$D949="","",B950^('Log_working_3-way'!$D949))</f>
        <v/>
      </c>
      <c r="P950" s="21"/>
    </row>
    <row r="951" spans="4:16" x14ac:dyDescent="0.2">
      <c r="D951" s="20" t="str">
        <f t="shared" si="194"/>
        <v/>
      </c>
      <c r="E951" s="17" t="str">
        <f>IF(OR($A951="",$B951="",$C951=""),"",A951*'MPTO_working_3-way'!$I950)</f>
        <v/>
      </c>
      <c r="F951" s="21" t="str">
        <f>IF(OR($A951="",$B951="",$C951=""),"",B951*'MPTO_working_3-way'!$I950)</f>
        <v/>
      </c>
      <c r="G951" s="22" t="str">
        <f>IF(OR($A951="",$B951="",$C951=""),"",C951*'MPTO_working_3-way'!$I950)</f>
        <v/>
      </c>
      <c r="H951" s="17" t="str">
        <f>IF(OR($A951="",$B951="",$C951=""),"",'MPTO_working_3-way'!E950)</f>
        <v/>
      </c>
      <c r="I951" s="21" t="str">
        <f>IF(OR($A951="",$B951="",$C951=""),"",'MPTO_working_3-way'!F950)</f>
        <v/>
      </c>
      <c r="J951" s="22" t="str">
        <f>IF(OR($A951="",$B951="",$C951=""),"",'MPTO_working_3-way'!G950)</f>
        <v/>
      </c>
      <c r="K951" s="17" t="str">
        <f>IF(OR($A951="",$B951="",$C951=""),"",'OddsRatio_working_3-way'!H950)</f>
        <v/>
      </c>
      <c r="L951" s="21" t="str">
        <f>IF(OR($A951="",$B951="",$C951=""),"",'OddsRatio_working_3-way'!I950)</f>
        <v/>
      </c>
      <c r="M951" s="22" t="str">
        <f>IF(OR($A951="",$B951="",$C951=""),"",'OddsRatio_working_3-way'!J950)</f>
        <v/>
      </c>
      <c r="N951" s="17" t="str">
        <f>IF('Log_working_3-way'!$D950="","",A951^('Log_working_3-way'!$D950))</f>
        <v/>
      </c>
      <c r="O951" s="21" t="str">
        <f>IF('Log_working_3-way'!$D950="","",B951^('Log_working_3-way'!$D950))</f>
        <v/>
      </c>
      <c r="P951" s="21"/>
    </row>
    <row r="952" spans="4:16" x14ac:dyDescent="0.2">
      <c r="D952" s="20" t="str">
        <f t="shared" si="194"/>
        <v/>
      </c>
      <c r="E952" s="17" t="str">
        <f>IF(OR($A952="",$B952="",$C952=""),"",A952*'MPTO_working_3-way'!$I951)</f>
        <v/>
      </c>
      <c r="F952" s="21" t="str">
        <f>IF(OR($A952="",$B952="",$C952=""),"",B952*'MPTO_working_3-way'!$I951)</f>
        <v/>
      </c>
      <c r="G952" s="22" t="str">
        <f>IF(OR($A952="",$B952="",$C952=""),"",C952*'MPTO_working_3-way'!$I951)</f>
        <v/>
      </c>
      <c r="H952" s="17" t="str">
        <f>IF(OR($A952="",$B952="",$C952=""),"",'MPTO_working_3-way'!E951)</f>
        <v/>
      </c>
      <c r="I952" s="21" t="str">
        <f>IF(OR($A952="",$B952="",$C952=""),"",'MPTO_working_3-way'!F951)</f>
        <v/>
      </c>
      <c r="J952" s="22" t="str">
        <f>IF(OR($A952="",$B952="",$C952=""),"",'MPTO_working_3-way'!G951)</f>
        <v/>
      </c>
      <c r="K952" s="17" t="str">
        <f>IF(OR($A952="",$B952="",$C952=""),"",'OddsRatio_working_3-way'!H951)</f>
        <v/>
      </c>
      <c r="L952" s="21" t="str">
        <f>IF(OR($A952="",$B952="",$C952=""),"",'OddsRatio_working_3-way'!I951)</f>
        <v/>
      </c>
      <c r="M952" s="22" t="str">
        <f>IF(OR($A952="",$B952="",$C952=""),"",'OddsRatio_working_3-way'!J951)</f>
        <v/>
      </c>
      <c r="N952" s="17" t="str">
        <f>IF('Log_working_3-way'!$D951="","",A952^('Log_working_3-way'!$D951))</f>
        <v/>
      </c>
      <c r="O952" s="21" t="str">
        <f>IF('Log_working_3-way'!$D951="","",B952^('Log_working_3-way'!$D951))</f>
        <v/>
      </c>
      <c r="P952" s="21"/>
    </row>
    <row r="953" spans="4:16" x14ac:dyDescent="0.2">
      <c r="D953" s="20" t="str">
        <f t="shared" si="194"/>
        <v/>
      </c>
      <c r="E953" s="17" t="str">
        <f>IF(OR($A953="",$B953="",$C953=""),"",A953*'MPTO_working_3-way'!$I952)</f>
        <v/>
      </c>
      <c r="F953" s="21" t="str">
        <f>IF(OR($A953="",$B953="",$C953=""),"",B953*'MPTO_working_3-way'!$I952)</f>
        <v/>
      </c>
      <c r="G953" s="22" t="str">
        <f>IF(OR($A953="",$B953="",$C953=""),"",C953*'MPTO_working_3-way'!$I952)</f>
        <v/>
      </c>
      <c r="H953" s="17" t="str">
        <f>IF(OR($A953="",$B953="",$C953=""),"",'MPTO_working_3-way'!E952)</f>
        <v/>
      </c>
      <c r="I953" s="21" t="str">
        <f>IF(OR($A953="",$B953="",$C953=""),"",'MPTO_working_3-way'!F952)</f>
        <v/>
      </c>
      <c r="J953" s="22" t="str">
        <f>IF(OR($A953="",$B953="",$C953=""),"",'MPTO_working_3-way'!G952)</f>
        <v/>
      </c>
      <c r="K953" s="17" t="str">
        <f>IF(OR($A953="",$B953="",$C953=""),"",'OddsRatio_working_3-way'!H952)</f>
        <v/>
      </c>
      <c r="L953" s="21" t="str">
        <f>IF(OR($A953="",$B953="",$C953=""),"",'OddsRatio_working_3-way'!I952)</f>
        <v/>
      </c>
      <c r="M953" s="22" t="str">
        <f>IF(OR($A953="",$B953="",$C953=""),"",'OddsRatio_working_3-way'!J952)</f>
        <v/>
      </c>
      <c r="N953" s="17" t="str">
        <f>IF('Log_working_3-way'!$D952="","",A953^('Log_working_3-way'!$D952))</f>
        <v/>
      </c>
      <c r="O953" s="21" t="str">
        <f>IF('Log_working_3-way'!$D952="","",B953^('Log_working_3-way'!$D952))</f>
        <v/>
      </c>
      <c r="P953" s="21"/>
    </row>
    <row r="954" spans="4:16" x14ac:dyDescent="0.2">
      <c r="D954" s="20" t="str">
        <f t="shared" si="194"/>
        <v/>
      </c>
      <c r="E954" s="17" t="str">
        <f>IF(OR($A954="",$B954="",$C954=""),"",A954*'MPTO_working_3-way'!$I953)</f>
        <v/>
      </c>
      <c r="F954" s="21" t="str">
        <f>IF(OR($A954="",$B954="",$C954=""),"",B954*'MPTO_working_3-way'!$I953)</f>
        <v/>
      </c>
      <c r="G954" s="22" t="str">
        <f>IF(OR($A954="",$B954="",$C954=""),"",C954*'MPTO_working_3-way'!$I953)</f>
        <v/>
      </c>
      <c r="H954" s="17" t="str">
        <f>IF(OR($A954="",$B954="",$C954=""),"",'MPTO_working_3-way'!E953)</f>
        <v/>
      </c>
      <c r="I954" s="21" t="str">
        <f>IF(OR($A954="",$B954="",$C954=""),"",'MPTO_working_3-way'!F953)</f>
        <v/>
      </c>
      <c r="J954" s="22" t="str">
        <f>IF(OR($A954="",$B954="",$C954=""),"",'MPTO_working_3-way'!G953)</f>
        <v/>
      </c>
      <c r="K954" s="17" t="str">
        <f>IF(OR($A954="",$B954="",$C954=""),"",'OddsRatio_working_3-way'!H953)</f>
        <v/>
      </c>
      <c r="L954" s="21" t="str">
        <f>IF(OR($A954="",$B954="",$C954=""),"",'OddsRatio_working_3-way'!I953)</f>
        <v/>
      </c>
      <c r="M954" s="22" t="str">
        <f>IF(OR($A954="",$B954="",$C954=""),"",'OddsRatio_working_3-way'!J953)</f>
        <v/>
      </c>
      <c r="N954" s="17" t="str">
        <f>IF('Log_working_3-way'!$D953="","",A954^('Log_working_3-way'!$D953))</f>
        <v/>
      </c>
      <c r="O954" s="21" t="str">
        <f>IF('Log_working_3-way'!$D953="","",B954^('Log_working_3-way'!$D953))</f>
        <v/>
      </c>
      <c r="P954" s="21"/>
    </row>
    <row r="955" spans="4:16" x14ac:dyDescent="0.2">
      <c r="D955" s="20" t="str">
        <f t="shared" si="194"/>
        <v/>
      </c>
      <c r="E955" s="17" t="str">
        <f>IF(OR($A955="",$B955="",$C955=""),"",A955*'MPTO_working_3-way'!$I954)</f>
        <v/>
      </c>
      <c r="F955" s="21" t="str">
        <f>IF(OR($A955="",$B955="",$C955=""),"",B955*'MPTO_working_3-way'!$I954)</f>
        <v/>
      </c>
      <c r="G955" s="22" t="str">
        <f>IF(OR($A955="",$B955="",$C955=""),"",C955*'MPTO_working_3-way'!$I954)</f>
        <v/>
      </c>
      <c r="H955" s="17" t="str">
        <f>IF(OR($A955="",$B955="",$C955=""),"",'MPTO_working_3-way'!E954)</f>
        <v/>
      </c>
      <c r="I955" s="21" t="str">
        <f>IF(OR($A955="",$B955="",$C955=""),"",'MPTO_working_3-way'!F954)</f>
        <v/>
      </c>
      <c r="J955" s="22" t="str">
        <f>IF(OR($A955="",$B955="",$C955=""),"",'MPTO_working_3-way'!G954)</f>
        <v/>
      </c>
      <c r="K955" s="17" t="str">
        <f>IF(OR($A955="",$B955="",$C955=""),"",'OddsRatio_working_3-way'!H954)</f>
        <v/>
      </c>
      <c r="L955" s="21" t="str">
        <f>IF(OR($A955="",$B955="",$C955=""),"",'OddsRatio_working_3-way'!I954)</f>
        <v/>
      </c>
      <c r="M955" s="22" t="str">
        <f>IF(OR($A955="",$B955="",$C955=""),"",'OddsRatio_working_3-way'!J954)</f>
        <v/>
      </c>
      <c r="N955" s="17" t="str">
        <f>IF('Log_working_3-way'!$D954="","",A955^('Log_working_3-way'!$D954))</f>
        <v/>
      </c>
      <c r="O955" s="21" t="str">
        <f>IF('Log_working_3-way'!$D954="","",B955^('Log_working_3-way'!$D954))</f>
        <v/>
      </c>
      <c r="P955" s="21"/>
    </row>
    <row r="956" spans="4:16" x14ac:dyDescent="0.2">
      <c r="D956" s="20" t="str">
        <f t="shared" si="194"/>
        <v/>
      </c>
      <c r="E956" s="17" t="str">
        <f>IF(OR($A956="",$B956="",$C956=""),"",A956*'MPTO_working_3-way'!$I955)</f>
        <v/>
      </c>
      <c r="F956" s="21" t="str">
        <f>IF(OR($A956="",$B956="",$C956=""),"",B956*'MPTO_working_3-way'!$I955)</f>
        <v/>
      </c>
      <c r="G956" s="22" t="str">
        <f>IF(OR($A956="",$B956="",$C956=""),"",C956*'MPTO_working_3-way'!$I955)</f>
        <v/>
      </c>
      <c r="H956" s="17" t="str">
        <f>IF(OR($A956="",$B956="",$C956=""),"",'MPTO_working_3-way'!E955)</f>
        <v/>
      </c>
      <c r="I956" s="21" t="str">
        <f>IF(OR($A956="",$B956="",$C956=""),"",'MPTO_working_3-way'!F955)</f>
        <v/>
      </c>
      <c r="J956" s="22" t="str">
        <f>IF(OR($A956="",$B956="",$C956=""),"",'MPTO_working_3-way'!G955)</f>
        <v/>
      </c>
      <c r="K956" s="17" t="str">
        <f>IF(OR($A956="",$B956="",$C956=""),"",'OddsRatio_working_3-way'!H955)</f>
        <v/>
      </c>
      <c r="L956" s="21" t="str">
        <f>IF(OR($A956="",$B956="",$C956=""),"",'OddsRatio_working_3-way'!I955)</f>
        <v/>
      </c>
      <c r="M956" s="22" t="str">
        <f>IF(OR($A956="",$B956="",$C956=""),"",'OddsRatio_working_3-way'!J955)</f>
        <v/>
      </c>
      <c r="N956" s="17" t="str">
        <f>IF('Log_working_3-way'!$D955="","",A956^('Log_working_3-way'!$D955))</f>
        <v/>
      </c>
      <c r="O956" s="21" t="str">
        <f>IF('Log_working_3-way'!$D955="","",B956^('Log_working_3-way'!$D955))</f>
        <v/>
      </c>
      <c r="P956" s="21"/>
    </row>
    <row r="957" spans="4:16" x14ac:dyDescent="0.2">
      <c r="D957" s="20" t="str">
        <f t="shared" si="194"/>
        <v/>
      </c>
      <c r="E957" s="17" t="str">
        <f>IF(OR($A957="",$B957="",$C957=""),"",A957*'MPTO_working_3-way'!$I956)</f>
        <v/>
      </c>
      <c r="F957" s="21" t="str">
        <f>IF(OR($A957="",$B957="",$C957=""),"",B957*'MPTO_working_3-way'!$I956)</f>
        <v/>
      </c>
      <c r="G957" s="22" t="str">
        <f>IF(OR($A957="",$B957="",$C957=""),"",C957*'MPTO_working_3-way'!$I956)</f>
        <v/>
      </c>
      <c r="H957" s="17" t="str">
        <f>IF(OR($A957="",$B957="",$C957=""),"",'MPTO_working_3-way'!E956)</f>
        <v/>
      </c>
      <c r="I957" s="21" t="str">
        <f>IF(OR($A957="",$B957="",$C957=""),"",'MPTO_working_3-way'!F956)</f>
        <v/>
      </c>
      <c r="J957" s="22" t="str">
        <f>IF(OR($A957="",$B957="",$C957=""),"",'MPTO_working_3-way'!G956)</f>
        <v/>
      </c>
      <c r="K957" s="17" t="str">
        <f>IF(OR($A957="",$B957="",$C957=""),"",'OddsRatio_working_3-way'!H956)</f>
        <v/>
      </c>
      <c r="L957" s="21" t="str">
        <f>IF(OR($A957="",$B957="",$C957=""),"",'OddsRatio_working_3-way'!I956)</f>
        <v/>
      </c>
      <c r="M957" s="22" t="str">
        <f>IF(OR($A957="",$B957="",$C957=""),"",'OddsRatio_working_3-way'!J956)</f>
        <v/>
      </c>
      <c r="N957" s="17" t="str">
        <f>IF('Log_working_3-way'!$D956="","",A957^('Log_working_3-way'!$D956))</f>
        <v/>
      </c>
      <c r="O957" s="21" t="str">
        <f>IF('Log_working_3-way'!$D956="","",B957^('Log_working_3-way'!$D956))</f>
        <v/>
      </c>
      <c r="P957" s="21"/>
    </row>
    <row r="958" spans="4:16" x14ac:dyDescent="0.2">
      <c r="D958" s="20" t="str">
        <f t="shared" si="194"/>
        <v/>
      </c>
      <c r="E958" s="17" t="str">
        <f>IF(OR($A958="",$B958="",$C958=""),"",A958*'MPTO_working_3-way'!$I957)</f>
        <v/>
      </c>
      <c r="F958" s="21" t="str">
        <f>IF(OR($A958="",$B958="",$C958=""),"",B958*'MPTO_working_3-way'!$I957)</f>
        <v/>
      </c>
      <c r="G958" s="22" t="str">
        <f>IF(OR($A958="",$B958="",$C958=""),"",C958*'MPTO_working_3-way'!$I957)</f>
        <v/>
      </c>
      <c r="H958" s="17" t="str">
        <f>IF(OR($A958="",$B958="",$C958=""),"",'MPTO_working_3-way'!E957)</f>
        <v/>
      </c>
      <c r="I958" s="21" t="str">
        <f>IF(OR($A958="",$B958="",$C958=""),"",'MPTO_working_3-way'!F957)</f>
        <v/>
      </c>
      <c r="J958" s="22" t="str">
        <f>IF(OR($A958="",$B958="",$C958=""),"",'MPTO_working_3-way'!G957)</f>
        <v/>
      </c>
      <c r="K958" s="17" t="str">
        <f>IF(OR($A958="",$B958="",$C958=""),"",'OddsRatio_working_3-way'!H957)</f>
        <v/>
      </c>
      <c r="L958" s="21" t="str">
        <f>IF(OR($A958="",$B958="",$C958=""),"",'OddsRatio_working_3-way'!I957)</f>
        <v/>
      </c>
      <c r="M958" s="22" t="str">
        <f>IF(OR($A958="",$B958="",$C958=""),"",'OddsRatio_working_3-way'!J957)</f>
        <v/>
      </c>
      <c r="N958" s="17" t="str">
        <f>IF('Log_working_3-way'!$D957="","",A958^('Log_working_3-way'!$D957))</f>
        <v/>
      </c>
      <c r="O958" s="21" t="str">
        <f>IF('Log_working_3-way'!$D957="","",B958^('Log_working_3-way'!$D957))</f>
        <v/>
      </c>
      <c r="P958" s="21"/>
    </row>
    <row r="959" spans="4:16" x14ac:dyDescent="0.2">
      <c r="D959" s="20" t="str">
        <f t="shared" si="194"/>
        <v/>
      </c>
      <c r="E959" s="17" t="str">
        <f>IF(OR($A959="",$B959="",$C959=""),"",A959*'MPTO_working_3-way'!$I958)</f>
        <v/>
      </c>
      <c r="F959" s="21" t="str">
        <f>IF(OR($A959="",$B959="",$C959=""),"",B959*'MPTO_working_3-way'!$I958)</f>
        <v/>
      </c>
      <c r="G959" s="22" t="str">
        <f>IF(OR($A959="",$B959="",$C959=""),"",C959*'MPTO_working_3-way'!$I958)</f>
        <v/>
      </c>
      <c r="H959" s="17" t="str">
        <f>IF(OR($A959="",$B959="",$C959=""),"",'MPTO_working_3-way'!E958)</f>
        <v/>
      </c>
      <c r="I959" s="21" t="str">
        <f>IF(OR($A959="",$B959="",$C959=""),"",'MPTO_working_3-way'!F958)</f>
        <v/>
      </c>
      <c r="J959" s="22" t="str">
        <f>IF(OR($A959="",$B959="",$C959=""),"",'MPTO_working_3-way'!G958)</f>
        <v/>
      </c>
      <c r="K959" s="17" t="str">
        <f>IF(OR($A959="",$B959="",$C959=""),"",'OddsRatio_working_3-way'!H958)</f>
        <v/>
      </c>
      <c r="L959" s="21" t="str">
        <f>IF(OR($A959="",$B959="",$C959=""),"",'OddsRatio_working_3-way'!I958)</f>
        <v/>
      </c>
      <c r="M959" s="22" t="str">
        <f>IF(OR($A959="",$B959="",$C959=""),"",'OddsRatio_working_3-way'!J958)</f>
        <v/>
      </c>
      <c r="N959" s="17" t="str">
        <f>IF('Log_working_3-way'!$D958="","",A959^('Log_working_3-way'!$D958))</f>
        <v/>
      </c>
      <c r="O959" s="21" t="str">
        <f>IF('Log_working_3-way'!$D958="","",B959^('Log_working_3-way'!$D958))</f>
        <v/>
      </c>
      <c r="P959" s="21"/>
    </row>
    <row r="960" spans="4:16" x14ac:dyDescent="0.2">
      <c r="D960" s="20" t="str">
        <f t="shared" si="194"/>
        <v/>
      </c>
      <c r="E960" s="17" t="str">
        <f>IF(OR($A960="",$B960="",$C960=""),"",A960*'MPTO_working_3-way'!$I959)</f>
        <v/>
      </c>
      <c r="F960" s="21" t="str">
        <f>IF(OR($A960="",$B960="",$C960=""),"",B960*'MPTO_working_3-way'!$I959)</f>
        <v/>
      </c>
      <c r="G960" s="22" t="str">
        <f>IF(OR($A960="",$B960="",$C960=""),"",C960*'MPTO_working_3-way'!$I959)</f>
        <v/>
      </c>
      <c r="H960" s="17" t="str">
        <f>IF(OR($A960="",$B960="",$C960=""),"",'MPTO_working_3-way'!E959)</f>
        <v/>
      </c>
      <c r="I960" s="21" t="str">
        <f>IF(OR($A960="",$B960="",$C960=""),"",'MPTO_working_3-way'!F959)</f>
        <v/>
      </c>
      <c r="J960" s="22" t="str">
        <f>IF(OR($A960="",$B960="",$C960=""),"",'MPTO_working_3-way'!G959)</f>
        <v/>
      </c>
      <c r="K960" s="17" t="str">
        <f>IF(OR($A960="",$B960="",$C960=""),"",'OddsRatio_working_3-way'!H959)</f>
        <v/>
      </c>
      <c r="L960" s="21" t="str">
        <f>IF(OR($A960="",$B960="",$C960=""),"",'OddsRatio_working_3-way'!I959)</f>
        <v/>
      </c>
      <c r="M960" s="22" t="str">
        <f>IF(OR($A960="",$B960="",$C960=""),"",'OddsRatio_working_3-way'!J959)</f>
        <v/>
      </c>
      <c r="N960" s="17" t="str">
        <f>IF('Log_working_3-way'!$D959="","",A960^('Log_working_3-way'!$D959))</f>
        <v/>
      </c>
      <c r="O960" s="21" t="str">
        <f>IF('Log_working_3-way'!$D959="","",B960^('Log_working_3-way'!$D959))</f>
        <v/>
      </c>
      <c r="P960" s="21"/>
    </row>
    <row r="961" spans="4:16" x14ac:dyDescent="0.2">
      <c r="D961" s="20" t="str">
        <f t="shared" si="194"/>
        <v/>
      </c>
      <c r="E961" s="17" t="str">
        <f>IF(OR($A961="",$B961="",$C961=""),"",A961*'MPTO_working_3-way'!$I960)</f>
        <v/>
      </c>
      <c r="F961" s="21" t="str">
        <f>IF(OR($A961="",$B961="",$C961=""),"",B961*'MPTO_working_3-way'!$I960)</f>
        <v/>
      </c>
      <c r="G961" s="22" t="str">
        <f>IF(OR($A961="",$B961="",$C961=""),"",C961*'MPTO_working_3-way'!$I960)</f>
        <v/>
      </c>
      <c r="H961" s="17" t="str">
        <f>IF(OR($A961="",$B961="",$C961=""),"",'MPTO_working_3-way'!E960)</f>
        <v/>
      </c>
      <c r="I961" s="21" t="str">
        <f>IF(OR($A961="",$B961="",$C961=""),"",'MPTO_working_3-way'!F960)</f>
        <v/>
      </c>
      <c r="J961" s="22" t="str">
        <f>IF(OR($A961="",$B961="",$C961=""),"",'MPTO_working_3-way'!G960)</f>
        <v/>
      </c>
      <c r="K961" s="17" t="str">
        <f>IF(OR($A961="",$B961="",$C961=""),"",'OddsRatio_working_3-way'!H960)</f>
        <v/>
      </c>
      <c r="L961" s="21" t="str">
        <f>IF(OR($A961="",$B961="",$C961=""),"",'OddsRatio_working_3-way'!I960)</f>
        <v/>
      </c>
      <c r="M961" s="22" t="str">
        <f>IF(OR($A961="",$B961="",$C961=""),"",'OddsRatio_working_3-way'!J960)</f>
        <v/>
      </c>
      <c r="N961" s="17" t="str">
        <f>IF('Log_working_3-way'!$D960="","",A961^('Log_working_3-way'!$D960))</f>
        <v/>
      </c>
      <c r="O961" s="21" t="str">
        <f>IF('Log_working_3-way'!$D960="","",B961^('Log_working_3-way'!$D960))</f>
        <v/>
      </c>
      <c r="P961" s="21"/>
    </row>
    <row r="962" spans="4:16" x14ac:dyDescent="0.2">
      <c r="D962" s="20" t="str">
        <f t="shared" si="194"/>
        <v/>
      </c>
      <c r="E962" s="17" t="str">
        <f>IF(OR($A962="",$B962="",$C962=""),"",A962*'MPTO_working_3-way'!$I961)</f>
        <v/>
      </c>
      <c r="F962" s="21" t="str">
        <f>IF(OR($A962="",$B962="",$C962=""),"",B962*'MPTO_working_3-way'!$I961)</f>
        <v/>
      </c>
      <c r="G962" s="22" t="str">
        <f>IF(OR($A962="",$B962="",$C962=""),"",C962*'MPTO_working_3-way'!$I961)</f>
        <v/>
      </c>
      <c r="H962" s="17" t="str">
        <f>IF(OR($A962="",$B962="",$C962=""),"",'MPTO_working_3-way'!E961)</f>
        <v/>
      </c>
      <c r="I962" s="21" t="str">
        <f>IF(OR($A962="",$B962="",$C962=""),"",'MPTO_working_3-way'!F961)</f>
        <v/>
      </c>
      <c r="J962" s="22" t="str">
        <f>IF(OR($A962="",$B962="",$C962=""),"",'MPTO_working_3-way'!G961)</f>
        <v/>
      </c>
      <c r="K962" s="17" t="str">
        <f>IF(OR($A962="",$B962="",$C962=""),"",'OddsRatio_working_3-way'!H961)</f>
        <v/>
      </c>
      <c r="L962" s="21" t="str">
        <f>IF(OR($A962="",$B962="",$C962=""),"",'OddsRatio_working_3-way'!I961)</f>
        <v/>
      </c>
      <c r="M962" s="22" t="str">
        <f>IF(OR($A962="",$B962="",$C962=""),"",'OddsRatio_working_3-way'!J961)</f>
        <v/>
      </c>
      <c r="N962" s="17" t="str">
        <f>IF('Log_working_3-way'!$D961="","",A962^('Log_working_3-way'!$D961))</f>
        <v/>
      </c>
      <c r="O962" s="21" t="str">
        <f>IF('Log_working_3-way'!$D961="","",B962^('Log_working_3-way'!$D961))</f>
        <v/>
      </c>
      <c r="P962" s="21"/>
    </row>
    <row r="963" spans="4:16" x14ac:dyDescent="0.2">
      <c r="D963" s="20" t="str">
        <f t="shared" si="194"/>
        <v/>
      </c>
      <c r="E963" s="17" t="str">
        <f>IF(OR($A963="",$B963="",$C963=""),"",A963*'MPTO_working_3-way'!$I962)</f>
        <v/>
      </c>
      <c r="F963" s="21" t="str">
        <f>IF(OR($A963="",$B963="",$C963=""),"",B963*'MPTO_working_3-way'!$I962)</f>
        <v/>
      </c>
      <c r="G963" s="22" t="str">
        <f>IF(OR($A963="",$B963="",$C963=""),"",C963*'MPTO_working_3-way'!$I962)</f>
        <v/>
      </c>
      <c r="H963" s="17" t="str">
        <f>IF(OR($A963="",$B963="",$C963=""),"",'MPTO_working_3-way'!E962)</f>
        <v/>
      </c>
      <c r="I963" s="21" t="str">
        <f>IF(OR($A963="",$B963="",$C963=""),"",'MPTO_working_3-way'!F962)</f>
        <v/>
      </c>
      <c r="J963" s="22" t="str">
        <f>IF(OR($A963="",$B963="",$C963=""),"",'MPTO_working_3-way'!G962)</f>
        <v/>
      </c>
      <c r="K963" s="17" t="str">
        <f>IF(OR($A963="",$B963="",$C963=""),"",'OddsRatio_working_3-way'!H962)</f>
        <v/>
      </c>
      <c r="L963" s="21" t="str">
        <f>IF(OR($A963="",$B963="",$C963=""),"",'OddsRatio_working_3-way'!I962)</f>
        <v/>
      </c>
      <c r="M963" s="22" t="str">
        <f>IF(OR($A963="",$B963="",$C963=""),"",'OddsRatio_working_3-way'!J962)</f>
        <v/>
      </c>
      <c r="N963" s="17" t="str">
        <f>IF('Log_working_3-way'!$D962="","",A963^('Log_working_3-way'!$D962))</f>
        <v/>
      </c>
      <c r="O963" s="21" t="str">
        <f>IF('Log_working_3-way'!$D962="","",B963^('Log_working_3-way'!$D962))</f>
        <v/>
      </c>
      <c r="P963" s="21"/>
    </row>
    <row r="964" spans="4:16" x14ac:dyDescent="0.2">
      <c r="D964" s="20" t="str">
        <f t="shared" si="194"/>
        <v/>
      </c>
      <c r="E964" s="17" t="str">
        <f>IF(OR($A964="",$B964="",$C964=""),"",A964*'MPTO_working_3-way'!$I963)</f>
        <v/>
      </c>
      <c r="F964" s="21" t="str">
        <f>IF(OR($A964="",$B964="",$C964=""),"",B964*'MPTO_working_3-way'!$I963)</f>
        <v/>
      </c>
      <c r="G964" s="22" t="str">
        <f>IF(OR($A964="",$B964="",$C964=""),"",C964*'MPTO_working_3-way'!$I963)</f>
        <v/>
      </c>
      <c r="H964" s="17" t="str">
        <f>IF(OR($A964="",$B964="",$C964=""),"",'MPTO_working_3-way'!E963)</f>
        <v/>
      </c>
      <c r="I964" s="21" t="str">
        <f>IF(OR($A964="",$B964="",$C964=""),"",'MPTO_working_3-way'!F963)</f>
        <v/>
      </c>
      <c r="J964" s="22" t="str">
        <f>IF(OR($A964="",$B964="",$C964=""),"",'MPTO_working_3-way'!G963)</f>
        <v/>
      </c>
      <c r="K964" s="17" t="str">
        <f>IF(OR($A964="",$B964="",$C964=""),"",'OddsRatio_working_3-way'!H963)</f>
        <v/>
      </c>
      <c r="L964" s="21" t="str">
        <f>IF(OR($A964="",$B964="",$C964=""),"",'OddsRatio_working_3-way'!I963)</f>
        <v/>
      </c>
      <c r="M964" s="22" t="str">
        <f>IF(OR($A964="",$B964="",$C964=""),"",'OddsRatio_working_3-way'!J963)</f>
        <v/>
      </c>
      <c r="N964" s="17" t="str">
        <f>IF('Log_working_3-way'!$D963="","",A964^('Log_working_3-way'!$D963))</f>
        <v/>
      </c>
      <c r="O964" s="21" t="str">
        <f>IF('Log_working_3-way'!$D963="","",B964^('Log_working_3-way'!$D963))</f>
        <v/>
      </c>
      <c r="P964" s="21"/>
    </row>
    <row r="965" spans="4:16" x14ac:dyDescent="0.2">
      <c r="D965" s="20" t="str">
        <f t="shared" ref="D965:D1002" si="195">IF(OR($A965="",$B965="",$C965=""),"",(1/A965)+(1/B965)+(1/C965)-1)</f>
        <v/>
      </c>
      <c r="E965" s="17" t="str">
        <f>IF(OR($A965="",$B965="",$C965=""),"",A965*'MPTO_working_3-way'!$I964)</f>
        <v/>
      </c>
      <c r="F965" s="21" t="str">
        <f>IF(OR($A965="",$B965="",$C965=""),"",B965*'MPTO_working_3-way'!$I964)</f>
        <v/>
      </c>
      <c r="G965" s="22" t="str">
        <f>IF(OR($A965="",$B965="",$C965=""),"",C965*'MPTO_working_3-way'!$I964)</f>
        <v/>
      </c>
      <c r="H965" s="17" t="str">
        <f>IF(OR($A965="",$B965="",$C965=""),"",'MPTO_working_3-way'!E964)</f>
        <v/>
      </c>
      <c r="I965" s="21" t="str">
        <f>IF(OR($A965="",$B965="",$C965=""),"",'MPTO_working_3-way'!F964)</f>
        <v/>
      </c>
      <c r="J965" s="22" t="str">
        <f>IF(OR($A965="",$B965="",$C965=""),"",'MPTO_working_3-way'!G964)</f>
        <v/>
      </c>
      <c r="K965" s="17" t="str">
        <f>IF(OR($A965="",$B965="",$C965=""),"",'OddsRatio_working_3-way'!H964)</f>
        <v/>
      </c>
      <c r="L965" s="21" t="str">
        <f>IF(OR($A965="",$B965="",$C965=""),"",'OddsRatio_working_3-way'!I964)</f>
        <v/>
      </c>
      <c r="M965" s="22" t="str">
        <f>IF(OR($A965="",$B965="",$C965=""),"",'OddsRatio_working_3-way'!J964)</f>
        <v/>
      </c>
      <c r="N965" s="17" t="str">
        <f>IF('Log_working_3-way'!$D964="","",A965^('Log_working_3-way'!$D964))</f>
        <v/>
      </c>
      <c r="O965" s="21" t="str">
        <f>IF('Log_working_3-way'!$D964="","",B965^('Log_working_3-way'!$D964))</f>
        <v/>
      </c>
      <c r="P965" s="21"/>
    </row>
    <row r="966" spans="4:16" x14ac:dyDescent="0.2">
      <c r="D966" s="20" t="str">
        <f t="shared" si="195"/>
        <v/>
      </c>
      <c r="E966" s="17" t="str">
        <f>IF(OR($A966="",$B966="",$C966=""),"",A966*'MPTO_working_3-way'!$I965)</f>
        <v/>
      </c>
      <c r="F966" s="21" t="str">
        <f>IF(OR($A966="",$B966="",$C966=""),"",B966*'MPTO_working_3-way'!$I965)</f>
        <v/>
      </c>
      <c r="G966" s="22" t="str">
        <f>IF(OR($A966="",$B966="",$C966=""),"",C966*'MPTO_working_3-way'!$I965)</f>
        <v/>
      </c>
      <c r="H966" s="17" t="str">
        <f>IF(OR($A966="",$B966="",$C966=""),"",'MPTO_working_3-way'!E965)</f>
        <v/>
      </c>
      <c r="I966" s="21" t="str">
        <f>IF(OR($A966="",$B966="",$C966=""),"",'MPTO_working_3-way'!F965)</f>
        <v/>
      </c>
      <c r="J966" s="22" t="str">
        <f>IF(OR($A966="",$B966="",$C966=""),"",'MPTO_working_3-way'!G965)</f>
        <v/>
      </c>
      <c r="K966" s="17" t="str">
        <f>IF(OR($A966="",$B966="",$C966=""),"",'OddsRatio_working_3-way'!H965)</f>
        <v/>
      </c>
      <c r="L966" s="21" t="str">
        <f>IF(OR($A966="",$B966="",$C966=""),"",'OddsRatio_working_3-way'!I965)</f>
        <v/>
      </c>
      <c r="M966" s="22" t="str">
        <f>IF(OR($A966="",$B966="",$C966=""),"",'OddsRatio_working_3-way'!J965)</f>
        <v/>
      </c>
      <c r="N966" s="17" t="str">
        <f>IF('Log_working_3-way'!$D965="","",A966^('Log_working_3-way'!$D965))</f>
        <v/>
      </c>
      <c r="O966" s="21" t="str">
        <f>IF('Log_working_3-way'!$D965="","",B966^('Log_working_3-way'!$D965))</f>
        <v/>
      </c>
      <c r="P966" s="21"/>
    </row>
    <row r="967" spans="4:16" x14ac:dyDescent="0.2">
      <c r="D967" s="20" t="str">
        <f t="shared" si="195"/>
        <v/>
      </c>
      <c r="E967" s="17" t="str">
        <f>IF(OR($A967="",$B967="",$C967=""),"",A967*'MPTO_working_3-way'!$I966)</f>
        <v/>
      </c>
      <c r="F967" s="21" t="str">
        <f>IF(OR($A967="",$B967="",$C967=""),"",B967*'MPTO_working_3-way'!$I966)</f>
        <v/>
      </c>
      <c r="G967" s="22" t="str">
        <f>IF(OR($A967="",$B967="",$C967=""),"",C967*'MPTO_working_3-way'!$I966)</f>
        <v/>
      </c>
      <c r="H967" s="17" t="str">
        <f>IF(OR($A967="",$B967="",$C967=""),"",'MPTO_working_3-way'!E966)</f>
        <v/>
      </c>
      <c r="I967" s="21" t="str">
        <f>IF(OR($A967="",$B967="",$C967=""),"",'MPTO_working_3-way'!F966)</f>
        <v/>
      </c>
      <c r="J967" s="22" t="str">
        <f>IF(OR($A967="",$B967="",$C967=""),"",'MPTO_working_3-way'!G966)</f>
        <v/>
      </c>
      <c r="K967" s="17" t="str">
        <f>IF(OR($A967="",$B967="",$C967=""),"",'OddsRatio_working_3-way'!H966)</f>
        <v/>
      </c>
      <c r="L967" s="21" t="str">
        <f>IF(OR($A967="",$B967="",$C967=""),"",'OddsRatio_working_3-way'!I966)</f>
        <v/>
      </c>
      <c r="M967" s="22" t="str">
        <f>IF(OR($A967="",$B967="",$C967=""),"",'OddsRatio_working_3-way'!J966)</f>
        <v/>
      </c>
      <c r="N967" s="17" t="str">
        <f>IF('Log_working_3-way'!$D966="","",A967^('Log_working_3-way'!$D966))</f>
        <v/>
      </c>
      <c r="O967" s="21" t="str">
        <f>IF('Log_working_3-way'!$D966="","",B967^('Log_working_3-way'!$D966))</f>
        <v/>
      </c>
      <c r="P967" s="21"/>
    </row>
    <row r="968" spans="4:16" x14ac:dyDescent="0.2">
      <c r="D968" s="20" t="str">
        <f t="shared" si="195"/>
        <v/>
      </c>
      <c r="E968" s="17" t="str">
        <f>IF(OR($A968="",$B968="",$C968=""),"",A968*'MPTO_working_3-way'!$I967)</f>
        <v/>
      </c>
      <c r="F968" s="21" t="str">
        <f>IF(OR($A968="",$B968="",$C968=""),"",B968*'MPTO_working_3-way'!$I967)</f>
        <v/>
      </c>
      <c r="G968" s="22" t="str">
        <f>IF(OR($A968="",$B968="",$C968=""),"",C968*'MPTO_working_3-way'!$I967)</f>
        <v/>
      </c>
      <c r="H968" s="17" t="str">
        <f>IF(OR($A968="",$B968="",$C968=""),"",'MPTO_working_3-way'!E967)</f>
        <v/>
      </c>
      <c r="I968" s="21" t="str">
        <f>IF(OR($A968="",$B968="",$C968=""),"",'MPTO_working_3-way'!F967)</f>
        <v/>
      </c>
      <c r="J968" s="22" t="str">
        <f>IF(OR($A968="",$B968="",$C968=""),"",'MPTO_working_3-way'!G967)</f>
        <v/>
      </c>
      <c r="K968" s="17" t="str">
        <f>IF(OR($A968="",$B968="",$C968=""),"",'OddsRatio_working_3-way'!H967)</f>
        <v/>
      </c>
      <c r="L968" s="21" t="str">
        <f>IF(OR($A968="",$B968="",$C968=""),"",'OddsRatio_working_3-way'!I967)</f>
        <v/>
      </c>
      <c r="M968" s="22" t="str">
        <f>IF(OR($A968="",$B968="",$C968=""),"",'OddsRatio_working_3-way'!J967)</f>
        <v/>
      </c>
      <c r="N968" s="17" t="str">
        <f>IF('Log_working_3-way'!$D967="","",A968^('Log_working_3-way'!$D967))</f>
        <v/>
      </c>
      <c r="O968" s="21" t="str">
        <f>IF('Log_working_3-way'!$D967="","",B968^('Log_working_3-way'!$D967))</f>
        <v/>
      </c>
      <c r="P968" s="21"/>
    </row>
    <row r="969" spans="4:16" x14ac:dyDescent="0.2">
      <c r="D969" s="20" t="str">
        <f t="shared" si="195"/>
        <v/>
      </c>
      <c r="E969" s="17" t="str">
        <f>IF(OR($A969="",$B969="",$C969=""),"",A969*'MPTO_working_3-way'!$I968)</f>
        <v/>
      </c>
      <c r="F969" s="21" t="str">
        <f>IF(OR($A969="",$B969="",$C969=""),"",B969*'MPTO_working_3-way'!$I968)</f>
        <v/>
      </c>
      <c r="G969" s="22" t="str">
        <f>IF(OR($A969="",$B969="",$C969=""),"",C969*'MPTO_working_3-way'!$I968)</f>
        <v/>
      </c>
      <c r="H969" s="17" t="str">
        <f>IF(OR($A969="",$B969="",$C969=""),"",'MPTO_working_3-way'!E968)</f>
        <v/>
      </c>
      <c r="I969" s="21" t="str">
        <f>IF(OR($A969="",$B969="",$C969=""),"",'MPTO_working_3-way'!F968)</f>
        <v/>
      </c>
      <c r="J969" s="22" t="str">
        <f>IF(OR($A969="",$B969="",$C969=""),"",'MPTO_working_3-way'!G968)</f>
        <v/>
      </c>
      <c r="K969" s="17" t="str">
        <f>IF(OR($A969="",$B969="",$C969=""),"",'OddsRatio_working_3-way'!H968)</f>
        <v/>
      </c>
      <c r="L969" s="21" t="str">
        <f>IF(OR($A969="",$B969="",$C969=""),"",'OddsRatio_working_3-way'!I968)</f>
        <v/>
      </c>
      <c r="M969" s="22" t="str">
        <f>IF(OR($A969="",$B969="",$C969=""),"",'OddsRatio_working_3-way'!J968)</f>
        <v/>
      </c>
      <c r="N969" s="17" t="str">
        <f>IF('Log_working_3-way'!$D968="","",A969^('Log_working_3-way'!$D968))</f>
        <v/>
      </c>
      <c r="O969" s="21" t="str">
        <f>IF('Log_working_3-way'!$D968="","",B969^('Log_working_3-way'!$D968))</f>
        <v/>
      </c>
      <c r="P969" s="21"/>
    </row>
    <row r="970" spans="4:16" x14ac:dyDescent="0.2">
      <c r="D970" s="20" t="str">
        <f t="shared" si="195"/>
        <v/>
      </c>
      <c r="E970" s="17" t="str">
        <f>IF(OR($A970="",$B970="",$C970=""),"",A970*'MPTO_working_3-way'!$I969)</f>
        <v/>
      </c>
      <c r="F970" s="21" t="str">
        <f>IF(OR($A970="",$B970="",$C970=""),"",B970*'MPTO_working_3-way'!$I969)</f>
        <v/>
      </c>
      <c r="G970" s="22" t="str">
        <f>IF(OR($A970="",$B970="",$C970=""),"",C970*'MPTO_working_3-way'!$I969)</f>
        <v/>
      </c>
      <c r="H970" s="17" t="str">
        <f>IF(OR($A970="",$B970="",$C970=""),"",'MPTO_working_3-way'!E969)</f>
        <v/>
      </c>
      <c r="I970" s="21" t="str">
        <f>IF(OR($A970="",$B970="",$C970=""),"",'MPTO_working_3-way'!F969)</f>
        <v/>
      </c>
      <c r="J970" s="22" t="str">
        <f>IF(OR($A970="",$B970="",$C970=""),"",'MPTO_working_3-way'!G969)</f>
        <v/>
      </c>
      <c r="K970" s="17" t="str">
        <f>IF(OR($A970="",$B970="",$C970=""),"",'OddsRatio_working_3-way'!H969)</f>
        <v/>
      </c>
      <c r="L970" s="21" t="str">
        <f>IF(OR($A970="",$B970="",$C970=""),"",'OddsRatio_working_3-way'!I969)</f>
        <v/>
      </c>
      <c r="M970" s="22" t="str">
        <f>IF(OR($A970="",$B970="",$C970=""),"",'OddsRatio_working_3-way'!J969)</f>
        <v/>
      </c>
      <c r="N970" s="17" t="str">
        <f>IF('Log_working_3-way'!$D969="","",A970^('Log_working_3-way'!$D969))</f>
        <v/>
      </c>
      <c r="O970" s="21" t="str">
        <f>IF('Log_working_3-way'!$D969="","",B970^('Log_working_3-way'!$D969))</f>
        <v/>
      </c>
      <c r="P970" s="21"/>
    </row>
    <row r="971" spans="4:16" x14ac:dyDescent="0.2">
      <c r="D971" s="20" t="str">
        <f t="shared" si="195"/>
        <v/>
      </c>
      <c r="E971" s="17" t="str">
        <f>IF(OR($A971="",$B971="",$C971=""),"",A971*'MPTO_working_3-way'!$I970)</f>
        <v/>
      </c>
      <c r="F971" s="21" t="str">
        <f>IF(OR($A971="",$B971="",$C971=""),"",B971*'MPTO_working_3-way'!$I970)</f>
        <v/>
      </c>
      <c r="G971" s="22" t="str">
        <f>IF(OR($A971="",$B971="",$C971=""),"",C971*'MPTO_working_3-way'!$I970)</f>
        <v/>
      </c>
      <c r="H971" s="17" t="str">
        <f>IF(OR($A971="",$B971="",$C971=""),"",'MPTO_working_3-way'!E970)</f>
        <v/>
      </c>
      <c r="I971" s="21" t="str">
        <f>IF(OR($A971="",$B971="",$C971=""),"",'MPTO_working_3-way'!F970)</f>
        <v/>
      </c>
      <c r="J971" s="22" t="str">
        <f>IF(OR($A971="",$B971="",$C971=""),"",'MPTO_working_3-way'!G970)</f>
        <v/>
      </c>
      <c r="K971" s="17" t="str">
        <f>IF(OR($A971="",$B971="",$C971=""),"",'OddsRatio_working_3-way'!H970)</f>
        <v/>
      </c>
      <c r="L971" s="21" t="str">
        <f>IF(OR($A971="",$B971="",$C971=""),"",'OddsRatio_working_3-way'!I970)</f>
        <v/>
      </c>
      <c r="M971" s="22" t="str">
        <f>IF(OR($A971="",$B971="",$C971=""),"",'OddsRatio_working_3-way'!J970)</f>
        <v/>
      </c>
      <c r="N971" s="17" t="str">
        <f>IF('Log_working_3-way'!$D970="","",A971^('Log_working_3-way'!$D970))</f>
        <v/>
      </c>
      <c r="O971" s="21" t="str">
        <f>IF('Log_working_3-way'!$D970="","",B971^('Log_working_3-way'!$D970))</f>
        <v/>
      </c>
      <c r="P971" s="21"/>
    </row>
    <row r="972" spans="4:16" x14ac:dyDescent="0.2">
      <c r="D972" s="20" t="str">
        <f t="shared" si="195"/>
        <v/>
      </c>
      <c r="E972" s="17" t="str">
        <f>IF(OR($A972="",$B972="",$C972=""),"",A972*'MPTO_working_3-way'!$I971)</f>
        <v/>
      </c>
      <c r="F972" s="21" t="str">
        <f>IF(OR($A972="",$B972="",$C972=""),"",B972*'MPTO_working_3-way'!$I971)</f>
        <v/>
      </c>
      <c r="G972" s="22" t="str">
        <f>IF(OR($A972="",$B972="",$C972=""),"",C972*'MPTO_working_3-way'!$I971)</f>
        <v/>
      </c>
      <c r="H972" s="17" t="str">
        <f>IF(OR($A972="",$B972="",$C972=""),"",'MPTO_working_3-way'!E971)</f>
        <v/>
      </c>
      <c r="I972" s="21" t="str">
        <f>IF(OR($A972="",$B972="",$C972=""),"",'MPTO_working_3-way'!F971)</f>
        <v/>
      </c>
      <c r="J972" s="22" t="str">
        <f>IF(OR($A972="",$B972="",$C972=""),"",'MPTO_working_3-way'!G971)</f>
        <v/>
      </c>
      <c r="K972" s="17" t="str">
        <f>IF(OR($A972="",$B972="",$C972=""),"",'OddsRatio_working_3-way'!H971)</f>
        <v/>
      </c>
      <c r="L972" s="21" t="str">
        <f>IF(OR($A972="",$B972="",$C972=""),"",'OddsRatio_working_3-way'!I971)</f>
        <v/>
      </c>
      <c r="M972" s="22" t="str">
        <f>IF(OR($A972="",$B972="",$C972=""),"",'OddsRatio_working_3-way'!J971)</f>
        <v/>
      </c>
      <c r="N972" s="17" t="str">
        <f>IF('Log_working_3-way'!$D971="","",A972^('Log_working_3-way'!$D971))</f>
        <v/>
      </c>
      <c r="O972" s="21" t="str">
        <f>IF('Log_working_3-way'!$D971="","",B972^('Log_working_3-way'!$D971))</f>
        <v/>
      </c>
      <c r="P972" s="21"/>
    </row>
    <row r="973" spans="4:16" x14ac:dyDescent="0.2">
      <c r="D973" s="20" t="str">
        <f t="shared" si="195"/>
        <v/>
      </c>
      <c r="E973" s="17" t="str">
        <f>IF(OR($A973="",$B973="",$C973=""),"",A973*'MPTO_working_3-way'!$I972)</f>
        <v/>
      </c>
      <c r="F973" s="21" t="str">
        <f>IF(OR($A973="",$B973="",$C973=""),"",B973*'MPTO_working_3-way'!$I972)</f>
        <v/>
      </c>
      <c r="G973" s="22" t="str">
        <f>IF(OR($A973="",$B973="",$C973=""),"",C973*'MPTO_working_3-way'!$I972)</f>
        <v/>
      </c>
      <c r="H973" s="17" t="str">
        <f>IF(OR($A973="",$B973="",$C973=""),"",'MPTO_working_3-way'!E972)</f>
        <v/>
      </c>
      <c r="I973" s="21" t="str">
        <f>IF(OR($A973="",$B973="",$C973=""),"",'MPTO_working_3-way'!F972)</f>
        <v/>
      </c>
      <c r="J973" s="22" t="str">
        <f>IF(OR($A973="",$B973="",$C973=""),"",'MPTO_working_3-way'!G972)</f>
        <v/>
      </c>
      <c r="K973" s="17" t="str">
        <f>IF(OR($A973="",$B973="",$C973=""),"",'OddsRatio_working_3-way'!H972)</f>
        <v/>
      </c>
      <c r="L973" s="21" t="str">
        <f>IF(OR($A973="",$B973="",$C973=""),"",'OddsRatio_working_3-way'!I972)</f>
        <v/>
      </c>
      <c r="M973" s="22" t="str">
        <f>IF(OR($A973="",$B973="",$C973=""),"",'OddsRatio_working_3-way'!J972)</f>
        <v/>
      </c>
      <c r="N973" s="17" t="str">
        <f>IF('Log_working_3-way'!$D972="","",A973^('Log_working_3-way'!$D972))</f>
        <v/>
      </c>
      <c r="O973" s="21" t="str">
        <f>IF('Log_working_3-way'!$D972="","",B973^('Log_working_3-way'!$D972))</f>
        <v/>
      </c>
      <c r="P973" s="21"/>
    </row>
    <row r="974" spans="4:16" x14ac:dyDescent="0.2">
      <c r="D974" s="20" t="str">
        <f t="shared" si="195"/>
        <v/>
      </c>
      <c r="E974" s="17" t="str">
        <f>IF(OR($A974="",$B974="",$C974=""),"",A974*'MPTO_working_3-way'!$I973)</f>
        <v/>
      </c>
      <c r="F974" s="21" t="str">
        <f>IF(OR($A974="",$B974="",$C974=""),"",B974*'MPTO_working_3-way'!$I973)</f>
        <v/>
      </c>
      <c r="G974" s="22" t="str">
        <f>IF(OR($A974="",$B974="",$C974=""),"",C974*'MPTO_working_3-way'!$I973)</f>
        <v/>
      </c>
      <c r="H974" s="17" t="str">
        <f>IF(OR($A974="",$B974="",$C974=""),"",'MPTO_working_3-way'!E973)</f>
        <v/>
      </c>
      <c r="I974" s="21" t="str">
        <f>IF(OR($A974="",$B974="",$C974=""),"",'MPTO_working_3-way'!F973)</f>
        <v/>
      </c>
      <c r="J974" s="22" t="str">
        <f>IF(OR($A974="",$B974="",$C974=""),"",'MPTO_working_3-way'!G973)</f>
        <v/>
      </c>
      <c r="K974" s="17" t="str">
        <f>IF(OR($A974="",$B974="",$C974=""),"",'OddsRatio_working_3-way'!H973)</f>
        <v/>
      </c>
      <c r="L974" s="21" t="str">
        <f>IF(OR($A974="",$B974="",$C974=""),"",'OddsRatio_working_3-way'!I973)</f>
        <v/>
      </c>
      <c r="M974" s="22" t="str">
        <f>IF(OR($A974="",$B974="",$C974=""),"",'OddsRatio_working_3-way'!J973)</f>
        <v/>
      </c>
      <c r="N974" s="17" t="str">
        <f>IF('Log_working_3-way'!$D973="","",A974^('Log_working_3-way'!$D973))</f>
        <v/>
      </c>
      <c r="O974" s="21" t="str">
        <f>IF('Log_working_3-way'!$D973="","",B974^('Log_working_3-way'!$D973))</f>
        <v/>
      </c>
      <c r="P974" s="21"/>
    </row>
    <row r="975" spans="4:16" x14ac:dyDescent="0.2">
      <c r="D975" s="20" t="str">
        <f t="shared" si="195"/>
        <v/>
      </c>
      <c r="E975" s="17" t="str">
        <f>IF(OR($A975="",$B975="",$C975=""),"",A975*'MPTO_working_3-way'!$I974)</f>
        <v/>
      </c>
      <c r="F975" s="21" t="str">
        <f>IF(OR($A975="",$B975="",$C975=""),"",B975*'MPTO_working_3-way'!$I974)</f>
        <v/>
      </c>
      <c r="G975" s="22" t="str">
        <f>IF(OR($A975="",$B975="",$C975=""),"",C975*'MPTO_working_3-way'!$I974)</f>
        <v/>
      </c>
      <c r="H975" s="17" t="str">
        <f>IF(OR($A975="",$B975="",$C975=""),"",'MPTO_working_3-way'!E974)</f>
        <v/>
      </c>
      <c r="I975" s="21" t="str">
        <f>IF(OR($A975="",$B975="",$C975=""),"",'MPTO_working_3-way'!F974)</f>
        <v/>
      </c>
      <c r="J975" s="22" t="str">
        <f>IF(OR($A975="",$B975="",$C975=""),"",'MPTO_working_3-way'!G974)</f>
        <v/>
      </c>
      <c r="K975" s="17" t="str">
        <f>IF(OR($A975="",$B975="",$C975=""),"",'OddsRatio_working_3-way'!H974)</f>
        <v/>
      </c>
      <c r="L975" s="21" t="str">
        <f>IF(OR($A975="",$B975="",$C975=""),"",'OddsRatio_working_3-way'!I974)</f>
        <v/>
      </c>
      <c r="M975" s="22" t="str">
        <f>IF(OR($A975="",$B975="",$C975=""),"",'OddsRatio_working_3-way'!J974)</f>
        <v/>
      </c>
      <c r="N975" s="17" t="str">
        <f>IF('Log_working_3-way'!$D974="","",A975^('Log_working_3-way'!$D974))</f>
        <v/>
      </c>
      <c r="O975" s="21" t="str">
        <f>IF('Log_working_3-way'!$D974="","",B975^('Log_working_3-way'!$D974))</f>
        <v/>
      </c>
      <c r="P975" s="21"/>
    </row>
    <row r="976" spans="4:16" x14ac:dyDescent="0.2">
      <c r="D976" s="20" t="str">
        <f t="shared" si="195"/>
        <v/>
      </c>
      <c r="E976" s="17" t="str">
        <f>IF(OR($A976="",$B976="",$C976=""),"",A976*'MPTO_working_3-way'!$I975)</f>
        <v/>
      </c>
      <c r="F976" s="21" t="str">
        <f>IF(OR($A976="",$B976="",$C976=""),"",B976*'MPTO_working_3-way'!$I975)</f>
        <v/>
      </c>
      <c r="G976" s="22" t="str">
        <f>IF(OR($A976="",$B976="",$C976=""),"",C976*'MPTO_working_3-way'!$I975)</f>
        <v/>
      </c>
      <c r="H976" s="17" t="str">
        <f>IF(OR($A976="",$B976="",$C976=""),"",'MPTO_working_3-way'!E975)</f>
        <v/>
      </c>
      <c r="I976" s="21" t="str">
        <f>IF(OR($A976="",$B976="",$C976=""),"",'MPTO_working_3-way'!F975)</f>
        <v/>
      </c>
      <c r="J976" s="22" t="str">
        <f>IF(OR($A976="",$B976="",$C976=""),"",'MPTO_working_3-way'!G975)</f>
        <v/>
      </c>
      <c r="K976" s="17" t="str">
        <f>IF(OR($A976="",$B976="",$C976=""),"",'OddsRatio_working_3-way'!H975)</f>
        <v/>
      </c>
      <c r="L976" s="21" t="str">
        <f>IF(OR($A976="",$B976="",$C976=""),"",'OddsRatio_working_3-way'!I975)</f>
        <v/>
      </c>
      <c r="M976" s="22" t="str">
        <f>IF(OR($A976="",$B976="",$C976=""),"",'OddsRatio_working_3-way'!J975)</f>
        <v/>
      </c>
      <c r="N976" s="17" t="str">
        <f>IF('Log_working_3-way'!$D975="","",A976^('Log_working_3-way'!$D975))</f>
        <v/>
      </c>
      <c r="O976" s="21" t="str">
        <f>IF('Log_working_3-way'!$D975="","",B976^('Log_working_3-way'!$D975))</f>
        <v/>
      </c>
      <c r="P976" s="21"/>
    </row>
    <row r="977" spans="4:16" x14ac:dyDescent="0.2">
      <c r="D977" s="20" t="str">
        <f t="shared" si="195"/>
        <v/>
      </c>
      <c r="E977" s="17" t="str">
        <f>IF(OR($A977="",$B977="",$C977=""),"",A977*'MPTO_working_3-way'!$I976)</f>
        <v/>
      </c>
      <c r="F977" s="21" t="str">
        <f>IF(OR($A977="",$B977="",$C977=""),"",B977*'MPTO_working_3-way'!$I976)</f>
        <v/>
      </c>
      <c r="G977" s="22" t="str">
        <f>IF(OR($A977="",$B977="",$C977=""),"",C977*'MPTO_working_3-way'!$I976)</f>
        <v/>
      </c>
      <c r="H977" s="17" t="str">
        <f>IF(OR($A977="",$B977="",$C977=""),"",'MPTO_working_3-way'!E976)</f>
        <v/>
      </c>
      <c r="I977" s="21" t="str">
        <f>IF(OR($A977="",$B977="",$C977=""),"",'MPTO_working_3-way'!F976)</f>
        <v/>
      </c>
      <c r="J977" s="22" t="str">
        <f>IF(OR($A977="",$B977="",$C977=""),"",'MPTO_working_3-way'!G976)</f>
        <v/>
      </c>
      <c r="K977" s="17" t="str">
        <f>IF(OR($A977="",$B977="",$C977=""),"",'OddsRatio_working_3-way'!H976)</f>
        <v/>
      </c>
      <c r="L977" s="21" t="str">
        <f>IF(OR($A977="",$B977="",$C977=""),"",'OddsRatio_working_3-way'!I976)</f>
        <v/>
      </c>
      <c r="M977" s="22" t="str">
        <f>IF(OR($A977="",$B977="",$C977=""),"",'OddsRatio_working_3-way'!J976)</f>
        <v/>
      </c>
      <c r="N977" s="17" t="str">
        <f>IF('Log_working_3-way'!$D976="","",A977^('Log_working_3-way'!$D976))</f>
        <v/>
      </c>
      <c r="O977" s="21" t="str">
        <f>IF('Log_working_3-way'!$D976="","",B977^('Log_working_3-way'!$D976))</f>
        <v/>
      </c>
      <c r="P977" s="21"/>
    </row>
    <row r="978" spans="4:16" x14ac:dyDescent="0.2">
      <c r="D978" s="20" t="str">
        <f t="shared" si="195"/>
        <v/>
      </c>
      <c r="E978" s="17" t="str">
        <f>IF(OR($A978="",$B978="",$C978=""),"",A978*'MPTO_working_3-way'!$I977)</f>
        <v/>
      </c>
      <c r="F978" s="21" t="str">
        <f>IF(OR($A978="",$B978="",$C978=""),"",B978*'MPTO_working_3-way'!$I977)</f>
        <v/>
      </c>
      <c r="G978" s="22" t="str">
        <f>IF(OR($A978="",$B978="",$C978=""),"",C978*'MPTO_working_3-way'!$I977)</f>
        <v/>
      </c>
      <c r="H978" s="17" t="str">
        <f>IF(OR($A978="",$B978="",$C978=""),"",'MPTO_working_3-way'!E977)</f>
        <v/>
      </c>
      <c r="I978" s="21" t="str">
        <f>IF(OR($A978="",$B978="",$C978=""),"",'MPTO_working_3-way'!F977)</f>
        <v/>
      </c>
      <c r="J978" s="22" t="str">
        <f>IF(OR($A978="",$B978="",$C978=""),"",'MPTO_working_3-way'!G977)</f>
        <v/>
      </c>
      <c r="K978" s="17" t="str">
        <f>IF(OR($A978="",$B978="",$C978=""),"",'OddsRatio_working_3-way'!H977)</f>
        <v/>
      </c>
      <c r="L978" s="21" t="str">
        <f>IF(OR($A978="",$B978="",$C978=""),"",'OddsRatio_working_3-way'!I977)</f>
        <v/>
      </c>
      <c r="M978" s="22" t="str">
        <f>IF(OR($A978="",$B978="",$C978=""),"",'OddsRatio_working_3-way'!J977)</f>
        <v/>
      </c>
      <c r="N978" s="17" t="str">
        <f>IF('Log_working_3-way'!$D977="","",A978^('Log_working_3-way'!$D977))</f>
        <v/>
      </c>
      <c r="O978" s="21" t="str">
        <f>IF('Log_working_3-way'!$D977="","",B978^('Log_working_3-way'!$D977))</f>
        <v/>
      </c>
      <c r="P978" s="21"/>
    </row>
    <row r="979" spans="4:16" x14ac:dyDescent="0.2">
      <c r="D979" s="20" t="str">
        <f t="shared" si="195"/>
        <v/>
      </c>
      <c r="E979" s="17" t="str">
        <f>IF(OR($A979="",$B979="",$C979=""),"",A979*'MPTO_working_3-way'!$I978)</f>
        <v/>
      </c>
      <c r="F979" s="21" t="str">
        <f>IF(OR($A979="",$B979="",$C979=""),"",B979*'MPTO_working_3-way'!$I978)</f>
        <v/>
      </c>
      <c r="G979" s="22" t="str">
        <f>IF(OR($A979="",$B979="",$C979=""),"",C979*'MPTO_working_3-way'!$I978)</f>
        <v/>
      </c>
      <c r="H979" s="17" t="str">
        <f>IF(OR($A979="",$B979="",$C979=""),"",'MPTO_working_3-way'!E978)</f>
        <v/>
      </c>
      <c r="I979" s="21" t="str">
        <f>IF(OR($A979="",$B979="",$C979=""),"",'MPTO_working_3-way'!F978)</f>
        <v/>
      </c>
      <c r="J979" s="22" t="str">
        <f>IF(OR($A979="",$B979="",$C979=""),"",'MPTO_working_3-way'!G978)</f>
        <v/>
      </c>
      <c r="K979" s="17" t="str">
        <f>IF(OR($A979="",$B979="",$C979=""),"",'OddsRatio_working_3-way'!H978)</f>
        <v/>
      </c>
      <c r="L979" s="21" t="str">
        <f>IF(OR($A979="",$B979="",$C979=""),"",'OddsRatio_working_3-way'!I978)</f>
        <v/>
      </c>
      <c r="M979" s="22" t="str">
        <f>IF(OR($A979="",$B979="",$C979=""),"",'OddsRatio_working_3-way'!J978)</f>
        <v/>
      </c>
      <c r="N979" s="17" t="str">
        <f>IF('Log_working_3-way'!$D978="","",A979^('Log_working_3-way'!$D978))</f>
        <v/>
      </c>
      <c r="O979" s="21" t="str">
        <f>IF('Log_working_3-way'!$D978="","",B979^('Log_working_3-way'!$D978))</f>
        <v/>
      </c>
      <c r="P979" s="21"/>
    </row>
    <row r="980" spans="4:16" x14ac:dyDescent="0.2">
      <c r="D980" s="20" t="str">
        <f t="shared" si="195"/>
        <v/>
      </c>
      <c r="E980" s="17" t="str">
        <f>IF(OR($A980="",$B980="",$C980=""),"",A980*'MPTO_working_3-way'!$I979)</f>
        <v/>
      </c>
      <c r="F980" s="21" t="str">
        <f>IF(OR($A980="",$B980="",$C980=""),"",B980*'MPTO_working_3-way'!$I979)</f>
        <v/>
      </c>
      <c r="G980" s="22" t="str">
        <f>IF(OR($A980="",$B980="",$C980=""),"",C980*'MPTO_working_3-way'!$I979)</f>
        <v/>
      </c>
      <c r="H980" s="17" t="str">
        <f>IF(OR($A980="",$B980="",$C980=""),"",'MPTO_working_3-way'!E979)</f>
        <v/>
      </c>
      <c r="I980" s="21" t="str">
        <f>IF(OR($A980="",$B980="",$C980=""),"",'MPTO_working_3-way'!F979)</f>
        <v/>
      </c>
      <c r="J980" s="22" t="str">
        <f>IF(OR($A980="",$B980="",$C980=""),"",'MPTO_working_3-way'!G979)</f>
        <v/>
      </c>
      <c r="K980" s="17" t="str">
        <f>IF(OR($A980="",$B980="",$C980=""),"",'OddsRatio_working_3-way'!H979)</f>
        <v/>
      </c>
      <c r="L980" s="21" t="str">
        <f>IF(OR($A980="",$B980="",$C980=""),"",'OddsRatio_working_3-way'!I979)</f>
        <v/>
      </c>
      <c r="M980" s="22" t="str">
        <f>IF(OR($A980="",$B980="",$C980=""),"",'OddsRatio_working_3-way'!J979)</f>
        <v/>
      </c>
      <c r="N980" s="17" t="str">
        <f>IF('Log_working_3-way'!$D979="","",A980^('Log_working_3-way'!$D979))</f>
        <v/>
      </c>
      <c r="O980" s="21" t="str">
        <f>IF('Log_working_3-way'!$D979="","",B980^('Log_working_3-way'!$D979))</f>
        <v/>
      </c>
      <c r="P980" s="21"/>
    </row>
    <row r="981" spans="4:16" x14ac:dyDescent="0.2">
      <c r="D981" s="20" t="str">
        <f t="shared" si="195"/>
        <v/>
      </c>
      <c r="E981" s="17" t="str">
        <f>IF(OR($A981="",$B981="",$C981=""),"",A981*'MPTO_working_3-way'!$I980)</f>
        <v/>
      </c>
      <c r="F981" s="21" t="str">
        <f>IF(OR($A981="",$B981="",$C981=""),"",B981*'MPTO_working_3-way'!$I980)</f>
        <v/>
      </c>
      <c r="G981" s="22" t="str">
        <f>IF(OR($A981="",$B981="",$C981=""),"",C981*'MPTO_working_3-way'!$I980)</f>
        <v/>
      </c>
      <c r="H981" s="17" t="str">
        <f>IF(OR($A981="",$B981="",$C981=""),"",'MPTO_working_3-way'!E980)</f>
        <v/>
      </c>
      <c r="I981" s="21" t="str">
        <f>IF(OR($A981="",$B981="",$C981=""),"",'MPTO_working_3-way'!F980)</f>
        <v/>
      </c>
      <c r="J981" s="22" t="str">
        <f>IF(OR($A981="",$B981="",$C981=""),"",'MPTO_working_3-way'!G980)</f>
        <v/>
      </c>
      <c r="K981" s="17" t="str">
        <f>IF(OR($A981="",$B981="",$C981=""),"",'OddsRatio_working_3-way'!H980)</f>
        <v/>
      </c>
      <c r="L981" s="21" t="str">
        <f>IF(OR($A981="",$B981="",$C981=""),"",'OddsRatio_working_3-way'!I980)</f>
        <v/>
      </c>
      <c r="M981" s="22" t="str">
        <f>IF(OR($A981="",$B981="",$C981=""),"",'OddsRatio_working_3-way'!J980)</f>
        <v/>
      </c>
      <c r="N981" s="17" t="str">
        <f>IF('Log_working_3-way'!$D980="","",A981^('Log_working_3-way'!$D980))</f>
        <v/>
      </c>
      <c r="O981" s="21" t="str">
        <f>IF('Log_working_3-way'!$D980="","",B981^('Log_working_3-way'!$D980))</f>
        <v/>
      </c>
      <c r="P981" s="21"/>
    </row>
    <row r="982" spans="4:16" x14ac:dyDescent="0.2">
      <c r="D982" s="20" t="str">
        <f t="shared" si="195"/>
        <v/>
      </c>
      <c r="E982" s="17" t="str">
        <f>IF(OR($A982="",$B982="",$C982=""),"",A982*'MPTO_working_3-way'!$I981)</f>
        <v/>
      </c>
      <c r="F982" s="21" t="str">
        <f>IF(OR($A982="",$B982="",$C982=""),"",B982*'MPTO_working_3-way'!$I981)</f>
        <v/>
      </c>
      <c r="G982" s="22" t="str">
        <f>IF(OR($A982="",$B982="",$C982=""),"",C982*'MPTO_working_3-way'!$I981)</f>
        <v/>
      </c>
      <c r="H982" s="17" t="str">
        <f>IF(OR($A982="",$B982="",$C982=""),"",'MPTO_working_3-way'!E981)</f>
        <v/>
      </c>
      <c r="I982" s="21" t="str">
        <f>IF(OR($A982="",$B982="",$C982=""),"",'MPTO_working_3-way'!F981)</f>
        <v/>
      </c>
      <c r="J982" s="22" t="str">
        <f>IF(OR($A982="",$B982="",$C982=""),"",'MPTO_working_3-way'!G981)</f>
        <v/>
      </c>
      <c r="K982" s="17" t="str">
        <f>IF(OR($A982="",$B982="",$C982=""),"",'OddsRatio_working_3-way'!H981)</f>
        <v/>
      </c>
      <c r="L982" s="21" t="str">
        <f>IF(OR($A982="",$B982="",$C982=""),"",'OddsRatio_working_3-way'!I981)</f>
        <v/>
      </c>
      <c r="M982" s="22" t="str">
        <f>IF(OR($A982="",$B982="",$C982=""),"",'OddsRatio_working_3-way'!J981)</f>
        <v/>
      </c>
      <c r="N982" s="17" t="str">
        <f>IF('Log_working_3-way'!$D981="","",A982^('Log_working_3-way'!$D981))</f>
        <v/>
      </c>
      <c r="O982" s="21" t="str">
        <f>IF('Log_working_3-way'!$D981="","",B982^('Log_working_3-way'!$D981))</f>
        <v/>
      </c>
      <c r="P982" s="21"/>
    </row>
    <row r="983" spans="4:16" x14ac:dyDescent="0.2">
      <c r="D983" s="20" t="str">
        <f t="shared" si="195"/>
        <v/>
      </c>
      <c r="E983" s="17" t="str">
        <f>IF(OR($A983="",$B983="",$C983=""),"",A983*'MPTO_working_3-way'!$I982)</f>
        <v/>
      </c>
      <c r="F983" s="21" t="str">
        <f>IF(OR($A983="",$B983="",$C983=""),"",B983*'MPTO_working_3-way'!$I982)</f>
        <v/>
      </c>
      <c r="G983" s="22" t="str">
        <f>IF(OR($A983="",$B983="",$C983=""),"",C983*'MPTO_working_3-way'!$I982)</f>
        <v/>
      </c>
      <c r="H983" s="17" t="str">
        <f>IF(OR($A983="",$B983="",$C983=""),"",'MPTO_working_3-way'!E982)</f>
        <v/>
      </c>
      <c r="I983" s="21" t="str">
        <f>IF(OR($A983="",$B983="",$C983=""),"",'MPTO_working_3-way'!F982)</f>
        <v/>
      </c>
      <c r="J983" s="22" t="str">
        <f>IF(OR($A983="",$B983="",$C983=""),"",'MPTO_working_3-way'!G982)</f>
        <v/>
      </c>
      <c r="K983" s="17" t="str">
        <f>IF(OR($A983="",$B983="",$C983=""),"",'OddsRatio_working_3-way'!H982)</f>
        <v/>
      </c>
      <c r="L983" s="21" t="str">
        <f>IF(OR($A983="",$B983="",$C983=""),"",'OddsRatio_working_3-way'!I982)</f>
        <v/>
      </c>
      <c r="M983" s="22" t="str">
        <f>IF(OR($A983="",$B983="",$C983=""),"",'OddsRatio_working_3-way'!J982)</f>
        <v/>
      </c>
      <c r="N983" s="17" t="str">
        <f>IF('Log_working_3-way'!$D982="","",A983^('Log_working_3-way'!$D982))</f>
        <v/>
      </c>
      <c r="O983" s="21" t="str">
        <f>IF('Log_working_3-way'!$D982="","",B983^('Log_working_3-way'!$D982))</f>
        <v/>
      </c>
      <c r="P983" s="21"/>
    </row>
    <row r="984" spans="4:16" x14ac:dyDescent="0.2">
      <c r="D984" s="20" t="str">
        <f t="shared" si="195"/>
        <v/>
      </c>
      <c r="E984" s="17" t="str">
        <f>IF(OR($A984="",$B984="",$C984=""),"",A984*'MPTO_working_3-way'!$I983)</f>
        <v/>
      </c>
      <c r="F984" s="21" t="str">
        <f>IF(OR($A984="",$B984="",$C984=""),"",B984*'MPTO_working_3-way'!$I983)</f>
        <v/>
      </c>
      <c r="G984" s="22" t="str">
        <f>IF(OR($A984="",$B984="",$C984=""),"",C984*'MPTO_working_3-way'!$I983)</f>
        <v/>
      </c>
      <c r="H984" s="17" t="str">
        <f>IF(OR($A984="",$B984="",$C984=""),"",'MPTO_working_3-way'!E983)</f>
        <v/>
      </c>
      <c r="I984" s="21" t="str">
        <f>IF(OR($A984="",$B984="",$C984=""),"",'MPTO_working_3-way'!F983)</f>
        <v/>
      </c>
      <c r="J984" s="22" t="str">
        <f>IF(OR($A984="",$B984="",$C984=""),"",'MPTO_working_3-way'!G983)</f>
        <v/>
      </c>
      <c r="K984" s="17" t="str">
        <f>IF(OR($A984="",$B984="",$C984=""),"",'OddsRatio_working_3-way'!H983)</f>
        <v/>
      </c>
      <c r="L984" s="21" t="str">
        <f>IF(OR($A984="",$B984="",$C984=""),"",'OddsRatio_working_3-way'!I983)</f>
        <v/>
      </c>
      <c r="M984" s="22" t="str">
        <f>IF(OR($A984="",$B984="",$C984=""),"",'OddsRatio_working_3-way'!J983)</f>
        <v/>
      </c>
      <c r="N984" s="17" t="str">
        <f>IF('Log_working_3-way'!$D983="","",A984^('Log_working_3-way'!$D983))</f>
        <v/>
      </c>
      <c r="O984" s="21" t="str">
        <f>IF('Log_working_3-way'!$D983="","",B984^('Log_working_3-way'!$D983))</f>
        <v/>
      </c>
      <c r="P984" s="21"/>
    </row>
    <row r="985" spans="4:16" x14ac:dyDescent="0.2">
      <c r="D985" s="20" t="str">
        <f t="shared" si="195"/>
        <v/>
      </c>
      <c r="E985" s="17" t="str">
        <f>IF(OR($A985="",$B985="",$C985=""),"",A985*'MPTO_working_3-way'!$I984)</f>
        <v/>
      </c>
      <c r="F985" s="21" t="str">
        <f>IF(OR($A985="",$B985="",$C985=""),"",B985*'MPTO_working_3-way'!$I984)</f>
        <v/>
      </c>
      <c r="G985" s="22" t="str">
        <f>IF(OR($A985="",$B985="",$C985=""),"",C985*'MPTO_working_3-way'!$I984)</f>
        <v/>
      </c>
      <c r="H985" s="17" t="str">
        <f>IF(OR($A985="",$B985="",$C985=""),"",'MPTO_working_3-way'!E984)</f>
        <v/>
      </c>
      <c r="I985" s="21" t="str">
        <f>IF(OR($A985="",$B985="",$C985=""),"",'MPTO_working_3-way'!F984)</f>
        <v/>
      </c>
      <c r="J985" s="22" t="str">
        <f>IF(OR($A985="",$B985="",$C985=""),"",'MPTO_working_3-way'!G984)</f>
        <v/>
      </c>
      <c r="K985" s="17" t="str">
        <f>IF(OR($A985="",$B985="",$C985=""),"",'OddsRatio_working_3-way'!H984)</f>
        <v/>
      </c>
      <c r="L985" s="21" t="str">
        <f>IF(OR($A985="",$B985="",$C985=""),"",'OddsRatio_working_3-way'!I984)</f>
        <v/>
      </c>
      <c r="M985" s="22" t="str">
        <f>IF(OR($A985="",$B985="",$C985=""),"",'OddsRatio_working_3-way'!J984)</f>
        <v/>
      </c>
      <c r="N985" s="17" t="str">
        <f>IF('Log_working_3-way'!$D984="","",A985^('Log_working_3-way'!$D984))</f>
        <v/>
      </c>
      <c r="O985" s="21" t="str">
        <f>IF('Log_working_3-way'!$D984="","",B985^('Log_working_3-way'!$D984))</f>
        <v/>
      </c>
      <c r="P985" s="21"/>
    </row>
    <row r="986" spans="4:16" x14ac:dyDescent="0.2">
      <c r="D986" s="20" t="str">
        <f t="shared" si="195"/>
        <v/>
      </c>
      <c r="E986" s="17" t="str">
        <f>IF(OR($A986="",$B986="",$C986=""),"",A986*'MPTO_working_3-way'!$I985)</f>
        <v/>
      </c>
      <c r="F986" s="21" t="str">
        <f>IF(OR($A986="",$B986="",$C986=""),"",B986*'MPTO_working_3-way'!$I985)</f>
        <v/>
      </c>
      <c r="G986" s="22" t="str">
        <f>IF(OR($A986="",$B986="",$C986=""),"",C986*'MPTO_working_3-way'!$I985)</f>
        <v/>
      </c>
      <c r="H986" s="17" t="str">
        <f>IF(OR($A986="",$B986="",$C986=""),"",'MPTO_working_3-way'!E985)</f>
        <v/>
      </c>
      <c r="I986" s="21" t="str">
        <f>IF(OR($A986="",$B986="",$C986=""),"",'MPTO_working_3-way'!F985)</f>
        <v/>
      </c>
      <c r="J986" s="22" t="str">
        <f>IF(OR($A986="",$B986="",$C986=""),"",'MPTO_working_3-way'!G985)</f>
        <v/>
      </c>
      <c r="K986" s="17" t="str">
        <f>IF(OR($A986="",$B986="",$C986=""),"",'OddsRatio_working_3-way'!H985)</f>
        <v/>
      </c>
      <c r="L986" s="21" t="str">
        <f>IF(OR($A986="",$B986="",$C986=""),"",'OddsRatio_working_3-way'!I985)</f>
        <v/>
      </c>
      <c r="M986" s="22" t="str">
        <f>IF(OR($A986="",$B986="",$C986=""),"",'OddsRatio_working_3-way'!J985)</f>
        <v/>
      </c>
      <c r="N986" s="17" t="str">
        <f>IF('Log_working_3-way'!$D985="","",A986^('Log_working_3-way'!$D985))</f>
        <v/>
      </c>
      <c r="O986" s="21" t="str">
        <f>IF('Log_working_3-way'!$D985="","",B986^('Log_working_3-way'!$D985))</f>
        <v/>
      </c>
      <c r="P986" s="21"/>
    </row>
    <row r="987" spans="4:16" x14ac:dyDescent="0.2">
      <c r="D987" s="20" t="str">
        <f t="shared" si="195"/>
        <v/>
      </c>
      <c r="E987" s="17" t="str">
        <f>IF(OR($A987="",$B987="",$C987=""),"",A987*'MPTO_working_3-way'!$I986)</f>
        <v/>
      </c>
      <c r="F987" s="21" t="str">
        <f>IF(OR($A987="",$B987="",$C987=""),"",B987*'MPTO_working_3-way'!$I986)</f>
        <v/>
      </c>
      <c r="G987" s="22" t="str">
        <f>IF(OR($A987="",$B987="",$C987=""),"",C987*'MPTO_working_3-way'!$I986)</f>
        <v/>
      </c>
      <c r="H987" s="17" t="str">
        <f>IF(OR($A987="",$B987="",$C987=""),"",'MPTO_working_3-way'!E986)</f>
        <v/>
      </c>
      <c r="I987" s="21" t="str">
        <f>IF(OR($A987="",$B987="",$C987=""),"",'MPTO_working_3-way'!F986)</f>
        <v/>
      </c>
      <c r="J987" s="22" t="str">
        <f>IF(OR($A987="",$B987="",$C987=""),"",'MPTO_working_3-way'!G986)</f>
        <v/>
      </c>
      <c r="K987" s="17" t="str">
        <f>IF(OR($A987="",$B987="",$C987=""),"",'OddsRatio_working_3-way'!H986)</f>
        <v/>
      </c>
      <c r="L987" s="21" t="str">
        <f>IF(OR($A987="",$B987="",$C987=""),"",'OddsRatio_working_3-way'!I986)</f>
        <v/>
      </c>
      <c r="M987" s="22" t="str">
        <f>IF(OR($A987="",$B987="",$C987=""),"",'OddsRatio_working_3-way'!J986)</f>
        <v/>
      </c>
      <c r="N987" s="17" t="str">
        <f>IF('Log_working_3-way'!$D986="","",A987^('Log_working_3-way'!$D986))</f>
        <v/>
      </c>
      <c r="O987" s="21" t="str">
        <f>IF('Log_working_3-way'!$D986="","",B987^('Log_working_3-way'!$D986))</f>
        <v/>
      </c>
      <c r="P987" s="21"/>
    </row>
    <row r="988" spans="4:16" x14ac:dyDescent="0.2">
      <c r="D988" s="20" t="str">
        <f t="shared" si="195"/>
        <v/>
      </c>
      <c r="E988" s="17" t="str">
        <f>IF(OR($A988="",$B988="",$C988=""),"",A988*'MPTO_working_3-way'!$I987)</f>
        <v/>
      </c>
      <c r="F988" s="21" t="str">
        <f>IF(OR($A988="",$B988="",$C988=""),"",B988*'MPTO_working_3-way'!$I987)</f>
        <v/>
      </c>
      <c r="G988" s="22" t="str">
        <f>IF(OR($A988="",$B988="",$C988=""),"",C988*'MPTO_working_3-way'!$I987)</f>
        <v/>
      </c>
      <c r="H988" s="17" t="str">
        <f>IF(OR($A988="",$B988="",$C988=""),"",'MPTO_working_3-way'!E987)</f>
        <v/>
      </c>
      <c r="I988" s="21" t="str">
        <f>IF(OR($A988="",$B988="",$C988=""),"",'MPTO_working_3-way'!F987)</f>
        <v/>
      </c>
      <c r="J988" s="22" t="str">
        <f>IF(OR($A988="",$B988="",$C988=""),"",'MPTO_working_3-way'!G987)</f>
        <v/>
      </c>
      <c r="K988" s="17" t="str">
        <f>IF(OR($A988="",$B988="",$C988=""),"",'OddsRatio_working_3-way'!H987)</f>
        <v/>
      </c>
      <c r="L988" s="21" t="str">
        <f>IF(OR($A988="",$B988="",$C988=""),"",'OddsRatio_working_3-way'!I987)</f>
        <v/>
      </c>
      <c r="M988" s="22" t="str">
        <f>IF(OR($A988="",$B988="",$C988=""),"",'OddsRatio_working_3-way'!J987)</f>
        <v/>
      </c>
      <c r="N988" s="17" t="str">
        <f>IF('Log_working_3-way'!$D987="","",A988^('Log_working_3-way'!$D987))</f>
        <v/>
      </c>
      <c r="O988" s="21" t="str">
        <f>IF('Log_working_3-way'!$D987="","",B988^('Log_working_3-way'!$D987))</f>
        <v/>
      </c>
      <c r="P988" s="21"/>
    </row>
    <row r="989" spans="4:16" x14ac:dyDescent="0.2">
      <c r="D989" s="20" t="str">
        <f t="shared" si="195"/>
        <v/>
      </c>
      <c r="E989" s="17" t="str">
        <f>IF(OR($A989="",$B989="",$C989=""),"",A989*'MPTO_working_3-way'!$I988)</f>
        <v/>
      </c>
      <c r="F989" s="21" t="str">
        <f>IF(OR($A989="",$B989="",$C989=""),"",B989*'MPTO_working_3-way'!$I988)</f>
        <v/>
      </c>
      <c r="G989" s="22" t="str">
        <f>IF(OR($A989="",$B989="",$C989=""),"",C989*'MPTO_working_3-way'!$I988)</f>
        <v/>
      </c>
      <c r="H989" s="17" t="str">
        <f>IF(OR($A989="",$B989="",$C989=""),"",'MPTO_working_3-way'!E988)</f>
        <v/>
      </c>
      <c r="I989" s="21" t="str">
        <f>IF(OR($A989="",$B989="",$C989=""),"",'MPTO_working_3-way'!F988)</f>
        <v/>
      </c>
      <c r="J989" s="22" t="str">
        <f>IF(OR($A989="",$B989="",$C989=""),"",'MPTO_working_3-way'!G988)</f>
        <v/>
      </c>
      <c r="K989" s="17" t="str">
        <f>IF(OR($A989="",$B989="",$C989=""),"",'OddsRatio_working_3-way'!H988)</f>
        <v/>
      </c>
      <c r="L989" s="21" t="str">
        <f>IF(OR($A989="",$B989="",$C989=""),"",'OddsRatio_working_3-way'!I988)</f>
        <v/>
      </c>
      <c r="M989" s="22" t="str">
        <f>IF(OR($A989="",$B989="",$C989=""),"",'OddsRatio_working_3-way'!J988)</f>
        <v/>
      </c>
      <c r="N989" s="17" t="str">
        <f>IF('Log_working_3-way'!$D988="","",A989^('Log_working_3-way'!$D988))</f>
        <v/>
      </c>
      <c r="O989" s="21" t="str">
        <f>IF('Log_working_3-way'!$D988="","",B989^('Log_working_3-way'!$D988))</f>
        <v/>
      </c>
      <c r="P989" s="21"/>
    </row>
    <row r="990" spans="4:16" x14ac:dyDescent="0.2">
      <c r="D990" s="20" t="str">
        <f t="shared" si="195"/>
        <v/>
      </c>
      <c r="E990" s="17" t="str">
        <f>IF(OR($A990="",$B990="",$C990=""),"",A990*'MPTO_working_3-way'!$I989)</f>
        <v/>
      </c>
      <c r="F990" s="21" t="str">
        <f>IF(OR($A990="",$B990="",$C990=""),"",B990*'MPTO_working_3-way'!$I989)</f>
        <v/>
      </c>
      <c r="G990" s="22" t="str">
        <f>IF(OR($A990="",$B990="",$C990=""),"",C990*'MPTO_working_3-way'!$I989)</f>
        <v/>
      </c>
      <c r="H990" s="17" t="str">
        <f>IF(OR($A990="",$B990="",$C990=""),"",'MPTO_working_3-way'!E989)</f>
        <v/>
      </c>
      <c r="I990" s="21" t="str">
        <f>IF(OR($A990="",$B990="",$C990=""),"",'MPTO_working_3-way'!F989)</f>
        <v/>
      </c>
      <c r="J990" s="22" t="str">
        <f>IF(OR($A990="",$B990="",$C990=""),"",'MPTO_working_3-way'!G989)</f>
        <v/>
      </c>
      <c r="K990" s="17" t="str">
        <f>IF(OR($A990="",$B990="",$C990=""),"",'OddsRatio_working_3-way'!H989)</f>
        <v/>
      </c>
      <c r="L990" s="21" t="str">
        <f>IF(OR($A990="",$B990="",$C990=""),"",'OddsRatio_working_3-way'!I989)</f>
        <v/>
      </c>
      <c r="M990" s="22" t="str">
        <f>IF(OR($A990="",$B990="",$C990=""),"",'OddsRatio_working_3-way'!J989)</f>
        <v/>
      </c>
      <c r="N990" s="17" t="str">
        <f>IF('Log_working_3-way'!$D989="","",A990^('Log_working_3-way'!$D989))</f>
        <v/>
      </c>
      <c r="O990" s="21" t="str">
        <f>IF('Log_working_3-way'!$D989="","",B990^('Log_working_3-way'!$D989))</f>
        <v/>
      </c>
      <c r="P990" s="21"/>
    </row>
    <row r="991" spans="4:16" x14ac:dyDescent="0.2">
      <c r="D991" s="20" t="str">
        <f t="shared" si="195"/>
        <v/>
      </c>
      <c r="E991" s="17" t="str">
        <f>IF(OR($A991="",$B991="",$C991=""),"",A991*'MPTO_working_3-way'!$I990)</f>
        <v/>
      </c>
      <c r="F991" s="21" t="str">
        <f>IF(OR($A991="",$B991="",$C991=""),"",B991*'MPTO_working_3-way'!$I990)</f>
        <v/>
      </c>
      <c r="G991" s="22" t="str">
        <f>IF(OR($A991="",$B991="",$C991=""),"",C991*'MPTO_working_3-way'!$I990)</f>
        <v/>
      </c>
      <c r="H991" s="17" t="str">
        <f>IF(OR($A991="",$B991="",$C991=""),"",'MPTO_working_3-way'!E990)</f>
        <v/>
      </c>
      <c r="I991" s="21" t="str">
        <f>IF(OR($A991="",$B991="",$C991=""),"",'MPTO_working_3-way'!F990)</f>
        <v/>
      </c>
      <c r="J991" s="22" t="str">
        <f>IF(OR($A991="",$B991="",$C991=""),"",'MPTO_working_3-way'!G990)</f>
        <v/>
      </c>
      <c r="K991" s="17" t="str">
        <f>IF(OR($A991="",$B991="",$C991=""),"",'OddsRatio_working_3-way'!H990)</f>
        <v/>
      </c>
      <c r="L991" s="21" t="str">
        <f>IF(OR($A991="",$B991="",$C991=""),"",'OddsRatio_working_3-way'!I990)</f>
        <v/>
      </c>
      <c r="M991" s="22" t="str">
        <f>IF(OR($A991="",$B991="",$C991=""),"",'OddsRatio_working_3-way'!J990)</f>
        <v/>
      </c>
      <c r="N991" s="17" t="str">
        <f>IF('Log_working_3-way'!$D990="","",A991^('Log_working_3-way'!$D990))</f>
        <v/>
      </c>
      <c r="O991" s="21" t="str">
        <f>IF('Log_working_3-way'!$D990="","",B991^('Log_working_3-way'!$D990))</f>
        <v/>
      </c>
      <c r="P991" s="21"/>
    </row>
    <row r="992" spans="4:16" x14ac:dyDescent="0.2">
      <c r="D992" s="20" t="str">
        <f t="shared" si="195"/>
        <v/>
      </c>
      <c r="E992" s="17" t="str">
        <f>IF(OR($A992="",$B992="",$C992=""),"",A992*'MPTO_working_3-way'!$I991)</f>
        <v/>
      </c>
      <c r="F992" s="21" t="str">
        <f>IF(OR($A992="",$B992="",$C992=""),"",B992*'MPTO_working_3-way'!$I991)</f>
        <v/>
      </c>
      <c r="G992" s="22" t="str">
        <f>IF(OR($A992="",$B992="",$C992=""),"",C992*'MPTO_working_3-way'!$I991)</f>
        <v/>
      </c>
      <c r="H992" s="17" t="str">
        <f>IF(OR($A992="",$B992="",$C992=""),"",'MPTO_working_3-way'!E991)</f>
        <v/>
      </c>
      <c r="I992" s="21" t="str">
        <f>IF(OR($A992="",$B992="",$C992=""),"",'MPTO_working_3-way'!F991)</f>
        <v/>
      </c>
      <c r="J992" s="22" t="str">
        <f>IF(OR($A992="",$B992="",$C992=""),"",'MPTO_working_3-way'!G991)</f>
        <v/>
      </c>
      <c r="K992" s="17" t="str">
        <f>IF(OR($A992="",$B992="",$C992=""),"",'OddsRatio_working_3-way'!H991)</f>
        <v/>
      </c>
      <c r="L992" s="21" t="str">
        <f>IF(OR($A992="",$B992="",$C992=""),"",'OddsRatio_working_3-way'!I991)</f>
        <v/>
      </c>
      <c r="M992" s="22" t="str">
        <f>IF(OR($A992="",$B992="",$C992=""),"",'OddsRatio_working_3-way'!J991)</f>
        <v/>
      </c>
      <c r="N992" s="17" t="str">
        <f>IF('Log_working_3-way'!$D991="","",A992^('Log_working_3-way'!$D991))</f>
        <v/>
      </c>
      <c r="O992" s="21" t="str">
        <f>IF('Log_working_3-way'!$D991="","",B992^('Log_working_3-way'!$D991))</f>
        <v/>
      </c>
      <c r="P992" s="21"/>
    </row>
    <row r="993" spans="4:16" x14ac:dyDescent="0.2">
      <c r="D993" s="20" t="str">
        <f t="shared" si="195"/>
        <v/>
      </c>
      <c r="E993" s="17" t="str">
        <f>IF(OR($A993="",$B993="",$C993=""),"",A993*'MPTO_working_3-way'!$I992)</f>
        <v/>
      </c>
      <c r="F993" s="21" t="str">
        <f>IF(OR($A993="",$B993="",$C993=""),"",B993*'MPTO_working_3-way'!$I992)</f>
        <v/>
      </c>
      <c r="G993" s="22" t="str">
        <f>IF(OR($A993="",$B993="",$C993=""),"",C993*'MPTO_working_3-way'!$I992)</f>
        <v/>
      </c>
      <c r="H993" s="17" t="str">
        <f>IF(OR($A993="",$B993="",$C993=""),"",'MPTO_working_3-way'!E992)</f>
        <v/>
      </c>
      <c r="I993" s="21" t="str">
        <f>IF(OR($A993="",$B993="",$C993=""),"",'MPTO_working_3-way'!F992)</f>
        <v/>
      </c>
      <c r="J993" s="22" t="str">
        <f>IF(OR($A993="",$B993="",$C993=""),"",'MPTO_working_3-way'!G992)</f>
        <v/>
      </c>
      <c r="K993" s="17" t="str">
        <f>IF(OR($A993="",$B993="",$C993=""),"",'OddsRatio_working_3-way'!H992)</f>
        <v/>
      </c>
      <c r="L993" s="21" t="str">
        <f>IF(OR($A993="",$B993="",$C993=""),"",'OddsRatio_working_3-way'!I992)</f>
        <v/>
      </c>
      <c r="M993" s="22" t="str">
        <f>IF(OR($A993="",$B993="",$C993=""),"",'OddsRatio_working_3-way'!J992)</f>
        <v/>
      </c>
      <c r="N993" s="17" t="str">
        <f>IF('Log_working_3-way'!$D992="","",A993^('Log_working_3-way'!$D992))</f>
        <v/>
      </c>
      <c r="O993" s="21" t="str">
        <f>IF('Log_working_3-way'!$D992="","",B993^('Log_working_3-way'!$D992))</f>
        <v/>
      </c>
      <c r="P993" s="21"/>
    </row>
    <row r="994" spans="4:16" x14ac:dyDescent="0.2">
      <c r="D994" s="20" t="str">
        <f t="shared" si="195"/>
        <v/>
      </c>
      <c r="E994" s="17" t="str">
        <f>IF(OR($A994="",$B994="",$C994=""),"",A994*'MPTO_working_3-way'!$I993)</f>
        <v/>
      </c>
      <c r="F994" s="21" t="str">
        <f>IF(OR($A994="",$B994="",$C994=""),"",B994*'MPTO_working_3-way'!$I993)</f>
        <v/>
      </c>
      <c r="G994" s="22" t="str">
        <f>IF(OR($A994="",$B994="",$C994=""),"",C994*'MPTO_working_3-way'!$I993)</f>
        <v/>
      </c>
      <c r="H994" s="17" t="str">
        <f>IF(OR($A994="",$B994="",$C994=""),"",'MPTO_working_3-way'!E993)</f>
        <v/>
      </c>
      <c r="I994" s="21" t="str">
        <f>IF(OR($A994="",$B994="",$C994=""),"",'MPTO_working_3-way'!F993)</f>
        <v/>
      </c>
      <c r="J994" s="22" t="str">
        <f>IF(OR($A994="",$B994="",$C994=""),"",'MPTO_working_3-way'!G993)</f>
        <v/>
      </c>
      <c r="K994" s="17" t="str">
        <f>IF(OR($A994="",$B994="",$C994=""),"",'OddsRatio_working_3-way'!H993)</f>
        <v/>
      </c>
      <c r="L994" s="21" t="str">
        <f>IF(OR($A994="",$B994="",$C994=""),"",'OddsRatio_working_3-way'!I993)</f>
        <v/>
      </c>
      <c r="M994" s="22" t="str">
        <f>IF(OR($A994="",$B994="",$C994=""),"",'OddsRatio_working_3-way'!J993)</f>
        <v/>
      </c>
      <c r="N994" s="17" t="str">
        <f>IF('Log_working_3-way'!$D993="","",A994^('Log_working_3-way'!$D993))</f>
        <v/>
      </c>
      <c r="O994" s="21" t="str">
        <f>IF('Log_working_3-way'!$D993="","",B994^('Log_working_3-way'!$D993))</f>
        <v/>
      </c>
      <c r="P994" s="21"/>
    </row>
    <row r="995" spans="4:16" x14ac:dyDescent="0.2">
      <c r="D995" s="20" t="str">
        <f t="shared" si="195"/>
        <v/>
      </c>
      <c r="E995" s="17" t="str">
        <f>IF(OR($A995="",$B995="",$C995=""),"",A995*'MPTO_working_3-way'!$I994)</f>
        <v/>
      </c>
      <c r="F995" s="21" t="str">
        <f>IF(OR($A995="",$B995="",$C995=""),"",B995*'MPTO_working_3-way'!$I994)</f>
        <v/>
      </c>
      <c r="G995" s="22" t="str">
        <f>IF(OR($A995="",$B995="",$C995=""),"",C995*'MPTO_working_3-way'!$I994)</f>
        <v/>
      </c>
      <c r="H995" s="17" t="str">
        <f>IF(OR($A995="",$B995="",$C995=""),"",'MPTO_working_3-way'!E994)</f>
        <v/>
      </c>
      <c r="I995" s="21" t="str">
        <f>IF(OR($A995="",$B995="",$C995=""),"",'MPTO_working_3-way'!F994)</f>
        <v/>
      </c>
      <c r="J995" s="22" t="str">
        <f>IF(OR($A995="",$B995="",$C995=""),"",'MPTO_working_3-way'!G994)</f>
        <v/>
      </c>
      <c r="K995" s="17" t="str">
        <f>IF(OR($A995="",$B995="",$C995=""),"",'OddsRatio_working_3-way'!H994)</f>
        <v/>
      </c>
      <c r="L995" s="21" t="str">
        <f>IF(OR($A995="",$B995="",$C995=""),"",'OddsRatio_working_3-way'!I994)</f>
        <v/>
      </c>
      <c r="M995" s="22" t="str">
        <f>IF(OR($A995="",$B995="",$C995=""),"",'OddsRatio_working_3-way'!J994)</f>
        <v/>
      </c>
      <c r="N995" s="17" t="str">
        <f>IF('Log_working_3-way'!$D994="","",A995^('Log_working_3-way'!$D994))</f>
        <v/>
      </c>
      <c r="O995" s="21" t="str">
        <f>IF('Log_working_3-way'!$D994="","",B995^('Log_working_3-way'!$D994))</f>
        <v/>
      </c>
      <c r="P995" s="21"/>
    </row>
    <row r="996" spans="4:16" x14ac:dyDescent="0.2">
      <c r="D996" s="20" t="str">
        <f t="shared" si="195"/>
        <v/>
      </c>
      <c r="E996" s="17" t="str">
        <f>IF(OR($A996="",$B996="",$C996=""),"",A996*'MPTO_working_3-way'!$I995)</f>
        <v/>
      </c>
      <c r="F996" s="21" t="str">
        <f>IF(OR($A996="",$B996="",$C996=""),"",B996*'MPTO_working_3-way'!$I995)</f>
        <v/>
      </c>
      <c r="G996" s="22" t="str">
        <f>IF(OR($A996="",$B996="",$C996=""),"",C996*'MPTO_working_3-way'!$I995)</f>
        <v/>
      </c>
      <c r="H996" s="17" t="str">
        <f>IF(OR($A996="",$B996="",$C996=""),"",'MPTO_working_3-way'!E995)</f>
        <v/>
      </c>
      <c r="I996" s="21" t="str">
        <f>IF(OR($A996="",$B996="",$C996=""),"",'MPTO_working_3-way'!F995)</f>
        <v/>
      </c>
      <c r="J996" s="22" t="str">
        <f>IF(OR($A996="",$B996="",$C996=""),"",'MPTO_working_3-way'!G995)</f>
        <v/>
      </c>
      <c r="K996" s="17" t="str">
        <f>IF(OR($A996="",$B996="",$C996=""),"",'OddsRatio_working_3-way'!H995)</f>
        <v/>
      </c>
      <c r="L996" s="21" t="str">
        <f>IF(OR($A996="",$B996="",$C996=""),"",'OddsRatio_working_3-way'!I995)</f>
        <v/>
      </c>
      <c r="M996" s="22" t="str">
        <f>IF(OR($A996="",$B996="",$C996=""),"",'OddsRatio_working_3-way'!J995)</f>
        <v/>
      </c>
      <c r="N996" s="17" t="str">
        <f>IF('Log_working_3-way'!$D995="","",A996^('Log_working_3-way'!$D995))</f>
        <v/>
      </c>
      <c r="O996" s="21" t="str">
        <f>IF('Log_working_3-way'!$D995="","",B996^('Log_working_3-way'!$D995))</f>
        <v/>
      </c>
      <c r="P996" s="21"/>
    </row>
    <row r="997" spans="4:16" x14ac:dyDescent="0.2">
      <c r="D997" s="20" t="str">
        <f t="shared" si="195"/>
        <v/>
      </c>
      <c r="E997" s="17" t="str">
        <f>IF(OR($A997="",$B997="",$C997=""),"",A997*'MPTO_working_3-way'!$I996)</f>
        <v/>
      </c>
      <c r="F997" s="21" t="str">
        <f>IF(OR($A997="",$B997="",$C997=""),"",B997*'MPTO_working_3-way'!$I996)</f>
        <v/>
      </c>
      <c r="G997" s="22" t="str">
        <f>IF(OR($A997="",$B997="",$C997=""),"",C997*'MPTO_working_3-way'!$I996)</f>
        <v/>
      </c>
      <c r="H997" s="17" t="str">
        <f>IF(OR($A997="",$B997="",$C997=""),"",'MPTO_working_3-way'!E996)</f>
        <v/>
      </c>
      <c r="I997" s="21" t="str">
        <f>IF(OR($A997="",$B997="",$C997=""),"",'MPTO_working_3-way'!F996)</f>
        <v/>
      </c>
      <c r="J997" s="22" t="str">
        <f>IF(OR($A997="",$B997="",$C997=""),"",'MPTO_working_3-way'!G996)</f>
        <v/>
      </c>
      <c r="K997" s="17" t="str">
        <f>IF(OR($A997="",$B997="",$C997=""),"",'OddsRatio_working_3-way'!H996)</f>
        <v/>
      </c>
      <c r="L997" s="21" t="str">
        <f>IF(OR($A997="",$B997="",$C997=""),"",'OddsRatio_working_3-way'!I996)</f>
        <v/>
      </c>
      <c r="M997" s="22" t="str">
        <f>IF(OR($A997="",$B997="",$C997=""),"",'OddsRatio_working_3-way'!J996)</f>
        <v/>
      </c>
      <c r="N997" s="17" t="str">
        <f>IF('Log_working_3-way'!$D996="","",A997^('Log_working_3-way'!$D996))</f>
        <v/>
      </c>
      <c r="O997" s="21" t="str">
        <f>IF('Log_working_3-way'!$D996="","",B997^('Log_working_3-way'!$D996))</f>
        <v/>
      </c>
      <c r="P997" s="21"/>
    </row>
    <row r="998" spans="4:16" x14ac:dyDescent="0.2">
      <c r="D998" s="20" t="str">
        <f t="shared" si="195"/>
        <v/>
      </c>
      <c r="E998" s="17" t="str">
        <f>IF(OR($A998="",$B998="",$C998=""),"",A998*'MPTO_working_3-way'!$I997)</f>
        <v/>
      </c>
      <c r="F998" s="21" t="str">
        <f>IF(OR($A998="",$B998="",$C998=""),"",B998*'MPTO_working_3-way'!$I997)</f>
        <v/>
      </c>
      <c r="G998" s="22" t="str">
        <f>IF(OR($A998="",$B998="",$C998=""),"",C998*'MPTO_working_3-way'!$I997)</f>
        <v/>
      </c>
      <c r="H998" s="17" t="str">
        <f>IF(OR($A998="",$B998="",$C998=""),"",'MPTO_working_3-way'!E997)</f>
        <v/>
      </c>
      <c r="I998" s="21" t="str">
        <f>IF(OR($A998="",$B998="",$C998=""),"",'MPTO_working_3-way'!F997)</f>
        <v/>
      </c>
      <c r="J998" s="22" t="str">
        <f>IF(OR($A998="",$B998="",$C998=""),"",'MPTO_working_3-way'!G997)</f>
        <v/>
      </c>
      <c r="K998" s="17" t="str">
        <f>IF(OR($A998="",$B998="",$C998=""),"",'OddsRatio_working_3-way'!H997)</f>
        <v/>
      </c>
      <c r="L998" s="21" t="str">
        <f>IF(OR($A998="",$B998="",$C998=""),"",'OddsRatio_working_3-way'!I997)</f>
        <v/>
      </c>
      <c r="M998" s="22" t="str">
        <f>IF(OR($A998="",$B998="",$C998=""),"",'OddsRatio_working_3-way'!J997)</f>
        <v/>
      </c>
      <c r="N998" s="17" t="str">
        <f>IF('Log_working_3-way'!$D997="","",A998^('Log_working_3-way'!$D997))</f>
        <v/>
      </c>
      <c r="O998" s="21" t="str">
        <f>IF('Log_working_3-way'!$D997="","",B998^('Log_working_3-way'!$D997))</f>
        <v/>
      </c>
      <c r="P998" s="21"/>
    </row>
    <row r="999" spans="4:16" x14ac:dyDescent="0.2">
      <c r="D999" s="20" t="str">
        <f t="shared" si="195"/>
        <v/>
      </c>
      <c r="E999" s="17" t="str">
        <f>IF(OR($A999="",$B999="",$C999=""),"",A999*'MPTO_working_3-way'!$I998)</f>
        <v/>
      </c>
      <c r="F999" s="21" t="str">
        <f>IF(OR($A999="",$B999="",$C999=""),"",B999*'MPTO_working_3-way'!$I998)</f>
        <v/>
      </c>
      <c r="G999" s="22" t="str">
        <f>IF(OR($A999="",$B999="",$C999=""),"",C999*'MPTO_working_3-way'!$I998)</f>
        <v/>
      </c>
      <c r="H999" s="17" t="str">
        <f>IF(OR($A999="",$B999="",$C999=""),"",'MPTO_working_3-way'!E998)</f>
        <v/>
      </c>
      <c r="I999" s="21" t="str">
        <f>IF(OR($A999="",$B999="",$C999=""),"",'MPTO_working_3-way'!F998)</f>
        <v/>
      </c>
      <c r="J999" s="22" t="str">
        <f>IF(OR($A999="",$B999="",$C999=""),"",'MPTO_working_3-way'!G998)</f>
        <v/>
      </c>
      <c r="K999" s="17" t="str">
        <f>IF(OR($A999="",$B999="",$C999=""),"",'OddsRatio_working_3-way'!H998)</f>
        <v/>
      </c>
      <c r="L999" s="21" t="str">
        <f>IF(OR($A999="",$B999="",$C999=""),"",'OddsRatio_working_3-way'!I998)</f>
        <v/>
      </c>
      <c r="M999" s="22" t="str">
        <f>IF(OR($A999="",$B999="",$C999=""),"",'OddsRatio_working_3-way'!J998)</f>
        <v/>
      </c>
      <c r="N999" s="17" t="str">
        <f>IF('Log_working_3-way'!$D998="","",A999^('Log_working_3-way'!$D998))</f>
        <v/>
      </c>
      <c r="O999" s="21" t="str">
        <f>IF('Log_working_3-way'!$D998="","",B999^('Log_working_3-way'!$D998))</f>
        <v/>
      </c>
      <c r="P999" s="21"/>
    </row>
    <row r="1000" spans="4:16" x14ac:dyDescent="0.2">
      <c r="D1000" s="20" t="str">
        <f t="shared" si="195"/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1"/>
    </row>
    <row r="1001" spans="4:16" x14ac:dyDescent="0.2">
      <c r="D1001" s="20" t="str">
        <f t="shared" si="195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1"/>
    </row>
    <row r="1002" spans="4:16" x14ac:dyDescent="0.2">
      <c r="D1002" s="20" t="str">
        <f t="shared" si="195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2020-09-20T10:02:13Z</dcterms:modified>
</cp:coreProperties>
</file>