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9CD8161F-EEF4-48B7-BCE9-54E6806BE853}" xr6:coauthVersionLast="45" xr6:coauthVersionMax="45" xr10:uidLastSave="{00000000-0000-0000-0000-000000000000}"/>
  <bookViews>
    <workbookView xWindow="-120" yWindow="-120" windowWidth="25440" windowHeight="15390" tabRatio="913" firstSheet="4" activeTab="15"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X33" i="14" l="1"/>
  <c r="W3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U33" i="14" l="1"/>
  <c r="T33"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Q33" i="14" l="1"/>
  <c r="N33" i="14"/>
  <c r="O33" i="14"/>
  <c r="R33"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G3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I33" i="14" l="1"/>
  <c r="L33" i="14"/>
  <c r="K33" i="14"/>
  <c r="B33" i="14"/>
  <c r="C33" i="14"/>
  <c r="F33" i="14"/>
  <c r="E33" i="14"/>
  <c r="H33" i="14"/>
  <c r="K41" i="14" l="1"/>
</calcChain>
</file>

<file path=xl/sharedStrings.xml><?xml version="1.0" encoding="utf-8"?>
<sst xmlns="http://schemas.openxmlformats.org/spreadsheetml/2006/main" count="11717" uniqueCount="1540">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</sst>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84">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8" fontId="3" fillId="2" borderId="1" xfId="0" applyNumberFormat="1" applyFont="1" applyFill="1" applyBorder="1" applyAlignment="1">
      <alignment horizontal="right" vertical="center" indent="1"/>
    </xf>
    <xf numFmtId="8"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174"/>
  <sheetViews>
    <sheetView zoomScale="77" zoomScaleNormal="77" workbookViewId="0">
      <pane xSplit="1" ySplit="1" topLeftCell="B2140" activePane="bottomRight" state="frozen"/>
      <selection pane="topRight" activeCell="B1" sqref="B1"/>
      <selection pane="bottomLeft" activeCell="A2" sqref="A2"/>
      <selection pane="bottomRight" activeCell="A2158" activeCellId="1" sqref="A2155:H2156 A2158:H2159"/>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4.7109375"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2"/>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8" ht="15.75" thickBot="1">
      <c r="A2161" s="11">
        <v>45568.799305555556</v>
      </c>
      <c r="B2161" s="2" t="s">
        <v>1496</v>
      </c>
      <c r="C2161" s="2" t="s">
        <v>1527</v>
      </c>
      <c r="D2161" s="3">
        <v>-0.01</v>
      </c>
      <c r="E2161" s="4">
        <v>74</v>
      </c>
      <c r="F2161" s="2" t="s">
        <v>45</v>
      </c>
      <c r="G2161" s="5">
        <v>0.02</v>
      </c>
      <c r="H2161" s="60" t="s">
        <v>435</v>
      </c>
    </row>
    <row r="2162" spans="1:8" ht="15.75" thickBot="1">
      <c r="A2162" s="11">
        <v>45568.75</v>
      </c>
      <c r="B2162" s="2" t="s">
        <v>1496</v>
      </c>
      <c r="C2162" s="2" t="s">
        <v>1527</v>
      </c>
      <c r="D2162" s="5">
        <v>0.01</v>
      </c>
      <c r="E2162" s="4">
        <v>72</v>
      </c>
      <c r="F2162" s="2" t="s">
        <v>5</v>
      </c>
      <c r="G2162" s="3"/>
    </row>
    <row r="2163" spans="1:8" ht="15.75" thickBot="1"/>
    <row r="2164" spans="1:8" ht="15.75" thickBot="1">
      <c r="A2164" s="11">
        <v>45629.915972222225</v>
      </c>
      <c r="B2164" s="2" t="s">
        <v>1496</v>
      </c>
      <c r="C2164" s="2" t="s">
        <v>1526</v>
      </c>
      <c r="D2164" s="3">
        <v>-0.02</v>
      </c>
      <c r="E2164" s="4">
        <v>0</v>
      </c>
      <c r="F2164" s="2" t="s">
        <v>3</v>
      </c>
      <c r="G2164" s="3">
        <v>-1.46</v>
      </c>
      <c r="H2164" s="60" t="s">
        <v>1150</v>
      </c>
    </row>
    <row r="2165" spans="1:8" ht="15.75" thickBot="1">
      <c r="A2165" s="11">
        <v>45629.819444444445</v>
      </c>
      <c r="B2165" s="2" t="s">
        <v>1496</v>
      </c>
      <c r="C2165" s="2" t="s">
        <v>1526</v>
      </c>
      <c r="D2165" s="5">
        <v>0.02</v>
      </c>
      <c r="E2165" s="4">
        <v>73</v>
      </c>
      <c r="F2165" s="2" t="s">
        <v>5</v>
      </c>
      <c r="G2165" s="3"/>
    </row>
    <row r="2166" spans="1:8" ht="15.75" thickBot="1"/>
    <row r="2167" spans="1:8" ht="15.75" thickBot="1">
      <c r="A2167" s="2" t="s">
        <v>1523</v>
      </c>
      <c r="B2167" s="2" t="s">
        <v>1</v>
      </c>
      <c r="C2167" s="2" t="s">
        <v>1524</v>
      </c>
      <c r="D2167" s="3">
        <v>-0.19</v>
      </c>
      <c r="E2167" s="4">
        <v>3.35</v>
      </c>
      <c r="F2167" s="2" t="s">
        <v>45</v>
      </c>
      <c r="G2167" s="5">
        <v>0.14000000000000001</v>
      </c>
      <c r="H2167" s="60" t="s">
        <v>211</v>
      </c>
    </row>
    <row r="2168" spans="1:8" ht="15.75" thickBot="1">
      <c r="A2168" s="2" t="s">
        <v>1525</v>
      </c>
      <c r="B2168" s="2" t="s">
        <v>1</v>
      </c>
      <c r="C2168" s="2" t="s">
        <v>1524</v>
      </c>
      <c r="D2168" s="5">
        <v>0.19</v>
      </c>
      <c r="E2168" s="4">
        <v>2.6</v>
      </c>
      <c r="F2168" s="2" t="s">
        <v>5</v>
      </c>
      <c r="G2168" s="3"/>
    </row>
    <row r="2169" spans="1:8" ht="15.75" thickBot="1"/>
    <row r="2170" spans="1:8" ht="15.75" thickBot="1">
      <c r="A2170" s="2" t="s">
        <v>1519</v>
      </c>
      <c r="B2170" s="2" t="s">
        <v>1520</v>
      </c>
      <c r="C2170" s="2" t="s">
        <v>1521</v>
      </c>
      <c r="D2170" s="3">
        <v>-0.01</v>
      </c>
      <c r="E2170" s="4">
        <v>100</v>
      </c>
      <c r="F2170" s="2" t="s">
        <v>3</v>
      </c>
      <c r="G2170" s="5">
        <v>0.31</v>
      </c>
      <c r="H2170" s="60" t="s">
        <v>328</v>
      </c>
    </row>
    <row r="2171" spans="1:8" ht="15.75" thickBot="1">
      <c r="A2171" s="2" t="s">
        <v>1522</v>
      </c>
      <c r="B2171" s="2" t="s">
        <v>1520</v>
      </c>
      <c r="C2171" s="2" t="s">
        <v>1521</v>
      </c>
      <c r="D2171" s="5">
        <v>0.01</v>
      </c>
      <c r="E2171" s="4">
        <v>69</v>
      </c>
      <c r="F2171" s="2" t="s">
        <v>5</v>
      </c>
      <c r="G2171" s="3"/>
    </row>
    <row r="2172" spans="1:8" ht="15.75" thickBot="1"/>
    <row r="2173" spans="1:8" ht="15.75" thickBot="1">
      <c r="A2173" s="2" t="s">
        <v>1517</v>
      </c>
      <c r="B2173" s="2" t="s">
        <v>1</v>
      </c>
      <c r="C2173" s="2" t="s">
        <v>216</v>
      </c>
      <c r="D2173" s="3">
        <v>-0.19</v>
      </c>
      <c r="E2173" s="4">
        <v>2</v>
      </c>
      <c r="F2173" s="2" t="s">
        <v>3</v>
      </c>
      <c r="G2173" s="5">
        <v>0</v>
      </c>
      <c r="H2173" s="60" t="s">
        <v>245</v>
      </c>
    </row>
    <row r="2174" spans="1:8" ht="15.75" thickBot="1">
      <c r="A2174" s="2" t="s">
        <v>1518</v>
      </c>
      <c r="B2174" s="2" t="s">
        <v>1</v>
      </c>
      <c r="C2174" s="2" t="s">
        <v>216</v>
      </c>
      <c r="D2174" s="5">
        <v>0.19</v>
      </c>
      <c r="E2174" s="4">
        <v>2</v>
      </c>
      <c r="F2174" s="2" t="s">
        <v>5</v>
      </c>
      <c r="G2174"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37"/>
  <sheetViews>
    <sheetView topLeftCell="A616" zoomScale="78" zoomScaleNormal="78" workbookViewId="0">
      <selection activeCell="J637" sqref="J637"/>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35"/>
  <sheetViews>
    <sheetView topLeftCell="A718" zoomScale="77" zoomScaleNormal="77" workbookViewId="0">
      <selection activeCell="A728" sqref="A728:J735"/>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29"/>
  <sheetViews>
    <sheetView zoomScale="77" zoomScaleNormal="77" workbookViewId="0">
      <selection activeCell="J29" sqref="J29"/>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36"/>
  <sheetViews>
    <sheetView topLeftCell="A7" zoomScale="77" zoomScaleNormal="77" workbookViewId="0">
      <selection activeCell="J36" sqref="J36"/>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0"/>
  <sheetViews>
    <sheetView zoomScale="80" zoomScaleNormal="80" workbookViewId="0">
      <selection activeCell="B2" sqref="B2:B10"/>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5"/>
  <sheetViews>
    <sheetView tabSelected="1" workbookViewId="0">
      <selection activeCell="C6" sqref="C6"/>
    </sheetView>
  </sheetViews>
  <sheetFormatPr defaultRowHeight="15"/>
  <cols>
    <col min="1" max="1" width="14.42578125" customWidth="1"/>
  </cols>
  <sheetData>
    <row r="1" spans="1:3">
      <c r="A1" t="s">
        <v>149</v>
      </c>
      <c r="B1" t="s">
        <v>147</v>
      </c>
    </row>
    <row r="2" spans="1:3">
      <c r="A2" t="s">
        <v>150</v>
      </c>
      <c r="B2">
        <v>2</v>
      </c>
    </row>
    <row r="3" spans="1:3">
      <c r="A3" t="s">
        <v>1307</v>
      </c>
      <c r="B3">
        <v>10</v>
      </c>
    </row>
    <row r="4" spans="1:3">
      <c r="A4" t="s">
        <v>1444</v>
      </c>
      <c r="B4">
        <v>15</v>
      </c>
    </row>
    <row r="5" spans="1:3">
      <c r="A5" t="s">
        <v>1538</v>
      </c>
      <c r="B5">
        <v>5</v>
      </c>
      <c r="C5" t="s">
        <v>1539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83" t="s">
        <v>841</v>
      </c>
      <c r="E33" s="83"/>
      <c r="F33" s="83"/>
      <c r="G33" s="83"/>
      <c r="H33" s="83"/>
      <c r="I33" s="83"/>
      <c r="J33" s="83"/>
      <c r="K33" s="83"/>
      <c r="L33" s="83"/>
    </row>
    <row r="34" spans="1:12">
      <c r="A34" t="s">
        <v>842</v>
      </c>
      <c r="B34" t="s">
        <v>843</v>
      </c>
      <c r="C34" s="83" t="s">
        <v>844</v>
      </c>
      <c r="D34" s="83"/>
      <c r="E34" s="83"/>
      <c r="F34" s="83"/>
      <c r="G34" s="83"/>
      <c r="H34" s="83"/>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X41"/>
  <sheetViews>
    <sheetView zoomScale="75" zoomScaleNormal="75" workbookViewId="0">
      <selection activeCell="A27" sqref="A27:XFD27"/>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4" ht="15.75" thickBot="1">
      <c r="C1" s="76" t="s">
        <v>1</v>
      </c>
      <c r="F1" s="76" t="s">
        <v>1158</v>
      </c>
      <c r="I1" s="76" t="s">
        <v>20</v>
      </c>
      <c r="L1" s="76" t="s">
        <v>1173</v>
      </c>
      <c r="O1" s="77" t="s">
        <v>1246</v>
      </c>
      <c r="R1" s="76" t="s">
        <v>1247</v>
      </c>
      <c r="U1" s="76" t="s">
        <v>1275</v>
      </c>
      <c r="X1" s="76" t="s">
        <v>1306</v>
      </c>
    </row>
    <row r="2" spans="1:24">
      <c r="B2" t="s">
        <v>1157</v>
      </c>
      <c r="E2" t="s">
        <v>1157</v>
      </c>
      <c r="H2" t="s">
        <v>1157</v>
      </c>
      <c r="K2" t="s">
        <v>1157</v>
      </c>
      <c r="N2" t="s">
        <v>1157</v>
      </c>
      <c r="Q2" t="s">
        <v>1157</v>
      </c>
      <c r="T2" t="s">
        <v>1157</v>
      </c>
      <c r="W2" t="s">
        <v>1157</v>
      </c>
    </row>
    <row r="3" spans="1:24">
      <c r="A3" t="s">
        <v>143</v>
      </c>
      <c r="B3">
        <f>COUNTIF('Total Goals'!$H$2:$H$1000013,"=" &amp;A3)</f>
        <v>7</v>
      </c>
      <c r="C3">
        <f>SUMIF('Total Goals'!$H$2:$H$1000013,"=" &amp;A3,'Total Goals'!$J$2:$J$1000013)</f>
        <v>-8.0500000000000007</v>
      </c>
      <c r="E3">
        <f>COUNTIF(CornersSQ!$H$2:$H$1000044,"=" &amp;A3)</f>
        <v>2</v>
      </c>
      <c r="F3">
        <f>SUMIF(CornersSQ!$H$2:$H$1000044,"=" &amp;A3,CornersSQ!$J$2:$J$1000044)</f>
        <v>-10</v>
      </c>
      <c r="H3">
        <f>COUNTIF(Bookings!$H$2:$H$1000008,"=" &amp;A3)</f>
        <v>0</v>
      </c>
      <c r="I3">
        <f>SUMIF(Bookings!$H$2:$H$1000008,"=" &amp;A3,Bookings!$J$2:$J$1000008)</f>
        <v>0</v>
      </c>
      <c r="K3">
        <f>COUNTIF(MatchP!$H$2:$H$1000006,"=" &amp;A3)</f>
        <v>0</v>
      </c>
      <c r="L3">
        <f>SUMIF(MatchP!$H$2:$H$1000006,"=" &amp;A3,MatchP!$J$2:$J$1000006)</f>
        <v>0</v>
      </c>
      <c r="N3">
        <f>COUNTIF(Goals100Indices!$H$2:$H$1000009,"=" &amp;A3)</f>
        <v>0</v>
      </c>
      <c r="O3">
        <f>SUMIF(Goals100Indices!$H$2:$H$1000009,"=" &amp;A3,Goals100Indices!$J$2:$J$1000009)</f>
        <v>0</v>
      </c>
      <c r="Q3">
        <f>COUNTIF(Corner100Indices!$H$2:$H$1000004,"=" &amp;A3)</f>
        <v>0</v>
      </c>
      <c r="R3">
        <f>SUMIF(Corner100Indices!$H$2:$H$1000004,"=" &amp;A3,Corner100Indices!$J$2:$J$1000004)</f>
        <v>0</v>
      </c>
      <c r="T3">
        <f>COUNTIF(CustomBet!$H$2:$H$1000009,"=" &amp;A3)</f>
        <v>0</v>
      </c>
      <c r="U3">
        <f>SUMIF(CustomBet!$H$2:$H$1000009,"=" &amp;A3,CustomBet!$J$2:$J$1000009)</f>
        <v>0</v>
      </c>
      <c r="W3">
        <f>COUNTIF(CrossBookings!$H$2:$H$1000020,"=" &amp;A3)</f>
        <v>0</v>
      </c>
      <c r="X3">
        <f>SUMIF(CrossBookings!$H$2:$H$1000020,"=" &amp;A3,CrossBookings!$J$2:$J$1000020)</f>
        <v>0</v>
      </c>
    </row>
    <row r="4" spans="1:24">
      <c r="A4" t="s">
        <v>435</v>
      </c>
      <c r="B4">
        <f>COUNTIF('Total Goals'!$H$2:$H$1000013,"=" &amp;A4)</f>
        <v>24</v>
      </c>
      <c r="C4">
        <f>SUMIF('Total Goals'!$H$2:$H$1000013,"=" &amp;A4,'Total Goals'!$J$2:$J$1000013)</f>
        <v>-2.5</v>
      </c>
      <c r="E4" s="79">
        <f>COUNTIF(CornersSQ!$H$2:$H$1000044,"=" &amp;A4)</f>
        <v>31</v>
      </c>
      <c r="F4" s="79">
        <f>SUMIF(CornersSQ!$H$2:$H$1000044,"=" &amp;A4,CornersSQ!$J$2:$J$1000044)</f>
        <v>133</v>
      </c>
      <c r="H4">
        <f>COUNTIF(Bookings!$H$2:$H$1000008,"=" &amp;A4)</f>
        <v>3</v>
      </c>
      <c r="I4">
        <f>SUMIF(Bookings!$H$2:$H$1000008,"=" &amp;A4,Bookings!$J$2:$J$1000008)</f>
        <v>-88</v>
      </c>
      <c r="K4">
        <f>COUNTIF(MatchP!$H$2:$H$1000006,"=" &amp;A4)</f>
        <v>5</v>
      </c>
      <c r="L4">
        <f>SUMIF(MatchP!$H$2:$H$1000006,"=" &amp;A4,MatchP!$J$2:$J$1000006)</f>
        <v>-15</v>
      </c>
      <c r="N4">
        <f>COUNTIF(Goals100Indices!$H$2:$H$1000009,"=" &amp;A4)</f>
        <v>1</v>
      </c>
      <c r="O4">
        <f>SUMIF(Goals100Indices!$H$2:$H$1000009,"=" &amp;A4,Goals100Indices!$J$2:$J$1000009)</f>
        <v>2</v>
      </c>
      <c r="Q4">
        <f>COUNTIF(Corner100Indices!$H$2:$H$1000004,"=" &amp;A4)</f>
        <v>2</v>
      </c>
      <c r="R4">
        <f>SUMIF(Corner100Indices!$H$2:$H$1000004,"=" &amp;A4,Corner100Indices!$J$2:$J$1000004)</f>
        <v>-3</v>
      </c>
      <c r="T4">
        <f>COUNTIF(CustomBet!$H$2:$H$1000009,"=" &amp;A4)</f>
        <v>0</v>
      </c>
      <c r="U4">
        <f>SUMIF(CustomBet!$H$2:$H$1000009,"=" &amp;A4,CustomBet!$J$2:$J$1000009)</f>
        <v>0</v>
      </c>
      <c r="W4">
        <f>COUNTIF(CrossBookings!$H$2:$H$1000020,"=" &amp;A4)</f>
        <v>2</v>
      </c>
      <c r="X4">
        <f>SUMIF(CrossBookings!$H$2:$H$1000020,"=" &amp;A4,CrossBookings!$J$2:$J$1000020)</f>
        <v>-245</v>
      </c>
    </row>
    <row r="5" spans="1:24">
      <c r="A5" t="s">
        <v>436</v>
      </c>
      <c r="B5">
        <f>COUNTIF('Total Goals'!$H$2:$H$1000013,"=" &amp;A5)</f>
        <v>17</v>
      </c>
      <c r="C5">
        <f>SUMIF('Total Goals'!$H$2:$H$1000013,"=" &amp;A5,'Total Goals'!$J$2:$J$1000013)</f>
        <v>-3.9</v>
      </c>
      <c r="E5">
        <f>COUNTIF(CornersSQ!$H$2:$H$1000044,"=" &amp;A5)</f>
        <v>25</v>
      </c>
      <c r="F5">
        <f>SUMIF(CornersSQ!$H$2:$H$1000044,"=" &amp;A5,CornersSQ!$J$2:$J$1000044)</f>
        <v>-492</v>
      </c>
      <c r="H5">
        <f>COUNTIF(Bookings!$H$2:$H$1000008,"=" &amp;A5)</f>
        <v>1</v>
      </c>
      <c r="I5">
        <f>SUMIF(Bookings!$H$2:$H$1000008,"=" &amp;A5,Bookings!$J$2:$J$1000008)</f>
        <v>30</v>
      </c>
      <c r="K5">
        <f>COUNTIF(MatchP!$H$2:$H$1000006,"=" &amp;A5)</f>
        <v>0</v>
      </c>
      <c r="L5">
        <f>SUMIF(MatchP!$H$2:$H$1000006,"=" &amp;A5,MatchP!$J$2:$J$1000006)</f>
        <v>0</v>
      </c>
      <c r="N5">
        <f>COUNTIF(Goals100Indices!$H$2:$H$1000009,"=" &amp;A5)</f>
        <v>0</v>
      </c>
      <c r="O5">
        <f>SUMIF(Goals100Indices!$H$2:$H$1000009,"=" &amp;A5,Goals100Indices!$J$2:$J$1000009)</f>
        <v>0</v>
      </c>
      <c r="Q5">
        <f>COUNTIF(Corner100Indices!$H$2:$H$1000004,"=" &amp;A5)</f>
        <v>0</v>
      </c>
      <c r="R5">
        <f>SUMIF(Corner100Indices!$H$2:$H$1000004,"=" &amp;A5,Corner100Indices!$J$2:$J$1000004)</f>
        <v>0</v>
      </c>
      <c r="T5">
        <f>COUNTIF(CustomBet!$H$2:$H$1000009,"=" &amp;A5)</f>
        <v>0</v>
      </c>
      <c r="U5">
        <f>SUMIF(CustomBet!$H$2:$H$1000009,"=" &amp;A5,CustomBet!$J$2:$J$1000009)</f>
        <v>0</v>
      </c>
      <c r="W5">
        <f>COUNTIF(CrossBookings!$H$2:$H$1000020,"=" &amp;A5)</f>
        <v>0</v>
      </c>
      <c r="X5">
        <f>SUMIF(CrossBookings!$H$2:$H$1000020,"=" &amp;A5,CrossBookings!$J$2:$J$1000020)</f>
        <v>0</v>
      </c>
    </row>
    <row r="6" spans="1:24">
      <c r="A6" s="79" t="s">
        <v>144</v>
      </c>
      <c r="B6" s="79">
        <f>COUNTIF('Total Goals'!$H$2:$H$1000013,"=" &amp;A6)</f>
        <v>33</v>
      </c>
      <c r="C6" s="79">
        <f>SUMIF('Total Goals'!$H$2:$H$1000013,"=" &amp;A6,'Total Goals'!$J$2:$J$1000013)</f>
        <v>1.5000000000000007</v>
      </c>
      <c r="E6">
        <f>COUNTIF(CornersSQ!$H$2:$H$1000044,"=" &amp;A6)</f>
        <v>68</v>
      </c>
      <c r="F6">
        <f>SUMIF(CornersSQ!$H$2:$H$1000044,"=" &amp;A6,CornersSQ!$J$2:$J$1000044)</f>
        <v>-633</v>
      </c>
      <c r="H6">
        <f>COUNTIF(Bookings!$H$2:$H$1000008,"=" &amp;A6)</f>
        <v>26</v>
      </c>
      <c r="I6">
        <f>SUMIF(Bookings!$H$2:$H$1000008,"=" &amp;A6,Bookings!$J$2:$J$1000008)</f>
        <v>-9</v>
      </c>
      <c r="K6" s="79">
        <f>COUNTIF(MatchP!$H$2:$H$1000006,"=" &amp;A6)</f>
        <v>11</v>
      </c>
      <c r="L6" s="79">
        <f>SUMIF(MatchP!$H$2:$H$1000006,"=" &amp;A6,MatchP!$J$2:$J$1000006)</f>
        <v>59</v>
      </c>
      <c r="N6">
        <f>COUNTIF(Goals100Indices!$H$2:$H$1000009,"=" &amp;A6)</f>
        <v>4</v>
      </c>
      <c r="O6">
        <f>SUMIF(Goals100Indices!$H$2:$H$1000009,"=" &amp;A6,Goals100Indices!$J$2:$J$1000009)</f>
        <v>-53</v>
      </c>
      <c r="Q6">
        <f>COUNTIF(Corner100Indices!$H$2:$H$1000004,"=" &amp;A6)</f>
        <v>2</v>
      </c>
      <c r="R6">
        <f>SUMIF(Corner100Indices!$H$2:$H$1000004,"=" &amp;A6,Corner100Indices!$J$2:$J$1000004)</f>
        <v>-59</v>
      </c>
      <c r="T6">
        <f>COUNTIF(CustomBet!$H$2:$H$1000009,"=" &amp;A6)</f>
        <v>6</v>
      </c>
      <c r="U6">
        <f>SUMIF(CustomBet!$H$2:$H$1000009,"=" &amp;A6,CustomBet!$J$2:$J$1000009)</f>
        <v>-50</v>
      </c>
      <c r="W6">
        <f>COUNTIF(CrossBookings!$H$2:$H$1000020,"=" &amp;A6)</f>
        <v>1</v>
      </c>
      <c r="X6">
        <f>SUMIF(CrossBookings!$H$2:$H$1000020,"=" &amp;A6,CrossBookings!$J$2:$J$1000020)</f>
        <v>275</v>
      </c>
    </row>
    <row r="7" spans="1:24">
      <c r="A7" t="s">
        <v>22</v>
      </c>
      <c r="B7">
        <f>COUNTIF('Total Goals'!$H$2:$H$1000013,"=" &amp;A7)</f>
        <v>3</v>
      </c>
      <c r="C7">
        <f>SUMIF('Total Goals'!$H$2:$H$1000013,"=" &amp;A7,'Total Goals'!$J$2:$J$1000013)</f>
        <v>-0.85000000000000031</v>
      </c>
      <c r="E7">
        <f>COUNTIF(CornersSQ!$H$2:$H$1000044,"=" &amp;A7)</f>
        <v>12</v>
      </c>
      <c r="F7">
        <f>SUMIF(CornersSQ!$H$2:$H$1000044,"=" &amp;A7,CornersSQ!$J$2:$J$1000044)</f>
        <v>137</v>
      </c>
      <c r="H7">
        <f>COUNTIF(Bookings!$H$2:$H$1000008,"=" &amp;A7)</f>
        <v>3</v>
      </c>
      <c r="I7">
        <f>SUMIF(Bookings!$H$2:$H$1000008,"=" &amp;A7,Bookings!$J$2:$J$1000008)</f>
        <v>-48</v>
      </c>
      <c r="K7">
        <f>COUNTIF(MatchP!$H$2:$H$1000006,"=" &amp;A7)</f>
        <v>1</v>
      </c>
      <c r="L7">
        <f>SUMIF(MatchP!$H$2:$H$1000006,"=" &amp;A7,MatchP!$J$2:$J$1000006)</f>
        <v>-3</v>
      </c>
      <c r="N7">
        <f>COUNTIF(Goals100Indices!$H$2:$H$1000009,"=" &amp;A7)</f>
        <v>0</v>
      </c>
      <c r="O7">
        <f>SUMIF(Goals100Indices!$H$2:$H$1000009,"=" &amp;A7,Goals100Indices!$J$2:$J$1000009)</f>
        <v>0</v>
      </c>
      <c r="Q7">
        <f>COUNTIF(Corner100Indices!$H$2:$H$1000004,"=" &amp;A7)</f>
        <v>0</v>
      </c>
      <c r="R7">
        <f>SUMIF(Corner100Indices!$H$2:$H$1000004,"=" &amp;A7,Corner100Indices!$J$2:$J$1000004)</f>
        <v>0</v>
      </c>
      <c r="T7">
        <f>COUNTIF(CustomBet!$H$2:$H$1000009,"=" &amp;A7)</f>
        <v>0</v>
      </c>
      <c r="U7">
        <f>SUMIF(CustomBet!$H$2:$H$1000009,"=" &amp;A7,CustomBet!$J$2:$J$1000009)</f>
        <v>0</v>
      </c>
      <c r="W7">
        <f>COUNTIF(CrossBookings!$H$2:$H$1000020,"=" &amp;A7)</f>
        <v>0</v>
      </c>
      <c r="X7">
        <f>SUMIF(CrossBookings!$H$2:$H$1000020,"=" &amp;A7,CrossBookings!$J$2:$J$1000020)</f>
        <v>0</v>
      </c>
    </row>
    <row r="8" spans="1:24">
      <c r="A8" t="s">
        <v>1154</v>
      </c>
      <c r="B8">
        <f>COUNTIF('Total Goals'!$H$2:$H$1000013,"=" &amp;A8)</f>
        <v>0</v>
      </c>
      <c r="C8">
        <f>SUMIF('Total Goals'!$H$2:$H$1000013,"=" &amp;A8,'Total Goals'!$J$2:$J$1000013)</f>
        <v>0</v>
      </c>
      <c r="E8">
        <f>COUNTIF(CornersSQ!$H$2:$H$1000044,"=" &amp;A8)</f>
        <v>0</v>
      </c>
      <c r="F8">
        <f>SUMIF(CornersSQ!$H$2:$H$1000044,"=" &amp;A8,CornersSQ!$J$2:$J$1000044)</f>
        <v>0</v>
      </c>
      <c r="H8">
        <f>COUNTIF(Bookings!$H$2:$H$1000008,"=" &amp;A8)</f>
        <v>0</v>
      </c>
      <c r="I8">
        <f>SUMIF(Bookings!$H$2:$H$1000008,"=" &amp;A8,Bookings!$J$2:$J$1000008)</f>
        <v>0</v>
      </c>
      <c r="K8">
        <f>COUNTIF(MatchP!$H$2:$H$1000006,"=" &amp;A8)</f>
        <v>0</v>
      </c>
      <c r="L8">
        <f>SUMIF(MatchP!$H$2:$H$1000006,"=" &amp;A8,MatchP!$J$2:$J$1000006)</f>
        <v>0</v>
      </c>
      <c r="N8">
        <f>COUNTIF(Goals100Indices!$H$2:$H$1000009,"=" &amp;A8)</f>
        <v>0</v>
      </c>
      <c r="O8">
        <f>SUMIF(Goals100Indices!$H$2:$H$1000009,"=" &amp;A8,Goals100Indices!$J$2:$J$1000009)</f>
        <v>0</v>
      </c>
      <c r="Q8">
        <f>COUNTIF(Corner100Indices!$H$2:$H$1000004,"=" &amp;A8)</f>
        <v>0</v>
      </c>
      <c r="R8">
        <f>SUMIF(Corner100Indices!$H$2:$H$1000004,"=" &amp;A8,Corner100Indices!$J$2:$J$1000004)</f>
        <v>0</v>
      </c>
      <c r="T8">
        <f>COUNTIF(CustomBet!$H$2:$H$1000009,"=" &amp;A8)</f>
        <v>0</v>
      </c>
      <c r="U8">
        <f>SUMIF(CustomBet!$H$2:$H$1000009,"=" &amp;A8,CustomBet!$J$2:$J$1000009)</f>
        <v>0</v>
      </c>
      <c r="W8">
        <f>COUNTIF(CrossBookings!$H$2:$H$1000020,"=" &amp;A8)</f>
        <v>0</v>
      </c>
      <c r="X8">
        <f>SUMIF(CrossBookings!$H$2:$H$1000020,"=" &amp;A8,CrossBookings!$J$2:$J$1000020)</f>
        <v>0</v>
      </c>
    </row>
    <row r="9" spans="1:24">
      <c r="A9" t="s">
        <v>329</v>
      </c>
      <c r="B9">
        <f>COUNTIF('Total Goals'!$H$2:$H$1000013,"=" &amp;A9)</f>
        <v>0</v>
      </c>
      <c r="C9">
        <f>SUMIF('Total Goals'!$H$2:$H$1000013,"=" &amp;A9,'Total Goals'!$J$2:$J$1000013)</f>
        <v>0</v>
      </c>
      <c r="E9">
        <f>COUNTIF(CornersSQ!$H$2:$H$1000044,"=" &amp;A9)</f>
        <v>0</v>
      </c>
      <c r="F9">
        <f>SUMIF(CornersSQ!$H$2:$H$1000044,"=" &amp;A9,CornersSQ!$J$2:$J$1000044)</f>
        <v>0</v>
      </c>
      <c r="H9">
        <f>COUNTIF(Bookings!$H$2:$H$1000008,"=" &amp;A9)</f>
        <v>0</v>
      </c>
      <c r="I9">
        <f>SUMIF(Bookings!$H$2:$H$1000008,"=" &amp;A9,Bookings!$J$2:$J$1000008)</f>
        <v>0</v>
      </c>
      <c r="K9">
        <f>COUNTIF(MatchP!$H$2:$H$1000006,"=" &amp;A9)</f>
        <v>0</v>
      </c>
      <c r="L9">
        <f>SUMIF(MatchP!$H$2:$H$1000006,"=" &amp;A9,MatchP!$J$2:$J$1000006)</f>
        <v>0</v>
      </c>
      <c r="N9">
        <f>COUNTIF(Goals100Indices!$H$2:$H$1000009,"=" &amp;A9)</f>
        <v>0</v>
      </c>
      <c r="O9">
        <f>SUMIF(Goals100Indices!$H$2:$H$1000009,"=" &amp;A9,Goals100Indices!$J$2:$J$1000009)</f>
        <v>0</v>
      </c>
      <c r="Q9">
        <f>COUNTIF(Corner100Indices!$H$2:$H$1000004,"=" &amp;A9)</f>
        <v>0</v>
      </c>
      <c r="R9">
        <f>SUMIF(Corner100Indices!$H$2:$H$1000004,"=" &amp;A9,Corner100Indices!$J$2:$J$1000004)</f>
        <v>0</v>
      </c>
      <c r="T9">
        <f>COUNTIF(CustomBet!$H$2:$H$1000009,"=" &amp;A9)</f>
        <v>0</v>
      </c>
      <c r="U9">
        <f>SUMIF(CustomBet!$H$2:$H$1000009,"=" &amp;A9,CustomBet!$J$2:$J$1000009)</f>
        <v>0</v>
      </c>
      <c r="W9">
        <f>COUNTIF(CrossBookings!$H$2:$H$1000020,"=" &amp;A9)</f>
        <v>0</v>
      </c>
      <c r="X9">
        <f>SUMIF(CrossBookings!$H$2:$H$1000020,"=" &amp;A9,CrossBookings!$J$2:$J$1000020)</f>
        <v>0</v>
      </c>
    </row>
    <row r="10" spans="1:24">
      <c r="A10" t="s">
        <v>330</v>
      </c>
      <c r="B10">
        <f>COUNTIF('Total Goals'!$H$2:$H$1000013,"=" &amp;A10)</f>
        <v>1</v>
      </c>
      <c r="C10">
        <f>SUMIF('Total Goals'!$H$2:$H$1000013,"=" &amp;A10,'Total Goals'!$J$2:$J$1000013)</f>
        <v>-0.45</v>
      </c>
      <c r="E10">
        <f>COUNTIF(CornersSQ!$H$2:$H$1000044,"=" &amp;A10)</f>
        <v>0</v>
      </c>
      <c r="F10">
        <f>SUMIF(CornersSQ!$H$2:$H$1000044,"=" &amp;A10,CornersSQ!$J$2:$J$1000044)</f>
        <v>0</v>
      </c>
      <c r="H10">
        <f>COUNTIF(Bookings!$H$2:$H$1000008,"=" &amp;A10)</f>
        <v>0</v>
      </c>
      <c r="I10">
        <f>SUMIF(Bookings!$H$2:$H$1000008,"=" &amp;A10,Bookings!$J$2:$J$1000008)</f>
        <v>0</v>
      </c>
      <c r="K10">
        <f>COUNTIF(MatchP!$H$2:$H$1000006,"=" &amp;A10)</f>
        <v>0</v>
      </c>
      <c r="L10">
        <f>SUMIF(MatchP!$H$2:$H$1000006,"=" &amp;A10,MatchP!$J$2:$J$1000006)</f>
        <v>0</v>
      </c>
      <c r="N10">
        <f>COUNTIF(Goals100Indices!$H$2:$H$1000009,"=" &amp;A10)</f>
        <v>0</v>
      </c>
      <c r="O10">
        <f>SUMIF(Goals100Indices!$H$2:$H$1000009,"=" &amp;A10,Goals100Indices!$J$2:$J$1000009)</f>
        <v>0</v>
      </c>
      <c r="Q10">
        <f>COUNTIF(Corner100Indices!$H$2:$H$1000004,"=" &amp;A10)</f>
        <v>0</v>
      </c>
      <c r="R10">
        <f>SUMIF(Corner100Indices!$H$2:$H$1000004,"=" &amp;A10,Corner100Indices!$J$2:$J$1000004)</f>
        <v>0</v>
      </c>
      <c r="T10">
        <f>COUNTIF(CustomBet!$H$2:$H$1000009,"=" &amp;A10)</f>
        <v>0</v>
      </c>
      <c r="U10">
        <f>SUMIF(CustomBet!$H$2:$H$1000009,"=" &amp;A10,CustomBet!$J$2:$J$1000009)</f>
        <v>0</v>
      </c>
      <c r="W10">
        <f>COUNTIF(CrossBookings!$H$2:$H$1000020,"=" &amp;A10)</f>
        <v>0</v>
      </c>
      <c r="X10">
        <f>SUMIF(CrossBookings!$H$2:$H$1000020,"=" &amp;A10,CrossBookings!$J$2:$J$1000020)</f>
        <v>0</v>
      </c>
    </row>
    <row r="11" spans="1:24">
      <c r="A11" t="s">
        <v>210</v>
      </c>
      <c r="B11">
        <f>COUNTIF('Total Goals'!$H$2:$H$1000013,"=" &amp;A11)</f>
        <v>6</v>
      </c>
      <c r="C11">
        <f>SUMIF('Total Goals'!$H$2:$H$1000013,"=" &amp;A11,'Total Goals'!$J$2:$J$1000013)</f>
        <v>-6.5999999999999988</v>
      </c>
      <c r="E11">
        <f>COUNTIF(CornersSQ!$H$2:$H$1000044,"=" &amp;A11)</f>
        <v>2</v>
      </c>
      <c r="F11">
        <f>SUMIF(CornersSQ!$H$2:$H$1000044,"=" &amp;A11,CornersSQ!$J$2:$J$1000044)</f>
        <v>-96</v>
      </c>
      <c r="H11">
        <f>COUNTIF(Bookings!$H$2:$H$1000008,"=" &amp;A11)</f>
        <v>3</v>
      </c>
      <c r="I11">
        <f>SUMIF(Bookings!$H$2:$H$1000008,"=" &amp;A11,Bookings!$J$2:$J$1000008)</f>
        <v>-25</v>
      </c>
      <c r="K11">
        <f>COUNTIF(MatchP!$H$2:$H$1000006,"=" &amp;A11)</f>
        <v>3</v>
      </c>
      <c r="L11">
        <f>SUMIF(MatchP!$H$2:$H$1000006,"=" &amp;A11,MatchP!$J$2:$J$1000006)</f>
        <v>-88</v>
      </c>
      <c r="N11">
        <f>COUNTIF(Goals100Indices!$H$2:$H$1000009,"=" &amp;A11)</f>
        <v>0</v>
      </c>
      <c r="O11">
        <f>SUMIF(Goals100Indices!$H$2:$H$1000009,"=" &amp;A11,Goals100Indices!$J$2:$J$1000009)</f>
        <v>0</v>
      </c>
      <c r="Q11">
        <f>COUNTIF(Corner100Indices!$H$2:$H$1000004,"=" &amp;A11)</f>
        <v>0</v>
      </c>
      <c r="R11">
        <f>SUMIF(Corner100Indices!$H$2:$H$1000004,"=" &amp;A11,Corner100Indices!$J$2:$J$1000004)</f>
        <v>0</v>
      </c>
      <c r="T11">
        <f>COUNTIF(CustomBet!$H$2:$H$1000009,"=" &amp;A11)</f>
        <v>1</v>
      </c>
      <c r="U11">
        <f>SUMIF(CustomBet!$H$2:$H$1000009,"=" &amp;A11,CustomBet!$J$2:$J$1000009)</f>
        <v>18</v>
      </c>
      <c r="W11">
        <f>COUNTIF(CrossBookings!$H$2:$H$1000020,"=" &amp;A11)</f>
        <v>5</v>
      </c>
      <c r="X11">
        <f>SUMIF(CrossBookings!$H$2:$H$1000020,"=" &amp;A11,CrossBookings!$J$2:$J$1000020)</f>
        <v>985</v>
      </c>
    </row>
    <row r="12" spans="1:24">
      <c r="A12" t="s">
        <v>331</v>
      </c>
      <c r="B12">
        <f>COUNTIF('Total Goals'!$H$2:$H$1000013,"=" &amp;A12)</f>
        <v>1</v>
      </c>
      <c r="C12">
        <f>SUMIF('Total Goals'!$H$2:$H$1000013,"=" &amp;A12,'Total Goals'!$J$2:$J$1000013)</f>
        <v>-0.2</v>
      </c>
      <c r="E12">
        <f>COUNTIF(CornersSQ!$H$2:$H$1000044,"=" &amp;A12)</f>
        <v>0</v>
      </c>
      <c r="F12">
        <f>SUMIF(CornersSQ!$H$2:$H$1000044,"=" &amp;A12,CornersSQ!$J$2:$J$1000044)</f>
        <v>0</v>
      </c>
      <c r="H12">
        <f>COUNTIF(Bookings!$H$2:$H$1000008,"=" &amp;A12)</f>
        <v>0</v>
      </c>
      <c r="I12">
        <f>SUMIF(Bookings!$H$2:$H$1000008,"=" &amp;A12,Bookings!$J$2:$J$1000008)</f>
        <v>0</v>
      </c>
      <c r="K12">
        <f>COUNTIF(MatchP!$H$2:$H$1000006,"=" &amp;A12)</f>
        <v>0</v>
      </c>
      <c r="L12">
        <f>SUMIF(MatchP!$H$2:$H$1000006,"=" &amp;A12,MatchP!$J$2:$J$1000006)</f>
        <v>0</v>
      </c>
      <c r="N12">
        <f>COUNTIF(Goals100Indices!$H$2:$H$1000009,"=" &amp;A12)</f>
        <v>0</v>
      </c>
      <c r="O12">
        <f>SUMIF(Goals100Indices!$H$2:$H$1000009,"=" &amp;A12,Goals100Indices!$J$2:$J$1000009)</f>
        <v>0</v>
      </c>
      <c r="Q12">
        <f>COUNTIF(Corner100Indices!$H$2:$H$1000004,"=" &amp;A12)</f>
        <v>0</v>
      </c>
      <c r="R12">
        <f>SUMIF(Corner100Indices!$H$2:$H$1000004,"=" &amp;A12,Corner100Indices!$J$2:$J$1000004)</f>
        <v>0</v>
      </c>
      <c r="T12">
        <f>COUNTIF(CustomBet!$H$2:$H$1000009,"=" &amp;A12)</f>
        <v>0</v>
      </c>
      <c r="U12">
        <f>SUMIF(CustomBet!$H$2:$H$1000009,"=" &amp;A12,CustomBet!$J$2:$J$1000009)</f>
        <v>0</v>
      </c>
      <c r="W12">
        <f>COUNTIF(CrossBookings!$H$2:$H$1000020,"=" &amp;A12)</f>
        <v>0</v>
      </c>
      <c r="X12">
        <f>SUMIF(CrossBookings!$H$2:$H$1000020,"=" &amp;A12,CrossBookings!$J$2:$J$1000020)</f>
        <v>0</v>
      </c>
    </row>
    <row r="13" spans="1:24">
      <c r="A13" t="s">
        <v>1155</v>
      </c>
      <c r="B13">
        <f>COUNTIF('Total Goals'!$H$2:$H$1000013,"=" &amp;A13)</f>
        <v>0</v>
      </c>
      <c r="C13">
        <f>SUMIF('Total Goals'!$H$2:$H$1000013,"=" &amp;A13,'Total Goals'!$J$2:$J$1000013)</f>
        <v>0</v>
      </c>
      <c r="E13">
        <f>COUNTIF(CornersSQ!$H$2:$H$1000044,"=" &amp;A13)</f>
        <v>0</v>
      </c>
      <c r="F13">
        <f>SUMIF(CornersSQ!$H$2:$H$1000044,"=" &amp;A13,CornersSQ!$J$2:$J$1000044)</f>
        <v>0</v>
      </c>
      <c r="H13">
        <f>COUNTIF(Bookings!$H$2:$H$1000008,"=" &amp;A13)</f>
        <v>0</v>
      </c>
      <c r="I13">
        <f>SUMIF(Bookings!$H$2:$H$1000008,"=" &amp;A13,Bookings!$J$2:$J$1000008)</f>
        <v>0</v>
      </c>
      <c r="K13">
        <f>COUNTIF(MatchP!$H$2:$H$1000006,"=" &amp;A13)</f>
        <v>0</v>
      </c>
      <c r="L13">
        <f>SUMIF(MatchP!$H$2:$H$1000006,"=" &amp;A13,MatchP!$J$2:$J$1000006)</f>
        <v>0</v>
      </c>
      <c r="N13">
        <f>COUNTIF(Goals100Indices!$H$2:$H$1000009,"=" &amp;A13)</f>
        <v>0</v>
      </c>
      <c r="O13">
        <f>SUMIF(Goals100Indices!$H$2:$H$1000009,"=" &amp;A13,Goals100Indices!$J$2:$J$1000009)</f>
        <v>0</v>
      </c>
      <c r="Q13">
        <f>COUNTIF(Corner100Indices!$H$2:$H$1000004,"=" &amp;A13)</f>
        <v>0</v>
      </c>
      <c r="R13">
        <f>SUMIF(Corner100Indices!$H$2:$H$1000004,"=" &amp;A13,Corner100Indices!$J$2:$J$1000004)</f>
        <v>0</v>
      </c>
      <c r="T13">
        <f>COUNTIF(CustomBet!$H$2:$H$1000009,"=" &amp;A13)</f>
        <v>0</v>
      </c>
      <c r="U13">
        <f>SUMIF(CustomBet!$H$2:$H$1000009,"=" &amp;A13,CustomBet!$J$2:$J$1000009)</f>
        <v>0</v>
      </c>
      <c r="W13">
        <f>COUNTIF(CrossBookings!$H$2:$H$1000020,"=" &amp;A13)</f>
        <v>0</v>
      </c>
      <c r="X13">
        <f>SUMIF(CrossBookings!$H$2:$H$1000020,"=" &amp;A13,CrossBookings!$J$2:$J$1000020)</f>
        <v>0</v>
      </c>
    </row>
    <row r="14" spans="1:24">
      <c r="A14" t="s">
        <v>245</v>
      </c>
      <c r="B14">
        <f>COUNTIF('Total Goals'!$H$2:$H$1000013,"=" &amp;A14)</f>
        <v>30</v>
      </c>
      <c r="C14">
        <f>SUMIF('Total Goals'!$H$2:$H$1000013,"=" &amp;A14,'Total Goals'!$J$2:$J$1000013)</f>
        <v>0.80000000000000027</v>
      </c>
      <c r="E14">
        <f>COUNTIF(CornersSQ!$H$2:$H$1000044,"=" &amp;A14)</f>
        <v>26</v>
      </c>
      <c r="F14">
        <f>SUMIF(CornersSQ!$H$2:$H$1000044,"=" &amp;A14,CornersSQ!$J$2:$J$1000044)</f>
        <v>91</v>
      </c>
      <c r="H14">
        <f>COUNTIF(Bookings!$H$2:$H$1000008,"=" &amp;A14)</f>
        <v>22</v>
      </c>
      <c r="I14">
        <f>SUMIF(Bookings!$H$2:$H$1000008,"=" &amp;A14,Bookings!$J$2:$J$1000008)</f>
        <v>-22</v>
      </c>
      <c r="K14">
        <f>COUNTIF(MatchP!$H$2:$H$1000006,"=" &amp;A14)</f>
        <v>7</v>
      </c>
      <c r="L14">
        <f>SUMIF(MatchP!$H$2:$H$1000006,"=" &amp;A14,MatchP!$J$2:$J$1000006)</f>
        <v>-82</v>
      </c>
      <c r="N14">
        <f>COUNTIF(Goals100Indices!$H$2:$H$1000009,"=" &amp;A14)</f>
        <v>1</v>
      </c>
      <c r="O14">
        <f>SUMIF(Goals100Indices!$H$2:$H$1000009,"=" &amp;A14,Goals100Indices!$J$2:$J$1000009)</f>
        <v>-65</v>
      </c>
      <c r="Q14">
        <f>COUNTIF(Corner100Indices!$H$2:$H$1000004,"=" &amp;A14)</f>
        <v>0</v>
      </c>
      <c r="R14">
        <f>SUMIF(Corner100Indices!$H$2:$H$1000004,"=" &amp;A14,Corner100Indices!$J$2:$J$1000004)</f>
        <v>0</v>
      </c>
      <c r="T14" s="79">
        <f>COUNTIF(CustomBet!$H$2:$H$1000009,"=" &amp;A14)</f>
        <v>3</v>
      </c>
      <c r="U14" s="79">
        <f>SUMIF(CustomBet!$H$2:$H$1000009,"=" &amp;A14,CustomBet!$J$2:$J$1000009)</f>
        <v>60</v>
      </c>
      <c r="W14">
        <f>COUNTIF(CrossBookings!$H$2:$H$1000020,"=" &amp;A14)</f>
        <v>4</v>
      </c>
      <c r="X14">
        <f>SUMIF(CrossBookings!$H$2:$H$1000020,"=" &amp;A14,CrossBookings!$J$2:$J$1000020)</f>
        <v>-1280</v>
      </c>
    </row>
    <row r="15" spans="1:24">
      <c r="A15" t="s">
        <v>30</v>
      </c>
      <c r="B15">
        <f>COUNTIF('Total Goals'!$H$2:$H$1000013,"=" &amp;A15)</f>
        <v>2</v>
      </c>
      <c r="C15">
        <f>SUMIF('Total Goals'!$H$2:$H$1000013,"=" &amp;A15,'Total Goals'!$J$2:$J$1000013)</f>
        <v>-1.9</v>
      </c>
      <c r="E15">
        <f>COUNTIF(CornersSQ!$H$2:$H$1000044,"=" &amp;A15)</f>
        <v>0</v>
      </c>
      <c r="F15">
        <f>SUMIF(CornersSQ!$H$2:$H$1000044,"=" &amp;A15,CornersSQ!$J$2:$J$1000044)</f>
        <v>0</v>
      </c>
      <c r="H15">
        <f>COUNTIF(Bookings!$H$2:$H$1000008,"=" &amp;A15)</f>
        <v>1</v>
      </c>
      <c r="I15">
        <f>SUMIF(Bookings!$H$2:$H$1000008,"=" &amp;A15,Bookings!$J$2:$J$1000008)</f>
        <v>-17</v>
      </c>
      <c r="K15">
        <f>COUNTIF(MatchP!$H$2:$H$1000006,"=" &amp;A15)</f>
        <v>0</v>
      </c>
      <c r="L15">
        <f>SUMIF(MatchP!$H$2:$H$1000006,"=" &amp;A15,MatchP!$J$2:$J$1000006)</f>
        <v>0</v>
      </c>
      <c r="N15">
        <f>COUNTIF(Goals100Indices!$H$2:$H$1000009,"=" &amp;A15)</f>
        <v>0</v>
      </c>
      <c r="O15">
        <f>SUMIF(Goals100Indices!$H$2:$H$1000009,"=" &amp;A15,Goals100Indices!$J$2:$J$1000009)</f>
        <v>0</v>
      </c>
      <c r="Q15">
        <f>COUNTIF(Corner100Indices!$H$2:$H$1000004,"=" &amp;A15)</f>
        <v>0</v>
      </c>
      <c r="R15">
        <f>SUMIF(Corner100Indices!$H$2:$H$1000004,"=" &amp;A15,Corner100Indices!$J$2:$J$1000004)</f>
        <v>0</v>
      </c>
      <c r="T15">
        <f>COUNTIF(CustomBet!$H$2:$H$1000009,"=" &amp;A15)</f>
        <v>0</v>
      </c>
      <c r="U15">
        <f>SUMIF(CustomBet!$H$2:$H$1000009,"=" &amp;A15,CustomBet!$J$2:$J$1000009)</f>
        <v>0</v>
      </c>
      <c r="W15">
        <f>COUNTIF(CrossBookings!$H$2:$H$1000020,"=" &amp;A15)</f>
        <v>0</v>
      </c>
      <c r="X15">
        <f>SUMIF(CrossBookings!$H$2:$H$1000020,"=" &amp;A15,CrossBookings!$J$2:$J$1000020)</f>
        <v>0</v>
      </c>
    </row>
    <row r="16" spans="1:24">
      <c r="A16" t="s">
        <v>246</v>
      </c>
      <c r="B16">
        <f>COUNTIF('Total Goals'!$H$2:$H$1000013,"=" &amp;A16)</f>
        <v>6</v>
      </c>
      <c r="C16">
        <f>SUMIF('Total Goals'!$H$2:$H$1000013,"=" &amp;A16,'Total Goals'!$J$2:$J$1000013)</f>
        <v>-5.3</v>
      </c>
      <c r="E16">
        <f>COUNTIF(CornersSQ!$H$2:$H$1000044,"=" &amp;A16)</f>
        <v>6</v>
      </c>
      <c r="F16">
        <f>SUMIF(CornersSQ!$H$2:$H$1000044,"=" &amp;A16,CornersSQ!$J$2:$J$1000044)</f>
        <v>-116</v>
      </c>
      <c r="H16">
        <f>COUNTIF(Bookings!$H$2:$H$1000008,"=" &amp;A16)</f>
        <v>0</v>
      </c>
      <c r="I16">
        <f>SUMIF(Bookings!$H$2:$H$1000008,"=" &amp;A16,Bookings!$J$2:$J$1000008)</f>
        <v>0</v>
      </c>
      <c r="K16">
        <f>COUNTIF(MatchP!$H$2:$H$1000006,"=" &amp;A16)</f>
        <v>0</v>
      </c>
      <c r="L16">
        <f>SUMIF(MatchP!$H$2:$H$1000006,"=" &amp;A16,MatchP!$J$2:$J$1000006)</f>
        <v>0</v>
      </c>
      <c r="N16">
        <f>COUNTIF(Goals100Indices!$H$2:$H$1000009,"=" &amp;A16)</f>
        <v>0</v>
      </c>
      <c r="O16">
        <f>SUMIF(Goals100Indices!$H$2:$H$1000009,"=" &amp;A16,Goals100Indices!$J$2:$J$1000009)</f>
        <v>0</v>
      </c>
      <c r="Q16">
        <f>COUNTIF(Corner100Indices!$H$2:$H$1000004,"=" &amp;A16)</f>
        <v>0</v>
      </c>
      <c r="R16">
        <f>SUMIF(Corner100Indices!$H$2:$H$1000004,"=" &amp;A16,Corner100Indices!$J$2:$J$1000004)</f>
        <v>0</v>
      </c>
      <c r="T16">
        <f>COUNTIF(CustomBet!$H$2:$H$1000009,"=" &amp;A16)</f>
        <v>0</v>
      </c>
      <c r="U16">
        <f>SUMIF(CustomBet!$H$2:$H$1000009,"=" &amp;A16,CustomBet!$J$2:$J$1000009)</f>
        <v>0</v>
      </c>
      <c r="W16">
        <f>COUNTIF(CrossBookings!$H$2:$H$1000020,"=" &amp;A16)</f>
        <v>0</v>
      </c>
      <c r="X16">
        <f>SUMIF(CrossBookings!$H$2:$H$1000020,"=" &amp;A16,CrossBookings!$J$2:$J$1000020)</f>
        <v>0</v>
      </c>
    </row>
    <row r="17" spans="1:24">
      <c r="A17" t="s">
        <v>247</v>
      </c>
      <c r="B17">
        <f>COUNTIF('Total Goals'!$H$2:$H$1000013,"=" &amp;A17)</f>
        <v>2</v>
      </c>
      <c r="C17">
        <f>SUMIF('Total Goals'!$H$2:$H$1000013,"=" &amp;A17,'Total Goals'!$J$2:$J$1000013)</f>
        <v>-2.4</v>
      </c>
      <c r="E17">
        <f>COUNTIF(CornersSQ!$H$2:$H$1000044,"=" &amp;A17)</f>
        <v>14</v>
      </c>
      <c r="F17">
        <f>SUMIF(CornersSQ!$H$2:$H$1000044,"=" &amp;A17,CornersSQ!$J$2:$J$1000044)</f>
        <v>-35</v>
      </c>
      <c r="H17">
        <f>COUNTIF(Bookings!$H$2:$H$1000008,"=" &amp;A17)</f>
        <v>1</v>
      </c>
      <c r="I17">
        <f>SUMIF(Bookings!$H$2:$H$1000008,"=" &amp;A17,Bookings!$J$2:$J$1000008)</f>
        <v>1</v>
      </c>
      <c r="K17">
        <f>COUNTIF(MatchP!$H$2:$H$1000006,"=" &amp;A17)</f>
        <v>0</v>
      </c>
      <c r="L17">
        <f>SUMIF(MatchP!$H$2:$H$1000006,"=" &amp;A17,MatchP!$J$2:$J$1000006)</f>
        <v>0</v>
      </c>
      <c r="N17">
        <f>COUNTIF(Goals100Indices!$H$2:$H$1000009,"=" &amp;A17)</f>
        <v>0</v>
      </c>
      <c r="O17">
        <f>SUMIF(Goals100Indices!$H$2:$H$1000009,"=" &amp;A17,Goals100Indices!$J$2:$J$1000009)</f>
        <v>0</v>
      </c>
      <c r="Q17">
        <f>COUNTIF(Corner100Indices!$H$2:$H$1000004,"=" &amp;A17)</f>
        <v>0</v>
      </c>
      <c r="R17">
        <f>SUMIF(Corner100Indices!$H$2:$H$1000004,"=" &amp;A17,Corner100Indices!$J$2:$J$1000004)</f>
        <v>0</v>
      </c>
      <c r="T17">
        <f>COUNTIF(CustomBet!$H$2:$H$1000009,"=" &amp;A17)</f>
        <v>1</v>
      </c>
      <c r="U17">
        <f>SUMIF(CustomBet!$H$2:$H$1000009,"=" &amp;A17,CustomBet!$J$2:$J$1000009)</f>
        <v>14</v>
      </c>
      <c r="W17">
        <f>COUNTIF(CrossBookings!$H$2:$H$1000020,"=" &amp;A17)</f>
        <v>0</v>
      </c>
      <c r="X17">
        <f>SUMIF(CrossBookings!$H$2:$H$1000020,"=" &amp;A17,CrossBookings!$J$2:$J$1000020)</f>
        <v>0</v>
      </c>
    </row>
    <row r="18" spans="1:24">
      <c r="A18" t="s">
        <v>211</v>
      </c>
      <c r="B18">
        <f>COUNTIF('Total Goals'!$H$2:$H$1000013,"=" &amp;A18)</f>
        <v>14</v>
      </c>
      <c r="C18">
        <f>SUMIF('Total Goals'!$H$2:$H$1000013,"=" &amp;A18,'Total Goals'!$J$2:$J$1000013)</f>
        <v>-6.6000000000000014</v>
      </c>
      <c r="E18">
        <f>COUNTIF(CornersSQ!$H$2:$H$1000044,"=" &amp;A18)</f>
        <v>25</v>
      </c>
      <c r="F18">
        <f>SUMIF(CornersSQ!$H$2:$H$1000044,"=" &amp;A18,CornersSQ!$J$2:$J$1000044)</f>
        <v>120</v>
      </c>
      <c r="H18">
        <f>COUNTIF(Bookings!$H$2:$H$1000008,"=" &amp;A18)</f>
        <v>24</v>
      </c>
      <c r="I18">
        <f>SUMIF(Bookings!$H$2:$H$1000008,"=" &amp;A18,Bookings!$J$2:$J$1000008)</f>
        <v>-104</v>
      </c>
      <c r="K18">
        <f>COUNTIF(MatchP!$H$2:$H$1000006,"=" &amp;A18)</f>
        <v>12</v>
      </c>
      <c r="L18">
        <f>SUMIF(MatchP!$H$2:$H$1000006,"=" &amp;A18,MatchP!$J$2:$J$1000006)</f>
        <v>-48</v>
      </c>
      <c r="N18">
        <f>COUNTIF(Goals100Indices!$H$2:$H$1000009,"=" &amp;A18)</f>
        <v>0</v>
      </c>
      <c r="O18">
        <f>SUMIF(Goals100Indices!$H$2:$H$1000009,"=" &amp;A18,Goals100Indices!$J$2:$J$1000009)</f>
        <v>0</v>
      </c>
      <c r="Q18">
        <f>COUNTIF(Corner100Indices!$H$2:$H$1000004,"=" &amp;A18)</f>
        <v>0</v>
      </c>
      <c r="R18">
        <f>SUMIF(Corner100Indices!$H$2:$H$1000004,"=" &amp;A18,Corner100Indices!$J$2:$J$1000004)</f>
        <v>0</v>
      </c>
      <c r="T18">
        <f>COUNTIF(CustomBet!$H$2:$H$1000009,"=" &amp;A18)</f>
        <v>0</v>
      </c>
      <c r="U18">
        <f>SUMIF(CustomBet!$H$2:$H$1000009,"=" &amp;A18,CustomBet!$J$2:$J$1000009)</f>
        <v>0</v>
      </c>
      <c r="W18" s="79">
        <f>COUNTIF(CrossBookings!$H$2:$H$1000020,"=" &amp;A18)</f>
        <v>7</v>
      </c>
      <c r="X18" s="79">
        <f>SUMIF(CrossBookings!$H$2:$H$1000020,"=" &amp;A18,CrossBookings!$J$2:$J$1000020)</f>
        <v>1825</v>
      </c>
    </row>
    <row r="19" spans="1:24">
      <c r="A19" t="s">
        <v>26</v>
      </c>
      <c r="B19">
        <f>COUNTIF('Total Goals'!$H$2:$H$1000013,"=" &amp;A19)</f>
        <v>1</v>
      </c>
      <c r="C19">
        <f>SUMIF('Total Goals'!$H$2:$H$1000013,"=" &amp;A19,'Total Goals'!$J$2:$J$1000013)</f>
        <v>0</v>
      </c>
      <c r="E19">
        <f>COUNTIF(CornersSQ!$H$2:$H$1000044,"=" &amp;A19)</f>
        <v>0</v>
      </c>
      <c r="F19">
        <f>SUMIF(CornersSQ!$H$2:$H$1000044,"=" &amp;A19,CornersSQ!$J$2:$J$1000044)</f>
        <v>0</v>
      </c>
      <c r="H19">
        <f>COUNTIF(Bookings!$H$2:$H$1000008,"=" &amp;A19)</f>
        <v>5</v>
      </c>
      <c r="I19">
        <f>SUMIF(Bookings!$H$2:$H$1000008,"=" &amp;A19,Bookings!$J$2:$J$1000008)</f>
        <v>-47</v>
      </c>
      <c r="K19">
        <f>COUNTIF(MatchP!$H$2:$H$1000006,"=" &amp;A19)</f>
        <v>0</v>
      </c>
      <c r="L19">
        <f>SUMIF(MatchP!$H$2:$H$1000006,"=" &amp;A19,MatchP!$J$2:$J$1000006)</f>
        <v>0</v>
      </c>
      <c r="N19">
        <f>COUNTIF(Goals100Indices!$H$2:$H$1000009,"=" &amp;A19)</f>
        <v>0</v>
      </c>
      <c r="O19">
        <f>SUMIF(Goals100Indices!$H$2:$H$1000009,"=" &amp;A19,Goals100Indices!$J$2:$J$1000009)</f>
        <v>0</v>
      </c>
      <c r="Q19">
        <f>COUNTIF(Corner100Indices!$H$2:$H$1000004,"=" &amp;A19)</f>
        <v>0</v>
      </c>
      <c r="R19">
        <f>SUMIF(Corner100Indices!$H$2:$H$1000004,"=" &amp;A19,Corner100Indices!$J$2:$J$1000004)</f>
        <v>0</v>
      </c>
      <c r="T19">
        <f>COUNTIF(CustomBet!$H$2:$H$1000009,"=" &amp;A19)</f>
        <v>0</v>
      </c>
      <c r="U19">
        <f>SUMIF(CustomBet!$H$2:$H$1000009,"=" &amp;A19,CustomBet!$J$2:$J$1000009)</f>
        <v>0</v>
      </c>
      <c r="W19">
        <f>COUNTIF(CrossBookings!$H$2:$H$1000020,"=" &amp;A19)</f>
        <v>0</v>
      </c>
      <c r="X19">
        <f>SUMIF(CrossBookings!$H$2:$H$1000020,"=" &amp;A19,CrossBookings!$J$2:$J$1000020)</f>
        <v>0</v>
      </c>
    </row>
    <row r="20" spans="1:24">
      <c r="A20" t="s">
        <v>63</v>
      </c>
      <c r="B20">
        <f>COUNTIF('Total Goals'!$H$2:$H$1000013,"=" &amp;A20)</f>
        <v>8</v>
      </c>
      <c r="C20">
        <f>SUMIF('Total Goals'!$H$2:$H$1000013,"=" &amp;A20,'Total Goals'!$J$2:$J$1000013)</f>
        <v>8.0499999999999989</v>
      </c>
      <c r="E20">
        <f>COUNTIF(CornersSQ!$H$2:$H$1000044,"=" &amp;A20)</f>
        <v>4</v>
      </c>
      <c r="F20">
        <f>SUMIF(CornersSQ!$H$2:$H$1000044,"=" &amp;A20,CornersSQ!$J$2:$J$1000044)</f>
        <v>-330</v>
      </c>
      <c r="H20">
        <f>COUNTIF(Bookings!$H$2:$H$1000008,"=" &amp;A20)</f>
        <v>2</v>
      </c>
      <c r="I20">
        <f>SUMIF(Bookings!$H$2:$H$1000008,"=" &amp;A20,Bookings!$J$2:$J$1000008)</f>
        <v>-53</v>
      </c>
      <c r="K20">
        <f>COUNTIF(MatchP!$H$2:$H$1000006,"=" &amp;A20)</f>
        <v>0</v>
      </c>
      <c r="L20">
        <f>SUMIF(MatchP!$H$2:$H$1000006,"=" &amp;A20,MatchP!$J$2:$J$1000006)</f>
        <v>0</v>
      </c>
      <c r="N20">
        <f>COUNTIF(Goals100Indices!$H$2:$H$1000009,"=" &amp;A20)</f>
        <v>0</v>
      </c>
      <c r="O20">
        <f>SUMIF(Goals100Indices!$H$2:$H$1000009,"=" &amp;A20,Goals100Indices!$J$2:$J$1000009)</f>
        <v>0</v>
      </c>
      <c r="Q20">
        <f>COUNTIF(Corner100Indices!$H$2:$H$1000004,"=" &amp;A20)</f>
        <v>0</v>
      </c>
      <c r="R20">
        <f>SUMIF(Corner100Indices!$H$2:$H$1000004,"=" &amp;A20,Corner100Indices!$J$2:$J$1000004)</f>
        <v>0</v>
      </c>
      <c r="T20">
        <f>COUNTIF(CustomBet!$H$2:$H$1000009,"=" &amp;A20)</f>
        <v>0</v>
      </c>
      <c r="U20">
        <f>SUMIF(CustomBet!$H$2:$H$1000009,"=" &amp;A20,CustomBet!$J$2:$J$1000009)</f>
        <v>0</v>
      </c>
      <c r="W20">
        <f>COUNTIF(CrossBookings!$H$2:$H$1000020,"=" &amp;A20)</f>
        <v>0</v>
      </c>
      <c r="X20">
        <f>SUMIF(CrossBookings!$H$2:$H$1000020,"=" &amp;A20,CrossBookings!$J$2:$J$1000020)</f>
        <v>0</v>
      </c>
    </row>
    <row r="21" spans="1:24">
      <c r="A21" t="s">
        <v>1147</v>
      </c>
      <c r="B21">
        <f>COUNTIF('Total Goals'!$H$2:$H$1000013,"=" &amp;A21)</f>
        <v>0</v>
      </c>
      <c r="C21">
        <f>SUMIF('Total Goals'!$H$2:$H$1000013,"=" &amp;A21,'Total Goals'!$J$2:$J$1000013)</f>
        <v>0</v>
      </c>
      <c r="E21">
        <f>COUNTIF(CornersSQ!$H$2:$H$1000044,"=" &amp;A21)</f>
        <v>1</v>
      </c>
      <c r="F21">
        <f>SUMIF(CornersSQ!$H$2:$H$1000044,"=" &amp;A21,CornersSQ!$J$2:$J$1000044)</f>
        <v>-75</v>
      </c>
      <c r="H21">
        <f>COUNTIF(Bookings!$H$2:$H$1000008,"=" &amp;A21)</f>
        <v>0</v>
      </c>
      <c r="I21">
        <f>SUMIF(Bookings!$H$2:$H$1000008,"=" &amp;A21,Bookings!$J$2:$J$1000008)</f>
        <v>0</v>
      </c>
      <c r="K21">
        <f>COUNTIF(MatchP!$H$2:$H$1000006,"=" &amp;A21)</f>
        <v>0</v>
      </c>
      <c r="L21">
        <f>SUMIF(MatchP!$H$2:$H$1000006,"=" &amp;A21,MatchP!$J$2:$J$1000006)</f>
        <v>0</v>
      </c>
      <c r="N21">
        <f>COUNTIF(Goals100Indices!$H$2:$H$1000009,"=" &amp;A21)</f>
        <v>0</v>
      </c>
      <c r="O21">
        <f>SUMIF(Goals100Indices!$H$2:$H$1000009,"=" &amp;A21,Goals100Indices!$J$2:$J$1000009)</f>
        <v>0</v>
      </c>
      <c r="Q21">
        <f>COUNTIF(Corner100Indices!$H$2:$H$1000004,"=" &amp;A21)</f>
        <v>0</v>
      </c>
      <c r="R21">
        <f>SUMIF(Corner100Indices!$H$2:$H$1000004,"=" &amp;A21,Corner100Indices!$J$2:$J$1000004)</f>
        <v>0</v>
      </c>
      <c r="T21">
        <f>COUNTIF(CustomBet!$H$2:$H$1000009,"=" &amp;A21)</f>
        <v>0</v>
      </c>
      <c r="U21">
        <f>SUMIF(CustomBet!$H$2:$H$1000009,"=" &amp;A21,CustomBet!$J$2:$J$1000009)</f>
        <v>0</v>
      </c>
      <c r="W21">
        <f>COUNTIF(CrossBookings!$H$2:$H$1000020,"=" &amp;A21)</f>
        <v>0</v>
      </c>
      <c r="X21">
        <f>SUMIF(CrossBookings!$H$2:$H$1000020,"=" &amp;A21,CrossBookings!$J$2:$J$1000020)</f>
        <v>0</v>
      </c>
    </row>
    <row r="22" spans="1:24">
      <c r="A22" t="s">
        <v>1148</v>
      </c>
      <c r="B22">
        <f>COUNTIF('Total Goals'!$H$2:$H$1000013,"=" &amp;A22)</f>
        <v>0</v>
      </c>
      <c r="C22">
        <f>SUMIF('Total Goals'!$H$2:$H$1000013,"=" &amp;A22,'Total Goals'!$J$2:$J$1000013)</f>
        <v>0</v>
      </c>
      <c r="E22">
        <f>COUNTIF(CornersSQ!$H$2:$H$1000044,"=" &amp;A22)</f>
        <v>1</v>
      </c>
      <c r="F22">
        <f>SUMIF(CornersSQ!$H$2:$H$1000044,"=" &amp;A22,CornersSQ!$J$2:$J$1000044)</f>
        <v>70</v>
      </c>
      <c r="H22">
        <f>COUNTIF(Bookings!$H$2:$H$1000008,"=" &amp;A22)</f>
        <v>0</v>
      </c>
      <c r="I22">
        <f>SUMIF(Bookings!$H$2:$H$1000008,"=" &amp;A22,Bookings!$J$2:$J$1000008)</f>
        <v>0</v>
      </c>
      <c r="K22">
        <f>COUNTIF(MatchP!$H$2:$H$1000006,"=" &amp;A22)</f>
        <v>0</v>
      </c>
      <c r="L22">
        <f>SUMIF(MatchP!$H$2:$H$1000006,"=" &amp;A22,MatchP!$J$2:$J$1000006)</f>
        <v>0</v>
      </c>
      <c r="N22">
        <f>COUNTIF(Goals100Indices!$H$2:$H$1000009,"=" &amp;A22)</f>
        <v>0</v>
      </c>
      <c r="O22">
        <f>SUMIF(Goals100Indices!$H$2:$H$1000009,"=" &amp;A22,Goals100Indices!$J$2:$J$1000009)</f>
        <v>0</v>
      </c>
      <c r="Q22">
        <f>COUNTIF(Corner100Indices!$H$2:$H$1000004,"=" &amp;A22)</f>
        <v>0</v>
      </c>
      <c r="R22">
        <f>SUMIF(Corner100Indices!$H$2:$H$1000004,"=" &amp;A22,Corner100Indices!$J$2:$J$1000004)</f>
        <v>0</v>
      </c>
      <c r="T22">
        <f>COUNTIF(CustomBet!$H$2:$H$1000009,"=" &amp;A22)</f>
        <v>0</v>
      </c>
      <c r="U22">
        <f>SUMIF(CustomBet!$H$2:$H$1000009,"=" &amp;A22,CustomBet!$J$2:$J$1000009)</f>
        <v>0</v>
      </c>
      <c r="W22">
        <f>COUNTIF(CrossBookings!$H$2:$H$1000020,"=" &amp;A22)</f>
        <v>0</v>
      </c>
      <c r="X22">
        <f>SUMIF(CrossBookings!$H$2:$H$1000020,"=" &amp;A22,CrossBookings!$J$2:$J$1000020)</f>
        <v>0</v>
      </c>
    </row>
    <row r="23" spans="1:24">
      <c r="A23" t="s">
        <v>1156</v>
      </c>
      <c r="B23">
        <f>COUNTIF('Total Goals'!$H$2:$H$1000013,"=" &amp;A23)</f>
        <v>0</v>
      </c>
      <c r="C23">
        <f>SUMIF('Total Goals'!$H$2:$H$1000013,"=" &amp;A23,'Total Goals'!$J$2:$J$1000013)</f>
        <v>0</v>
      </c>
      <c r="E23">
        <f>COUNTIF(CornersSQ!$H$2:$H$1000044,"=" &amp;A23)</f>
        <v>0</v>
      </c>
      <c r="F23">
        <f>SUMIF(CornersSQ!$H$2:$H$1000044,"=" &amp;A23,CornersSQ!$J$2:$J$1000044)</f>
        <v>0</v>
      </c>
      <c r="H23">
        <f>COUNTIF(Bookings!$H$2:$H$1000008,"=" &amp;A23)</f>
        <v>0</v>
      </c>
      <c r="I23">
        <f>SUMIF(Bookings!$H$2:$H$1000008,"=" &amp;A23,Bookings!$J$2:$J$1000008)</f>
        <v>0</v>
      </c>
      <c r="K23">
        <f>COUNTIF(MatchP!$H$2:$H$1000006,"=" &amp;A23)</f>
        <v>0</v>
      </c>
      <c r="L23">
        <f>SUMIF(MatchP!$H$2:$H$1000006,"=" &amp;A23,MatchP!$J$2:$J$1000006)</f>
        <v>0</v>
      </c>
      <c r="N23">
        <f>COUNTIF(Goals100Indices!$H$2:$H$1000009,"=" &amp;A23)</f>
        <v>0</v>
      </c>
      <c r="O23">
        <f>SUMIF(Goals100Indices!$H$2:$H$1000009,"=" &amp;A23,Goals100Indices!$J$2:$J$1000009)</f>
        <v>0</v>
      </c>
      <c r="Q23">
        <f>COUNTIF(Corner100Indices!$H$2:$H$1000004,"=" &amp;A23)</f>
        <v>0</v>
      </c>
      <c r="R23">
        <f>SUMIF(Corner100Indices!$H$2:$H$1000004,"=" &amp;A23,Corner100Indices!$J$2:$J$1000004)</f>
        <v>0</v>
      </c>
      <c r="T23">
        <f>COUNTIF(CustomBet!$H$2:$H$1000009,"=" &amp;A23)</f>
        <v>0</v>
      </c>
      <c r="U23">
        <f>SUMIF(CustomBet!$H$2:$H$1000009,"=" &amp;A23,CustomBet!$J$2:$J$1000009)</f>
        <v>0</v>
      </c>
      <c r="W23">
        <f>COUNTIF(CrossBookings!$H$2:$H$1000020,"=" &amp;A23)</f>
        <v>0</v>
      </c>
      <c r="X23">
        <f>SUMIF(CrossBookings!$H$2:$H$1000020,"=" &amp;A23,CrossBookings!$J$2:$J$1000020)</f>
        <v>0</v>
      </c>
    </row>
    <row r="24" spans="1:24">
      <c r="A24" t="s">
        <v>142</v>
      </c>
      <c r="B24">
        <f>COUNTIF('Total Goals'!$H$2:$H$1000013,"=" &amp;A24)</f>
        <v>25</v>
      </c>
      <c r="C24">
        <f>SUMIF('Total Goals'!$H$2:$H$1000013,"=" &amp;A24,'Total Goals'!$J$2:$J$1000013)</f>
        <v>-1.4500000000000002</v>
      </c>
      <c r="E24">
        <f>COUNTIF(CornersSQ!$H$2:$H$1000044,"=" &amp;A24)</f>
        <v>9</v>
      </c>
      <c r="F24">
        <f>SUMIF(CornersSQ!$H$2:$H$1000044,"=" &amp;A24,CornersSQ!$J$2:$J$1000044)</f>
        <v>-33</v>
      </c>
      <c r="H24" s="79">
        <f>COUNTIF(Bookings!$H$2:$H$1000008,"=" &amp;A24)</f>
        <v>5</v>
      </c>
      <c r="I24" s="79">
        <f>SUMIF(Bookings!$H$2:$H$1000008,"=" &amp;A24,Bookings!$J$2:$J$1000008)</f>
        <v>12</v>
      </c>
      <c r="K24">
        <f>COUNTIF(MatchP!$H$2:$H$1000006,"=" &amp;A24)</f>
        <v>1</v>
      </c>
      <c r="L24">
        <f>SUMIF(MatchP!$H$2:$H$1000006,"=" &amp;A24,MatchP!$J$2:$J$1000006)</f>
        <v>-15</v>
      </c>
      <c r="N24">
        <f>COUNTIF(Goals100Indices!$H$2:$H$1000009,"=" &amp;A24)</f>
        <v>1</v>
      </c>
      <c r="O24">
        <f>SUMIF(Goals100Indices!$H$2:$H$1000009,"=" &amp;A24,Goals100Indices!$J$2:$J$1000009)</f>
        <v>35</v>
      </c>
      <c r="Q24">
        <f>COUNTIF(Corner100Indices!$H$2:$H$1000004,"=" &amp;A24)</f>
        <v>0</v>
      </c>
      <c r="R24">
        <f>SUMIF(Corner100Indices!$H$2:$H$1000004,"=" &amp;A24,Corner100Indices!$J$2:$J$1000004)</f>
        <v>0</v>
      </c>
      <c r="T24">
        <f>COUNTIF(CustomBet!$H$2:$H$1000009,"=" &amp;A24)</f>
        <v>0</v>
      </c>
      <c r="U24">
        <f>SUMIF(CustomBet!$H$2:$H$1000009,"=" &amp;A24,CustomBet!$J$2:$J$1000009)</f>
        <v>0</v>
      </c>
      <c r="W24">
        <f>COUNTIF(CrossBookings!$H$2:$H$1000020,"=" &amp;A24)</f>
        <v>2</v>
      </c>
      <c r="X24">
        <f>SUMIF(CrossBookings!$H$2:$H$1000020,"=" &amp;A24,CrossBookings!$J$2:$J$1000020)</f>
        <v>735</v>
      </c>
    </row>
    <row r="25" spans="1:24">
      <c r="A25" t="s">
        <v>1150</v>
      </c>
      <c r="B25">
        <f>COUNTIF('Total Goals'!$H$2:$H$1000013,"=" &amp;A25)</f>
        <v>13</v>
      </c>
      <c r="C25">
        <f>SUMIF('Total Goals'!$H$2:$H$1000013,"=" &amp;A25,'Total Goals'!$J$2:$J$1000013)</f>
        <v>-5.55</v>
      </c>
      <c r="E25">
        <f>COUNTIF(CornersSQ!$H$2:$H$1000044,"=" &amp;A25)</f>
        <v>19</v>
      </c>
      <c r="F25">
        <f>SUMIF(CornersSQ!$H$2:$H$1000044,"=" &amp;A25,CornersSQ!$J$2:$J$1000044)</f>
        <v>-164</v>
      </c>
      <c r="H25">
        <f>COUNTIF(Bookings!$H$2:$H$1000008,"=" &amp;A25)</f>
        <v>9</v>
      </c>
      <c r="I25">
        <f>SUMIF(Bookings!$H$2:$H$1000008,"=" &amp;A25,Bookings!$J$2:$J$1000008)</f>
        <v>15</v>
      </c>
      <c r="K25">
        <f>COUNTIF(MatchP!$H$2:$H$1000006,"=" &amp;A25)</f>
        <v>0</v>
      </c>
      <c r="L25">
        <f>SUMIF(MatchP!$H$2:$H$1000006,"=" &amp;A25,MatchP!$J$2:$J$1000006)</f>
        <v>0</v>
      </c>
      <c r="N25">
        <f>COUNTIF(Goals100Indices!$H$2:$H$1000009,"=" &amp;A25)</f>
        <v>2</v>
      </c>
      <c r="O25">
        <f>SUMIF(Goals100Indices!$H$2:$H$1000009,"=" &amp;A25,Goals100Indices!$J$2:$J$1000009)</f>
        <v>-26</v>
      </c>
      <c r="Q25">
        <f>COUNTIF(Corner100Indices!$H$2:$H$1000004,"=" &amp;A25)</f>
        <v>0</v>
      </c>
      <c r="R25">
        <f>SUMIF(Corner100Indices!$H$2:$H$1000004,"=" &amp;A25,Corner100Indices!$J$2:$J$1000004)</f>
        <v>0</v>
      </c>
      <c r="T25">
        <f>COUNTIF(CustomBet!$H$2:$H$1000009,"=" &amp;A25)</f>
        <v>1</v>
      </c>
      <c r="U25">
        <f>SUMIF(CustomBet!$H$2:$H$1000009,"=" &amp;A25,CustomBet!$J$2:$J$1000009)</f>
        <v>-25</v>
      </c>
      <c r="W25">
        <f>COUNTIF(CrossBookings!$H$2:$H$1000020,"=" &amp;A25)</f>
        <v>1</v>
      </c>
      <c r="X25">
        <f>SUMIF(CrossBookings!$H$2:$H$1000020,"=" &amp;A25,CrossBookings!$J$2:$J$1000020)</f>
        <v>-35</v>
      </c>
    </row>
    <row r="26" spans="1:24">
      <c r="A26" t="s">
        <v>1151</v>
      </c>
      <c r="B26">
        <f>COUNTIF('Total Goals'!$H$2:$H$1000013,"=" &amp;A26)</f>
        <v>6</v>
      </c>
      <c r="C26">
        <f>SUMIF('Total Goals'!$H$2:$H$1000013,"=" &amp;A26,'Total Goals'!$J$2:$J$1000013)</f>
        <v>-1.5500000000000003</v>
      </c>
      <c r="E26">
        <f>COUNTIF(CornersSQ!$H$2:$H$1000044,"=" &amp;A26)</f>
        <v>0</v>
      </c>
      <c r="F26">
        <f>SUMIF(CornersSQ!$H$2:$H$1000044,"=" &amp;A26,CornersSQ!$J$2:$J$1000044)</f>
        <v>0</v>
      </c>
      <c r="H26">
        <f>COUNTIF(Bookings!$H$2:$H$1000008,"=" &amp;A26)</f>
        <v>0</v>
      </c>
      <c r="I26">
        <f>SUMIF(Bookings!$H$2:$H$1000008,"=" &amp;A26,Bookings!$J$2:$J$1000008)</f>
        <v>0</v>
      </c>
      <c r="K26">
        <f>COUNTIF(MatchP!$H$2:$H$1000006,"=" &amp;A26)</f>
        <v>0</v>
      </c>
      <c r="L26">
        <f>SUMIF(MatchP!$H$2:$H$1000006,"=" &amp;A26,MatchP!$J$2:$J$1000006)</f>
        <v>0</v>
      </c>
      <c r="N26">
        <f>COUNTIF(Goals100Indices!$H$2:$H$1000009,"=" &amp;A26)</f>
        <v>0</v>
      </c>
      <c r="O26">
        <f>SUMIF(Goals100Indices!$H$2:$H$1000009,"=" &amp;A26,Goals100Indices!$J$2:$J$1000009)</f>
        <v>0</v>
      </c>
      <c r="Q26">
        <f>COUNTIF(Corner100Indices!$H$2:$H$1000004,"=" &amp;A26)</f>
        <v>0</v>
      </c>
      <c r="R26">
        <f>SUMIF(Corner100Indices!$H$2:$H$1000004,"=" &amp;A26,Corner100Indices!$J$2:$J$1000004)</f>
        <v>0</v>
      </c>
      <c r="T26">
        <f>COUNTIF(CustomBet!$H$2:$H$1000009,"=" &amp;A26)</f>
        <v>0</v>
      </c>
      <c r="U26">
        <f>SUMIF(CustomBet!$H$2:$H$1000009,"=" &amp;A26,CustomBet!$J$2:$J$1000009)</f>
        <v>0</v>
      </c>
      <c r="W26">
        <f>COUNTIF(CrossBookings!$H$2:$H$1000020,"=" &amp;A26)</f>
        <v>0</v>
      </c>
      <c r="X26">
        <f>SUMIF(CrossBookings!$H$2:$H$1000020,"=" &amp;A26,CrossBookings!$J$2:$J$1000020)</f>
        <v>0</v>
      </c>
    </row>
    <row r="27" spans="1:24">
      <c r="A27" t="s">
        <v>328</v>
      </c>
      <c r="B27">
        <f>COUNTIF('Total Goals'!$H$2:$H$1000013,"=" &amp;A27)</f>
        <v>3</v>
      </c>
      <c r="C27">
        <f>SUMIF('Total Goals'!$H$2:$H$1000013,"=" &amp;A27,'Total Goals'!$J$2:$J$1000013)</f>
        <v>-2.6</v>
      </c>
      <c r="E27">
        <f>COUNTIF(CornersSQ!$H$2:$H$1000044,"=" &amp;A27)</f>
        <v>0</v>
      </c>
      <c r="F27">
        <f>SUMIF(CornersSQ!$H$2:$H$1000044,"=" &amp;A27,CornersSQ!$J$2:$J$1000044)</f>
        <v>0</v>
      </c>
      <c r="H27">
        <f>COUNTIF(Bookings!$H$2:$H$1000008,"=" &amp;A27)</f>
        <v>1</v>
      </c>
      <c r="I27">
        <f>SUMIF(Bookings!$H$2:$H$1000008,"=" &amp;A27,Bookings!$J$2:$J$1000008)</f>
        <v>-14</v>
      </c>
      <c r="K27">
        <f>COUNTIF(MatchP!$H$2:$H$1000006,"=" &amp;A27)</f>
        <v>0</v>
      </c>
      <c r="L27">
        <f>SUMIF(MatchP!$H$2:$H$1000006,"=" &amp;A27,MatchP!$J$2:$J$1000006)</f>
        <v>0</v>
      </c>
      <c r="N27">
        <f>COUNTIF(Goals100Indices!$H$2:$H$1000009,"=" &amp;A27)</f>
        <v>1</v>
      </c>
      <c r="O27">
        <f>SUMIF(Goals100Indices!$H$2:$H$1000009,"=" &amp;A27,Goals100Indices!$J$2:$J$1000009)</f>
        <v>31</v>
      </c>
      <c r="Q27">
        <f>COUNTIF(Corner100Indices!$H$2:$H$1000004,"=" &amp;A27)</f>
        <v>0</v>
      </c>
      <c r="R27">
        <f>SUMIF(Corner100Indices!$H$2:$H$1000004,"=" &amp;A27,Corner100Indices!$J$2:$J$1000004)</f>
        <v>0</v>
      </c>
      <c r="T27">
        <f>COUNTIF(CustomBet!$H$2:$H$1000009,"=" &amp;A27)</f>
        <v>0</v>
      </c>
      <c r="U27">
        <f>SUMIF(CustomBet!$H$2:$H$1000009,"=" &amp;A27,CustomBet!$J$2:$J$1000009)</f>
        <v>0</v>
      </c>
      <c r="W27">
        <f>COUNTIF(CrossBookings!$H$2:$H$1000020,"=" &amp;A27)</f>
        <v>0</v>
      </c>
      <c r="X27">
        <f>SUMIF(CrossBookings!$H$2:$H$1000020,"=" &amp;A27,CrossBookings!$J$2:$J$1000020)</f>
        <v>0</v>
      </c>
    </row>
    <row r="28" spans="1:24">
      <c r="A28" t="s">
        <v>16</v>
      </c>
      <c r="B28">
        <f>COUNTIF('Total Goals'!$H$2:$H$1000013,"=" &amp;A28)</f>
        <v>4</v>
      </c>
      <c r="C28">
        <f>SUMIF('Total Goals'!$H$2:$H$1000013,"=" &amp;A28,'Total Goals'!$J$2:$J$1000013)</f>
        <v>3</v>
      </c>
      <c r="E28">
        <f>COUNTIF(CornersSQ!$H$2:$H$1000044,"=" &amp;A28)</f>
        <v>0</v>
      </c>
      <c r="F28">
        <f>SUMIF(CornersSQ!$H$2:$H$1000044,"=" &amp;A28,CornersSQ!$J$2:$J$1000044)</f>
        <v>0</v>
      </c>
      <c r="H28">
        <f>COUNTIF(Bookings!$H$2:$H$1000008,"=" &amp;A28)</f>
        <v>3</v>
      </c>
      <c r="I28">
        <f>SUMIF(Bookings!$H$2:$H$1000008,"=" &amp;A28,Bookings!$J$2:$J$1000008)</f>
        <v>-3</v>
      </c>
      <c r="K28">
        <f>COUNTIF(MatchP!$H$2:$H$1000006,"=" &amp;A28)</f>
        <v>0</v>
      </c>
      <c r="L28">
        <f>SUMIF(MatchP!$H$2:$H$1000006,"=" &amp;A28,MatchP!$J$2:$J$1000006)</f>
        <v>0</v>
      </c>
      <c r="N28">
        <f>COUNTIF(Goals100Indices!$H$2:$H$1000009,"=" &amp;A28)</f>
        <v>0</v>
      </c>
      <c r="O28">
        <f>SUMIF(Goals100Indices!$H$2:$H$1000009,"=" &amp;A28,Goals100Indices!$J$2:$J$1000009)</f>
        <v>0</v>
      </c>
      <c r="Q28">
        <f>COUNTIF(Corner100Indices!$H$2:$H$1000004,"=" &amp;A28)</f>
        <v>0</v>
      </c>
      <c r="R28">
        <f>SUMIF(Corner100Indices!$H$2:$H$1000004,"=" &amp;A28,Corner100Indices!$J$2:$J$1000004)</f>
        <v>0</v>
      </c>
      <c r="T28">
        <f>COUNTIF(CustomBet!$H$2:$H$1000009,"=" &amp;A28)</f>
        <v>0</v>
      </c>
      <c r="U28">
        <f>SUMIF(CustomBet!$H$2:$H$1000009,"=" &amp;A28,CustomBet!$J$2:$J$1000009)</f>
        <v>0</v>
      </c>
      <c r="W28">
        <f>COUNTIF(CrossBookings!$H$2:$H$1000020,"=" &amp;A28)</f>
        <v>0</v>
      </c>
      <c r="X28">
        <f>SUMIF(CrossBookings!$H$2:$H$1000020,"=" &amp;A28,CrossBookings!$J$2:$J$1000020)</f>
        <v>0</v>
      </c>
    </row>
    <row r="29" spans="1:24">
      <c r="A29" t="s">
        <v>92</v>
      </c>
      <c r="B29">
        <f>COUNTIF('Total Goals'!$H$2:$H$1000013,"=" &amp;A29)</f>
        <v>2</v>
      </c>
      <c r="C29">
        <f>SUMIF('Total Goals'!$H$2:$H$1000013,"=" &amp;A29,'Total Goals'!$J$2:$J$1000013)</f>
        <v>1.95</v>
      </c>
      <c r="E29">
        <f>COUNTIF(CornersSQ!$H$2:$H$1000044,"=" &amp;A29)</f>
        <v>0</v>
      </c>
      <c r="F29">
        <f>SUMIF(CornersSQ!$H$2:$H$1000044,"=" &amp;A29,CornersSQ!$J$2:$J$1000044)</f>
        <v>0</v>
      </c>
      <c r="H29">
        <f>COUNTIF(Bookings!$H$2:$H$1000008,"=" &amp;A29)</f>
        <v>0</v>
      </c>
      <c r="I29">
        <f>SUMIF(Bookings!$H$2:$H$1000008,"=" &amp;A29,Bookings!$J$2:$J$1000008)</f>
        <v>0</v>
      </c>
      <c r="K29">
        <f>COUNTIF(MatchP!$H$2:$H$1000006,"=" &amp;A29)</f>
        <v>0</v>
      </c>
      <c r="L29">
        <f>SUMIF(MatchP!$H$2:$H$1000006,"=" &amp;A29,MatchP!$J$2:$J$1000006)</f>
        <v>0</v>
      </c>
      <c r="N29">
        <f>COUNTIF(Goals100Indices!$H$2:$H$1000009,"=" &amp;A29)</f>
        <v>0</v>
      </c>
      <c r="O29">
        <f>SUMIF(Goals100Indices!$H$2:$H$1000009,"=" &amp;A29,Goals100Indices!$J$2:$J$1000009)</f>
        <v>0</v>
      </c>
      <c r="Q29">
        <f>COUNTIF(Corner100Indices!$H$2:$H$1000004,"=" &amp;A29)</f>
        <v>0</v>
      </c>
      <c r="R29">
        <f>SUMIF(Corner100Indices!$H$2:$H$1000004,"=" &amp;A29,Corner100Indices!$J$2:$J$1000004)</f>
        <v>0</v>
      </c>
      <c r="T29">
        <f>COUNTIF(CustomBet!$H$2:$H$1000009,"=" &amp;A29)</f>
        <v>0</v>
      </c>
      <c r="U29">
        <f>SUMIF(CustomBet!$H$2:$H$1000009,"=" &amp;A29,CustomBet!$J$2:$J$1000009)</f>
        <v>0</v>
      </c>
      <c r="W29">
        <f>COUNTIF(CrossBookings!$H$2:$H$1000020,"=" &amp;A29)</f>
        <v>0</v>
      </c>
      <c r="X29">
        <f>SUMIF(CrossBookings!$H$2:$H$1000020,"=" &amp;A29,CrossBookings!$J$2:$J$1000020)</f>
        <v>0</v>
      </c>
    </row>
    <row r="30" spans="1:24">
      <c r="A30" t="s">
        <v>42</v>
      </c>
      <c r="B30">
        <f>COUNTIF('Total Goals'!$H$2:$H$1000013,"=" &amp;A30)</f>
        <v>2</v>
      </c>
      <c r="C30">
        <f>SUMIF('Total Goals'!$H$2:$H$1000013,"=" &amp;A30,'Total Goals'!$J$2:$J$1000013)</f>
        <v>-1.3</v>
      </c>
      <c r="E30">
        <f>COUNTIF(CornersSQ!$H$2:$H$1000044,"=" &amp;A30)</f>
        <v>0</v>
      </c>
      <c r="F30">
        <f>SUMIF(CornersSQ!$H$2:$H$1000044,"=" &amp;A30,CornersSQ!$J$2:$J$1000044)</f>
        <v>0</v>
      </c>
      <c r="H30">
        <f>COUNTIF(Bookings!$H$2:$H$1000008,"=" &amp;A30)</f>
        <v>0</v>
      </c>
      <c r="I30">
        <f>SUMIF(Bookings!$H$2:$H$1000008,"=" &amp;A30,Bookings!$J$2:$J$1000008)</f>
        <v>0</v>
      </c>
      <c r="K30">
        <f>COUNTIF(MatchP!$H$2:$H$1000006,"=" &amp;A30)</f>
        <v>0</v>
      </c>
      <c r="L30">
        <f>SUMIF(MatchP!$H$2:$H$1000006,"=" &amp;A30,MatchP!$J$2:$J$1000006)</f>
        <v>0</v>
      </c>
      <c r="N30">
        <f>COUNTIF(Goals100Indices!$H$2:$H$1000009,"=" &amp;A30)</f>
        <v>0</v>
      </c>
      <c r="O30">
        <f>SUMIF(Goals100Indices!$H$2:$H$1000009,"=" &amp;A30,Goals100Indices!$J$2:$J$1000009)</f>
        <v>0</v>
      </c>
      <c r="Q30">
        <f>COUNTIF(Corner100Indices!$H$2:$H$1000004,"=" &amp;A30)</f>
        <v>0</v>
      </c>
      <c r="R30">
        <f>SUMIF(Corner100Indices!$H$2:$H$1000004,"=" &amp;A30,Corner100Indices!$J$2:$J$1000004)</f>
        <v>0</v>
      </c>
      <c r="T30">
        <f>COUNTIF(CustomBet!$H$2:$H$1000009,"=" &amp;A30)</f>
        <v>0</v>
      </c>
      <c r="U30">
        <f>SUMIF(CustomBet!$H$2:$H$1000009,"=" &amp;A30,CustomBet!$J$2:$J$1000009)</f>
        <v>0</v>
      </c>
      <c r="W30">
        <f>COUNTIF(CrossBookings!$H$2:$H$1000020,"=" &amp;A30)</f>
        <v>0</v>
      </c>
      <c r="X30">
        <f>SUMIF(CrossBookings!$H$2:$H$1000020,"=" &amp;A30,CrossBookings!$J$2:$J$1000020)</f>
        <v>0</v>
      </c>
    </row>
    <row r="31" spans="1:24">
      <c r="A31" t="s">
        <v>91</v>
      </c>
      <c r="B31">
        <f>COUNTIF('Total Goals'!$H$2:$H$1000013,"=" &amp;A31)</f>
        <v>1</v>
      </c>
      <c r="C31">
        <f>SUMIF('Total Goals'!$H$2:$H$1000013,"=" &amp;A31,'Total Goals'!$J$2:$J$1000013)</f>
        <v>-2.0499999999999998</v>
      </c>
      <c r="E31">
        <f>COUNTIF(CornersSQ!$H$2:$H$1000044,"=" &amp;A31)</f>
        <v>0</v>
      </c>
      <c r="F31">
        <f>SUMIF(CornersSQ!$H$2:$H$1000044,"=" &amp;A31,CornersSQ!$J$2:$J$1000044)</f>
        <v>0</v>
      </c>
      <c r="H31">
        <f>COUNTIF(Bookings!$H$2:$H$1000008,"=" &amp;A31)</f>
        <v>0</v>
      </c>
      <c r="I31">
        <f>SUMIF(Bookings!$H$2:$H$1000008,"=" &amp;A31,Bookings!$J$2:$J$1000008)</f>
        <v>0</v>
      </c>
      <c r="K31">
        <f>COUNTIF(MatchP!$H$2:$H$1000006,"=" &amp;A31)</f>
        <v>0</v>
      </c>
      <c r="L31">
        <f>SUMIF(MatchP!$H$2:$H$1000006,"=" &amp;A31,MatchP!$J$2:$J$1000006)</f>
        <v>0</v>
      </c>
      <c r="N31">
        <f>COUNTIF(Goals100Indices!$H$2:$H$1000009,"=" &amp;A31)</f>
        <v>0</v>
      </c>
      <c r="O31">
        <f>SUMIF(Goals100Indices!$H$2:$H$1000009,"=" &amp;A31,Goals100Indices!$J$2:$J$1000009)</f>
        <v>0</v>
      </c>
      <c r="Q31">
        <f>COUNTIF(Corner100Indices!$H$2:$H$1000004,"=" &amp;A31)</f>
        <v>0</v>
      </c>
      <c r="R31">
        <f>SUMIF(Corner100Indices!$H$2:$H$1000004,"=" &amp;A31,Corner100Indices!$J$2:$J$1000004)</f>
        <v>0</v>
      </c>
      <c r="T31">
        <f>COUNTIF(CustomBet!$H$2:$H$1000009,"=" &amp;A31)</f>
        <v>0</v>
      </c>
      <c r="U31">
        <f>SUMIF(CustomBet!$H$2:$H$1000009,"=" &amp;A31,CustomBet!$J$2:$J$1000009)</f>
        <v>0</v>
      </c>
      <c r="W31">
        <f>COUNTIF(CrossBookings!$H$2:$H$1000020,"=" &amp;A31)</f>
        <v>0</v>
      </c>
      <c r="X31">
        <f>SUMIF(CrossBookings!$H$2:$H$1000020,"=" &amp;A31,CrossBookings!$J$2:$J$1000020)</f>
        <v>0</v>
      </c>
    </row>
    <row r="32" spans="1:24">
      <c r="X32">
        <f>SUMIF(CrossBookings!$H$2:$H$1000020,"=" &amp;A32,CrossBookings!$J$2:$J$1000020)</f>
        <v>0</v>
      </c>
    </row>
    <row r="33" spans="1:24">
      <c r="A33" t="s">
        <v>1172</v>
      </c>
      <c r="B33">
        <f>SUM(B3:B31)</f>
        <v>211</v>
      </c>
      <c r="C33">
        <f>SUM(C3:C31)</f>
        <v>-37.949999999999989</v>
      </c>
      <c r="E33">
        <f t="shared" ref="E33:X33" si="0">SUM(E3:E31)</f>
        <v>245</v>
      </c>
      <c r="F33">
        <f t="shared" si="0"/>
        <v>-1433</v>
      </c>
      <c r="G33">
        <f t="shared" si="0"/>
        <v>0</v>
      </c>
      <c r="H33">
        <f t="shared" si="0"/>
        <v>109</v>
      </c>
      <c r="I33">
        <f t="shared" si="0"/>
        <v>-372</v>
      </c>
      <c r="K33">
        <f t="shared" si="0"/>
        <v>40</v>
      </c>
      <c r="L33">
        <f t="shared" si="0"/>
        <v>-192</v>
      </c>
      <c r="N33">
        <f t="shared" si="0"/>
        <v>10</v>
      </c>
      <c r="O33">
        <f t="shared" si="0"/>
        <v>-76</v>
      </c>
      <c r="Q33">
        <f t="shared" si="0"/>
        <v>4</v>
      </c>
      <c r="R33">
        <f t="shared" si="0"/>
        <v>-62</v>
      </c>
      <c r="T33">
        <f t="shared" si="0"/>
        <v>12</v>
      </c>
      <c r="U33">
        <f t="shared" si="0"/>
        <v>17</v>
      </c>
      <c r="W33">
        <f t="shared" si="0"/>
        <v>22</v>
      </c>
      <c r="X33">
        <f t="shared" si="0"/>
        <v>2260</v>
      </c>
    </row>
    <row r="40" spans="1:24">
      <c r="K40" s="73" t="s">
        <v>1387</v>
      </c>
    </row>
    <row r="41" spans="1:24" ht="18.75">
      <c r="K41" s="74">
        <f>SUM(C33,F33,I33,L33,O33,R33,U33,X33)</f>
        <v>104.05000000000018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22"/>
  <sheetViews>
    <sheetView zoomScale="77" zoomScaleNormal="77" workbookViewId="0">
      <pane xSplit="1" ySplit="1" topLeftCell="B95" activePane="bottomRight" state="frozen"/>
      <selection pane="topRight" activeCell="B1" sqref="B1"/>
      <selection pane="bottomLeft" activeCell="A2" sqref="A2"/>
      <selection pane="bottomRight" activeCell="J120" sqref="J120"/>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2" spans="1:10">
      <c r="H122" s="8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27"/>
  <sheetViews>
    <sheetView topLeftCell="A301" zoomScale="77" zoomScaleNormal="77" workbookViewId="0">
      <selection activeCell="J327" sqref="J327"/>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69"/>
  <sheetViews>
    <sheetView topLeftCell="A58" zoomScale="77" zoomScaleNormal="77" workbookViewId="0">
      <selection activeCell="O11" sqref="O11"/>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27"/>
  <sheetViews>
    <sheetView zoomScale="76" zoomScaleNormal="76" workbookViewId="0">
      <selection activeCell="J2" sqref="J2:J2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2024-04-13T13:12:39Z</dcterms:modified>
</cp:coreProperties>
</file>